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<sst xmlns="http://schemas.openxmlformats.org/spreadsheetml/2006/main" count="589" uniqueCount="181">
  <si>
    <t>Hyperlinked Case #</t>
  </si>
  <si>
    <t>Office</t>
  </si>
  <si>
    <t>Primary Advocate</t>
  </si>
  <si>
    <t>Client Name</t>
  </si>
  <si>
    <t>Special Legal Problem Code</t>
  </si>
  <si>
    <t>Level of Service</t>
  </si>
  <si>
    <t>Country of Origin</t>
  </si>
  <si>
    <t>Consent form?</t>
  </si>
  <si>
    <t>Exclude due to Income?</t>
  </si>
  <si>
    <t>Needs DHCI?</t>
  </si>
  <si>
    <t>Needs Substantial Activity?</t>
  </si>
  <si>
    <t>Deliverable Tally</t>
  </si>
  <si>
    <t>QLS</t>
  </si>
  <si>
    <t>BkLS</t>
  </si>
  <si>
    <t>MLS</t>
  </si>
  <si>
    <t>BxLS</t>
  </si>
  <si>
    <t>SILS</t>
  </si>
  <si>
    <t>LSU</t>
  </si>
  <si>
    <t>Kim, Jennie</t>
  </si>
  <si>
    <t>Barrow, Jennifer</t>
  </si>
  <si>
    <t>Edwards, Zamara</t>
  </si>
  <si>
    <t>Ventura, Lynn</t>
  </si>
  <si>
    <t>Heine, Isabel</t>
  </si>
  <si>
    <t>Martinez-Gunter, Maribel</t>
  </si>
  <si>
    <t>Patel, Kinjal</t>
  </si>
  <si>
    <t>Rosario Rodriguez, Luis</t>
  </si>
  <si>
    <t>Solis-Silva, Perla</t>
  </si>
  <si>
    <t>Mattessich, Sandra</t>
  </si>
  <si>
    <t>Eugenio, Rosanna</t>
  </si>
  <si>
    <t>Guiral Cuervo, Carolina</t>
  </si>
  <si>
    <t>Madrid, Andrea</t>
  </si>
  <si>
    <t>Rivera, Brunilda</t>
  </si>
  <si>
    <t>Ramos, Axel</t>
  </si>
  <si>
    <t>Sahai, Chelsea</t>
  </si>
  <si>
    <t>Urizar, Ana</t>
  </si>
  <si>
    <t>Patel, Roopal</t>
  </si>
  <si>
    <t>Cardenas, Lizeth</t>
  </si>
  <si>
    <t>Morales-Robinson, Ana</t>
  </si>
  <si>
    <t>Vitale, Soo Kyung</t>
  </si>
  <si>
    <t>Telson, Sarah</t>
  </si>
  <si>
    <t>Singh, Ermela</t>
  </si>
  <si>
    <t>Deolarte, Stephanie</t>
  </si>
  <si>
    <t>Chalas, Mayra</t>
  </si>
  <si>
    <t>Guerra, Yolanda</t>
  </si>
  <si>
    <t>Chua, Janice</t>
  </si>
  <si>
    <t>Ramirez, Natalia</t>
  </si>
  <si>
    <t>Imrose, Wasi</t>
  </si>
  <si>
    <t>Rivera Cruz, Mauricio</t>
  </si>
  <si>
    <t>Bernal, Luisa</t>
  </si>
  <si>
    <t>Juarez Herrera, Mariana</t>
  </si>
  <si>
    <t>Torres Hernandez, Airton A.</t>
  </si>
  <si>
    <t>Igoudala, Amenzee</t>
  </si>
  <si>
    <t>Gutierrez Suazo, Mirna M</t>
  </si>
  <si>
    <t>Dzamesi, Peter Kwadwo</t>
  </si>
  <si>
    <t>Garcia, Marce</t>
  </si>
  <si>
    <t>Bautista Aleman, Meylin</t>
  </si>
  <si>
    <t>Gomez Chavarria, Elmer Bismark</t>
  </si>
  <si>
    <t>Martinez, Pablo F.</t>
  </si>
  <si>
    <t>Marcos Zacarias, Marisol</t>
  </si>
  <si>
    <t>Marcos Zacarias, Maximo</t>
  </si>
  <si>
    <t>Cadena Beltran, Yenis</t>
  </si>
  <si>
    <t>Castillo Garcia, Reynaldo</t>
  </si>
  <si>
    <t>Gonzalez, Cristian Olber</t>
  </si>
  <si>
    <t>Rodriguez Segovia, Katherine Rosario</t>
  </si>
  <si>
    <t>Arzu Evans, Ivis A</t>
  </si>
  <si>
    <t>Remonvil, Ilsia</t>
  </si>
  <si>
    <t>Baptiste, Rose</t>
  </si>
  <si>
    <t>De la Rosa, Carina</t>
  </si>
  <si>
    <t>Quiamboa, Romeo</t>
  </si>
  <si>
    <t>Dickson, Oril D</t>
  </si>
  <si>
    <t>Sotil Fernandez, Geraldine</t>
  </si>
  <si>
    <t>Moreira Mindiola, Rosario de la Merced</t>
  </si>
  <si>
    <t>Ramirez, Anahi</t>
  </si>
  <si>
    <t>Noel, Winston Allan</t>
  </si>
  <si>
    <t>Zuleta Chavez, Cristian</t>
  </si>
  <si>
    <t>Chatzopoulos, Loannis</t>
  </si>
  <si>
    <t>Kim, Chang Bum</t>
  </si>
  <si>
    <t>Cardona-Urbina, Belkyn Mariana</t>
  </si>
  <si>
    <t>Aldana-Cardona, Rosa Lidia</t>
  </si>
  <si>
    <t>Bermudez Figueroa, Ronald Joel</t>
  </si>
  <si>
    <t>Maksimenko, Tatiana</t>
  </si>
  <si>
    <t>Maksimenko, Oleg</t>
  </si>
  <si>
    <t>Maksimenko, Margarita</t>
  </si>
  <si>
    <t>Maksimenko, Egor</t>
  </si>
  <si>
    <t>Aulov, Aleksei</t>
  </si>
  <si>
    <t>Cedillo Sian, Luis Miguel Andres</t>
  </si>
  <si>
    <t>Calderon Rodriguez, Ruth Abigail</t>
  </si>
  <si>
    <t>Smith, Winston R</t>
  </si>
  <si>
    <t>Alzaidy, Lawza</t>
  </si>
  <si>
    <t>Murillo, Junior</t>
  </si>
  <si>
    <t>Murillo, Carlos</t>
  </si>
  <si>
    <t>Costly Benneth, Arnold</t>
  </si>
  <si>
    <t>Setal, Yvonne</t>
  </si>
  <si>
    <t>Barrios Flores, Sharlian Berenice</t>
  </si>
  <si>
    <t>Gallego Abad, Felipe</t>
  </si>
  <si>
    <t>Cuellar Henriquez, Diana Veronica</t>
  </si>
  <si>
    <t>Amaya Moya, Denisse Samaris</t>
  </si>
  <si>
    <t>Amaya Moya, Ariana Gisel</t>
  </si>
  <si>
    <t>Ganieva, Eliza</t>
  </si>
  <si>
    <t>Castellon Calderon, Monserath</t>
  </si>
  <si>
    <t>Martinez Flores, Keisy Mercedes</t>
  </si>
  <si>
    <t>Suazo Martinez, Maria S</t>
  </si>
  <si>
    <t>Ortiz, Cinthia</t>
  </si>
  <si>
    <t>Hernandez Cabrera, Yudi Elizabeth</t>
  </si>
  <si>
    <t>Morgan, Delfant</t>
  </si>
  <si>
    <t>Garcia, Lorna</t>
  </si>
  <si>
    <t>Lino Garcia, Nahomy</t>
  </si>
  <si>
    <t>Lhamo, Dolma</t>
  </si>
  <si>
    <t>Eghan, David Claude</t>
  </si>
  <si>
    <t>Leon Rosas, Florencia C</t>
  </si>
  <si>
    <t>Cedillo Dominguez, Orlando Daniel</t>
  </si>
  <si>
    <t>Arslanbas, Ipek</t>
  </si>
  <si>
    <t>Martinez, Claudia M</t>
  </si>
  <si>
    <t>Ziama, Elfreada</t>
  </si>
  <si>
    <t>Moonsammy, Keeras</t>
  </si>
  <si>
    <t>Garcia Marin, Destyni Z</t>
  </si>
  <si>
    <t>Garcia Marin, Emilson A</t>
  </si>
  <si>
    <t>Khozhev, Dimitry</t>
  </si>
  <si>
    <t>Miranda Cordova, Estephany E</t>
  </si>
  <si>
    <t>Basdeo, Paul N</t>
  </si>
  <si>
    <t>plasencia, Litzy</t>
  </si>
  <si>
    <t>Maria, Alenny</t>
  </si>
  <si>
    <t>Baca, Hector</t>
  </si>
  <si>
    <t>Batiz Martinez, Mirta Carolina</t>
  </si>
  <si>
    <t>Corrales Uribe, Delia P</t>
  </si>
  <si>
    <t>Salcedo Carillo, Abel Orlando</t>
  </si>
  <si>
    <t>339 Guardianship</t>
  </si>
  <si>
    <t>Removal Defense</t>
  </si>
  <si>
    <t>I-589 Defensive</t>
  </si>
  <si>
    <t>N-400</t>
  </si>
  <si>
    <t>I-918</t>
  </si>
  <si>
    <t>I-360 SIJS</t>
  </si>
  <si>
    <t>I-912</t>
  </si>
  <si>
    <t>I-589 Affirmative</t>
  </si>
  <si>
    <t>I-765</t>
  </si>
  <si>
    <t>N/A</t>
  </si>
  <si>
    <t>I-485 Affirmative</t>
  </si>
  <si>
    <t>I-130</t>
  </si>
  <si>
    <t>I-90</t>
  </si>
  <si>
    <t>I-601</t>
  </si>
  <si>
    <t>I-131 Advanced Parole</t>
  </si>
  <si>
    <t>EOIR-42B</t>
  </si>
  <si>
    <t>AR-11</t>
  </si>
  <si>
    <t>Representation - Admin. Agency</t>
  </si>
  <si>
    <t>Brief Service</t>
  </si>
  <si>
    <t>Advice</t>
  </si>
  <si>
    <t>Hold For Review</t>
  </si>
  <si>
    <t>Representation - State Court</t>
  </si>
  <si>
    <t>Representation—EOIR</t>
  </si>
  <si>
    <t>Mexico</t>
  </si>
  <si>
    <t>Bangladesh</t>
  </si>
  <si>
    <t>Colombia</t>
  </si>
  <si>
    <t>Dominican Republic</t>
  </si>
  <si>
    <t>Honduras</t>
  </si>
  <si>
    <t>Nicaragua</t>
  </si>
  <si>
    <t>Guatemala</t>
  </si>
  <si>
    <t>Haiti</t>
  </si>
  <si>
    <t>Jamaica</t>
  </si>
  <si>
    <t>Philippines</t>
  </si>
  <si>
    <t>Guyana</t>
  </si>
  <si>
    <t>Ecuador</t>
  </si>
  <si>
    <t>Chile</t>
  </si>
  <si>
    <t>Greece</t>
  </si>
  <si>
    <t>Korea (South)</t>
  </si>
  <si>
    <t>Russia</t>
  </si>
  <si>
    <t>Yemen</t>
  </si>
  <si>
    <t>El Salvador</t>
  </si>
  <si>
    <t>China</t>
  </si>
  <si>
    <t>Turkey</t>
  </si>
  <si>
    <t>Liberia</t>
  </si>
  <si>
    <t>Trinidad and Tobago</t>
  </si>
  <si>
    <t>Peru</t>
  </si>
  <si>
    <t>Yes</t>
  </si>
  <si>
    <t>Needs Income Waiver</t>
  </si>
  <si>
    <t>Needs DHCI Form</t>
  </si>
  <si>
    <t>Needs Cleanup</t>
  </si>
  <si>
    <t>Tier 2 (minor removal)</t>
  </si>
  <si>
    <t>Tier 2 (removal)</t>
  </si>
  <si>
    <t>Tier 1</t>
  </si>
  <si>
    <t>Tier 2 (other)</t>
  </si>
  <si>
    <t>Brief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</si>
</sst>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5"/>
  <sheetViews>
    <sheetView tabSelected="1" workbookViewId="0"/>
  </sheetViews>
  <sheetFormatPr defaultRowHeight="15"/>
  <cols>
    <col min="1" max="1" width="20.7109375" style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f>HYPERLINK("https://lsnyc.legalserver.org/matter/dynamic-profile/view/1913428","19-1913428")</f>
        <v>0</v>
      </c>
      <c r="B2" t="s">
        <v>12</v>
      </c>
      <c r="C2" t="s">
        <v>18</v>
      </c>
      <c r="D2" t="s">
        <v>45</v>
      </c>
      <c r="E2" t="s">
        <v>126</v>
      </c>
      <c r="G2" t="s">
        <v>149</v>
      </c>
      <c r="H2" t="s">
        <v>172</v>
      </c>
      <c r="L2" t="s">
        <v>175</v>
      </c>
    </row>
    <row r="3" spans="1:12">
      <c r="A3" s="1">
        <f>HYPERLINK("https://lsnyc.legalserver.org/matter/dynamic-profile/view/1913278","19-1913278")</f>
        <v>0</v>
      </c>
      <c r="B3" t="s">
        <v>12</v>
      </c>
      <c r="C3" t="s">
        <v>18</v>
      </c>
      <c r="D3" t="s">
        <v>46</v>
      </c>
      <c r="E3" t="s">
        <v>127</v>
      </c>
      <c r="G3" t="s">
        <v>150</v>
      </c>
      <c r="H3" t="s">
        <v>172</v>
      </c>
      <c r="L3" t="s">
        <v>176</v>
      </c>
    </row>
    <row r="4" spans="1:12">
      <c r="A4" s="1">
        <f>HYPERLINK("https://lsnyc.legalserver.org/matter/dynamic-profile/view/1913522","19-1913522")</f>
        <v>0</v>
      </c>
      <c r="B4" t="s">
        <v>12</v>
      </c>
      <c r="C4" t="s">
        <v>19</v>
      </c>
      <c r="D4" t="s">
        <v>47</v>
      </c>
      <c r="E4" t="s">
        <v>128</v>
      </c>
      <c r="G4" t="s">
        <v>151</v>
      </c>
      <c r="J4" t="s">
        <v>174</v>
      </c>
      <c r="L4" t="s">
        <v>177</v>
      </c>
    </row>
    <row r="5" spans="1:12">
      <c r="A5" s="1">
        <f>HYPERLINK("https://lsnyc.legalserver.org/matter/dynamic-profile/view/1913871","19-1913871")</f>
        <v>0</v>
      </c>
      <c r="B5" t="s">
        <v>13</v>
      </c>
      <c r="C5" t="s">
        <v>20</v>
      </c>
      <c r="D5" t="s">
        <v>48</v>
      </c>
      <c r="E5" t="s">
        <v>129</v>
      </c>
      <c r="F5" t="s">
        <v>143</v>
      </c>
      <c r="G5" t="s">
        <v>149</v>
      </c>
      <c r="H5" t="s">
        <v>172</v>
      </c>
      <c r="L5" t="s">
        <v>178</v>
      </c>
    </row>
    <row r="6" spans="1:12">
      <c r="A6" s="1">
        <f>HYPERLINK("https://lsnyc.legalserver.org/matter/dynamic-profile/view/1913191","19-1913191")</f>
        <v>0</v>
      </c>
      <c r="B6" t="s">
        <v>12</v>
      </c>
      <c r="C6" t="s">
        <v>18</v>
      </c>
      <c r="D6" t="s">
        <v>49</v>
      </c>
      <c r="E6" t="s">
        <v>130</v>
      </c>
      <c r="G6" t="s">
        <v>149</v>
      </c>
      <c r="H6" t="s">
        <v>172</v>
      </c>
      <c r="L6" t="s">
        <v>179</v>
      </c>
    </row>
    <row r="7" spans="1:12">
      <c r="A7" s="1">
        <f>HYPERLINK("https://lsnyc.legalserver.org/matter/dynamic-profile/view/1913194","19-1913194")</f>
        <v>0</v>
      </c>
      <c r="B7" t="s">
        <v>12</v>
      </c>
      <c r="C7" t="s">
        <v>18</v>
      </c>
      <c r="D7" t="s">
        <v>45</v>
      </c>
      <c r="E7" t="s">
        <v>131</v>
      </c>
      <c r="H7" t="s">
        <v>172</v>
      </c>
      <c r="L7" t="s">
        <v>179</v>
      </c>
    </row>
    <row r="8" spans="1:12">
      <c r="A8" s="1">
        <f>HYPERLINK("https://lsnyc.legalserver.org/matter/dynamic-profile/view/1913017","19-1913017")</f>
        <v>0</v>
      </c>
      <c r="B8" t="s">
        <v>14</v>
      </c>
      <c r="C8" t="s">
        <v>21</v>
      </c>
      <c r="D8" t="s">
        <v>50</v>
      </c>
      <c r="E8" t="s">
        <v>132</v>
      </c>
      <c r="G8" t="s">
        <v>152</v>
      </c>
      <c r="H8" t="s">
        <v>172</v>
      </c>
      <c r="L8" t="s">
        <v>180</v>
      </c>
    </row>
    <row r="9" spans="1:12">
      <c r="A9" s="1">
        <f>HYPERLINK("https://lsnyc.legalserver.org/matter/dynamic-profile/view/1913010","19-1913010")</f>
        <v>0</v>
      </c>
      <c r="B9" t="s">
        <v>15</v>
      </c>
      <c r="C9" t="s">
        <v>22</v>
      </c>
      <c r="D9" t="s">
        <v>51</v>
      </c>
      <c r="E9" t="s">
        <v>133</v>
      </c>
      <c r="J9" t="s">
        <v>174</v>
      </c>
      <c r="L9" t="s">
        <v>179</v>
      </c>
    </row>
    <row r="10" spans="1:12">
      <c r="A10" s="1">
        <f>HYPERLINK("https://lsnyc.legalserver.org/matter/dynamic-profile/view/1912912","19-1912912")</f>
        <v>0</v>
      </c>
      <c r="B10" t="s">
        <v>14</v>
      </c>
      <c r="C10" t="s">
        <v>23</v>
      </c>
      <c r="D10" t="s">
        <v>52</v>
      </c>
      <c r="G10" t="s">
        <v>153</v>
      </c>
      <c r="J10" t="s">
        <v>174</v>
      </c>
      <c r="L10" t="s">
        <v>175</v>
      </c>
    </row>
    <row r="11" spans="1:12">
      <c r="A11" s="1">
        <f>HYPERLINK("https://lsnyc.legalserver.org/matter/dynamic-profile/view/1913098","19-1913098")</f>
        <v>0</v>
      </c>
      <c r="B11" t="s">
        <v>16</v>
      </c>
      <c r="C11" t="s">
        <v>24</v>
      </c>
      <c r="D11" t="s">
        <v>53</v>
      </c>
      <c r="I11" t="s">
        <v>173</v>
      </c>
      <c r="J11" t="s">
        <v>174</v>
      </c>
      <c r="L11" t="s">
        <v>175</v>
      </c>
    </row>
    <row r="12" spans="1:12">
      <c r="A12" s="1">
        <f>HYPERLINK("https://lsnyc.legalserver.org/matter/dynamic-profile/view/1913101","19-1913101")</f>
        <v>0</v>
      </c>
      <c r="B12" t="s">
        <v>16</v>
      </c>
      <c r="C12" t="s">
        <v>24</v>
      </c>
      <c r="D12" t="s">
        <v>54</v>
      </c>
      <c r="J12" t="s">
        <v>174</v>
      </c>
      <c r="L12" t="s">
        <v>175</v>
      </c>
    </row>
    <row r="13" spans="1:12">
      <c r="A13" s="1">
        <f>HYPERLINK("https://lsnyc.legalserver.org/matter/dynamic-profile/view/1912805","19-1912805")</f>
        <v>0</v>
      </c>
      <c r="B13" t="s">
        <v>15</v>
      </c>
      <c r="C13" t="s">
        <v>25</v>
      </c>
      <c r="D13" t="s">
        <v>55</v>
      </c>
      <c r="E13" t="s">
        <v>134</v>
      </c>
      <c r="G13" t="s">
        <v>153</v>
      </c>
      <c r="J13" t="s">
        <v>174</v>
      </c>
      <c r="L13" t="s">
        <v>178</v>
      </c>
    </row>
    <row r="14" spans="1:12">
      <c r="A14" s="1">
        <f>HYPERLINK("https://lsnyc.legalserver.org/matter/dynamic-profile/view/1912663","19-1912663")</f>
        <v>0</v>
      </c>
      <c r="B14" t="s">
        <v>16</v>
      </c>
      <c r="C14" t="s">
        <v>26</v>
      </c>
      <c r="D14" t="s">
        <v>56</v>
      </c>
      <c r="G14" t="s">
        <v>154</v>
      </c>
      <c r="J14" t="s">
        <v>174</v>
      </c>
      <c r="L14" t="s">
        <v>175</v>
      </c>
    </row>
    <row r="15" spans="1:12">
      <c r="A15" s="1">
        <f>HYPERLINK("https://lsnyc.legalserver.org/matter/dynamic-profile/view/1912678","19-1912678")</f>
        <v>0</v>
      </c>
      <c r="B15" t="s">
        <v>14</v>
      </c>
      <c r="C15" t="s">
        <v>21</v>
      </c>
      <c r="D15" t="s">
        <v>57</v>
      </c>
      <c r="E15" t="s">
        <v>134</v>
      </c>
      <c r="F15" t="s">
        <v>144</v>
      </c>
      <c r="G15" t="s">
        <v>152</v>
      </c>
      <c r="J15" t="s">
        <v>174</v>
      </c>
      <c r="L15" t="s">
        <v>180</v>
      </c>
    </row>
    <row r="16" spans="1:12">
      <c r="A16" s="1">
        <f>HYPERLINK("https://lsnyc.legalserver.org/matter/dynamic-profile/view/1912720","19-1912720")</f>
        <v>0</v>
      </c>
      <c r="B16" t="s">
        <v>12</v>
      </c>
      <c r="C16" t="s">
        <v>27</v>
      </c>
      <c r="D16" t="s">
        <v>58</v>
      </c>
      <c r="E16" t="s">
        <v>135</v>
      </c>
      <c r="J16" t="s">
        <v>174</v>
      </c>
      <c r="L16" t="s">
        <v>179</v>
      </c>
    </row>
    <row r="17" spans="1:12">
      <c r="A17" s="1">
        <f>HYPERLINK("https://lsnyc.legalserver.org/matter/dynamic-profile/view/1912723","19-1912723")</f>
        <v>0</v>
      </c>
      <c r="B17" t="s">
        <v>12</v>
      </c>
      <c r="C17" t="s">
        <v>27</v>
      </c>
      <c r="D17" t="s">
        <v>59</v>
      </c>
      <c r="E17" t="s">
        <v>135</v>
      </c>
      <c r="J17" t="s">
        <v>174</v>
      </c>
      <c r="L17" t="s">
        <v>179</v>
      </c>
    </row>
    <row r="18" spans="1:12">
      <c r="A18" s="1">
        <f>HYPERLINK("https://lsnyc.legalserver.org/matter/dynamic-profile/view/1912746","19-1912746")</f>
        <v>0</v>
      </c>
      <c r="B18" t="s">
        <v>16</v>
      </c>
      <c r="C18" t="s">
        <v>28</v>
      </c>
      <c r="D18" t="s">
        <v>60</v>
      </c>
      <c r="E18" t="s">
        <v>127</v>
      </c>
      <c r="F18" t="s">
        <v>145</v>
      </c>
      <c r="G18" t="s">
        <v>154</v>
      </c>
      <c r="J18" t="s">
        <v>174</v>
      </c>
      <c r="L18" t="s">
        <v>180</v>
      </c>
    </row>
    <row r="19" spans="1:12">
      <c r="A19" s="1">
        <f>HYPERLINK("https://lsnyc.legalserver.org/matter/dynamic-profile/view/1912752","19-1912752")</f>
        <v>0</v>
      </c>
      <c r="B19" t="s">
        <v>15</v>
      </c>
      <c r="C19" t="s">
        <v>29</v>
      </c>
      <c r="D19" t="s">
        <v>61</v>
      </c>
      <c r="E19" t="s">
        <v>134</v>
      </c>
      <c r="F19" t="s">
        <v>143</v>
      </c>
      <c r="G19" t="s">
        <v>153</v>
      </c>
      <c r="J19" t="s">
        <v>174</v>
      </c>
      <c r="L19" t="s">
        <v>178</v>
      </c>
    </row>
    <row r="20" spans="1:12">
      <c r="A20" s="1">
        <f>HYPERLINK("https://lsnyc.legalserver.org/matter/dynamic-profile/view/1912761","19-1912761")</f>
        <v>0</v>
      </c>
      <c r="B20" t="s">
        <v>12</v>
      </c>
      <c r="C20" t="s">
        <v>19</v>
      </c>
      <c r="D20" t="s">
        <v>62</v>
      </c>
      <c r="E20" t="s">
        <v>131</v>
      </c>
      <c r="G20" t="s">
        <v>155</v>
      </c>
      <c r="J20" t="s">
        <v>174</v>
      </c>
      <c r="L20" t="s">
        <v>179</v>
      </c>
    </row>
    <row r="21" spans="1:12">
      <c r="A21" s="1">
        <f>HYPERLINK("https://lsnyc.legalserver.org/matter/dynamic-profile/view/1912388","19-1912388")</f>
        <v>0</v>
      </c>
      <c r="B21" t="s">
        <v>12</v>
      </c>
      <c r="C21" t="s">
        <v>30</v>
      </c>
      <c r="D21" t="s">
        <v>63</v>
      </c>
      <c r="E21" t="s">
        <v>136</v>
      </c>
      <c r="F21" t="s">
        <v>143</v>
      </c>
      <c r="G21" t="s">
        <v>155</v>
      </c>
      <c r="H21" t="s">
        <v>172</v>
      </c>
      <c r="L21" t="s">
        <v>178</v>
      </c>
    </row>
    <row r="22" spans="1:12">
      <c r="A22" s="1">
        <f>HYPERLINK("https://lsnyc.legalserver.org/matter/dynamic-profile/view/1912408","19-1912408")</f>
        <v>0</v>
      </c>
      <c r="B22" t="s">
        <v>15</v>
      </c>
      <c r="C22" t="s">
        <v>31</v>
      </c>
      <c r="D22" t="s">
        <v>64</v>
      </c>
      <c r="E22" t="s">
        <v>137</v>
      </c>
      <c r="G22" t="s">
        <v>153</v>
      </c>
      <c r="J22" t="s">
        <v>174</v>
      </c>
      <c r="L22" t="s">
        <v>178</v>
      </c>
    </row>
    <row r="23" spans="1:12">
      <c r="A23" s="1">
        <f>HYPERLINK("https://lsnyc.legalserver.org/matter/dynamic-profile/view/1912447","19-1912447")</f>
        <v>0</v>
      </c>
      <c r="B23" t="s">
        <v>15</v>
      </c>
      <c r="C23" t="s">
        <v>32</v>
      </c>
      <c r="D23" t="s">
        <v>65</v>
      </c>
      <c r="E23" t="s">
        <v>137</v>
      </c>
      <c r="G23" t="s">
        <v>156</v>
      </c>
      <c r="J23" t="s">
        <v>174</v>
      </c>
      <c r="L23" t="s">
        <v>178</v>
      </c>
    </row>
    <row r="24" spans="1:12">
      <c r="A24" s="1">
        <f>HYPERLINK("https://lsnyc.legalserver.org/matter/dynamic-profile/view/1912507","19-1912507")</f>
        <v>0</v>
      </c>
      <c r="B24" t="s">
        <v>17</v>
      </c>
      <c r="C24" t="s">
        <v>33</v>
      </c>
      <c r="D24" t="s">
        <v>66</v>
      </c>
      <c r="E24" t="s">
        <v>129</v>
      </c>
      <c r="F24" t="s">
        <v>143</v>
      </c>
      <c r="G24" t="s">
        <v>157</v>
      </c>
      <c r="H24" t="s">
        <v>172</v>
      </c>
      <c r="L24" t="s">
        <v>178</v>
      </c>
    </row>
    <row r="25" spans="1:12">
      <c r="A25" s="1">
        <f>HYPERLINK("https://lsnyc.legalserver.org/matter/dynamic-profile/view/1912833","19-1912833")</f>
        <v>0</v>
      </c>
      <c r="B25" t="s">
        <v>12</v>
      </c>
      <c r="C25" t="s">
        <v>34</v>
      </c>
      <c r="D25" t="s">
        <v>67</v>
      </c>
      <c r="E25" t="s">
        <v>138</v>
      </c>
      <c r="F25" t="s">
        <v>145</v>
      </c>
      <c r="G25" t="s">
        <v>155</v>
      </c>
      <c r="J25" t="s">
        <v>174</v>
      </c>
      <c r="L25" t="s">
        <v>180</v>
      </c>
    </row>
    <row r="26" spans="1:12">
      <c r="A26" s="1">
        <f>HYPERLINK("https://lsnyc.legalserver.org/matter/dynamic-profile/view/1912265","19-1912265")</f>
        <v>0</v>
      </c>
      <c r="B26" t="s">
        <v>14</v>
      </c>
      <c r="C26" t="s">
        <v>35</v>
      </c>
      <c r="D26" t="s">
        <v>68</v>
      </c>
      <c r="E26" t="s">
        <v>138</v>
      </c>
      <c r="G26" t="s">
        <v>158</v>
      </c>
      <c r="J26" t="s">
        <v>174</v>
      </c>
      <c r="L26" t="s">
        <v>178</v>
      </c>
    </row>
    <row r="27" spans="1:12">
      <c r="A27" s="1">
        <f>HYPERLINK("https://lsnyc.legalserver.org/matter/dynamic-profile/view/1912305","19-1912305")</f>
        <v>0</v>
      </c>
      <c r="B27" t="s">
        <v>17</v>
      </c>
      <c r="C27" t="s">
        <v>36</v>
      </c>
      <c r="D27" t="s">
        <v>69</v>
      </c>
      <c r="F27" t="s">
        <v>146</v>
      </c>
      <c r="G27" t="s">
        <v>159</v>
      </c>
      <c r="H27" t="s">
        <v>172</v>
      </c>
      <c r="L27" t="s">
        <v>175</v>
      </c>
    </row>
    <row r="28" spans="1:12">
      <c r="A28" s="1">
        <f>HYPERLINK("https://lsnyc.legalserver.org/matter/dynamic-profile/view/1912367","19-1912367")</f>
        <v>0</v>
      </c>
      <c r="B28" t="s">
        <v>14</v>
      </c>
      <c r="C28" t="s">
        <v>21</v>
      </c>
      <c r="D28" t="s">
        <v>50</v>
      </c>
      <c r="E28" t="s">
        <v>134</v>
      </c>
      <c r="F28" t="s">
        <v>143</v>
      </c>
      <c r="G28" t="s">
        <v>152</v>
      </c>
      <c r="H28" t="s">
        <v>172</v>
      </c>
      <c r="L28" t="s">
        <v>178</v>
      </c>
    </row>
    <row r="29" spans="1:12">
      <c r="A29" s="1">
        <f>HYPERLINK("https://lsnyc.legalserver.org/matter/dynamic-profile/view/1912569","19-1912569")</f>
        <v>0</v>
      </c>
      <c r="B29" t="s">
        <v>12</v>
      </c>
      <c r="C29" t="s">
        <v>34</v>
      </c>
      <c r="D29" t="s">
        <v>70</v>
      </c>
      <c r="E29" t="s">
        <v>130</v>
      </c>
      <c r="J29" t="s">
        <v>174</v>
      </c>
      <c r="L29" t="s">
        <v>179</v>
      </c>
    </row>
    <row r="30" spans="1:12">
      <c r="A30" s="1">
        <f>HYPERLINK("https://lsnyc.legalserver.org/matter/dynamic-profile/view/1912577","19-1912577")</f>
        <v>0</v>
      </c>
      <c r="B30" t="s">
        <v>12</v>
      </c>
      <c r="C30" t="s">
        <v>34</v>
      </c>
      <c r="D30" t="s">
        <v>71</v>
      </c>
      <c r="E30" t="s">
        <v>130</v>
      </c>
      <c r="G30" t="s">
        <v>160</v>
      </c>
      <c r="J30" t="s">
        <v>174</v>
      </c>
      <c r="L30" t="s">
        <v>179</v>
      </c>
    </row>
    <row r="31" spans="1:12">
      <c r="A31" s="1">
        <f>HYPERLINK("https://lsnyc.legalserver.org/matter/dynamic-profile/view/1911909","19-1911909")</f>
        <v>0</v>
      </c>
      <c r="B31" t="s">
        <v>17</v>
      </c>
      <c r="C31" t="s">
        <v>37</v>
      </c>
      <c r="D31" t="s">
        <v>72</v>
      </c>
      <c r="E31" t="s">
        <v>133</v>
      </c>
      <c r="F31" t="s">
        <v>146</v>
      </c>
      <c r="G31" t="s">
        <v>160</v>
      </c>
      <c r="H31" t="s">
        <v>172</v>
      </c>
      <c r="L31" t="s">
        <v>175</v>
      </c>
    </row>
    <row r="32" spans="1:12">
      <c r="A32" s="1">
        <f>HYPERLINK("https://lsnyc.legalserver.org/matter/dynamic-profile/view/1911910","19-1911910")</f>
        <v>0</v>
      </c>
      <c r="B32" t="s">
        <v>17</v>
      </c>
      <c r="C32" t="s">
        <v>36</v>
      </c>
      <c r="D32" t="s">
        <v>73</v>
      </c>
      <c r="E32" t="s">
        <v>133</v>
      </c>
      <c r="F32" t="s">
        <v>146</v>
      </c>
      <c r="G32" t="s">
        <v>159</v>
      </c>
      <c r="H32" t="s">
        <v>172</v>
      </c>
      <c r="L32" t="s">
        <v>175</v>
      </c>
    </row>
    <row r="33" spans="1:12">
      <c r="A33" s="1">
        <f>HYPERLINK("https://lsnyc.legalserver.org/matter/dynamic-profile/view/1912189","19-1912189")</f>
        <v>0</v>
      </c>
      <c r="B33" t="s">
        <v>17</v>
      </c>
      <c r="C33" t="s">
        <v>37</v>
      </c>
      <c r="D33" t="s">
        <v>74</v>
      </c>
      <c r="F33" t="s">
        <v>146</v>
      </c>
      <c r="G33" t="s">
        <v>161</v>
      </c>
      <c r="H33" t="s">
        <v>172</v>
      </c>
      <c r="L33" t="s">
        <v>175</v>
      </c>
    </row>
    <row r="34" spans="1:12">
      <c r="A34" s="1">
        <f>HYPERLINK("https://lsnyc.legalserver.org/matter/dynamic-profile/view/1912232","19-1912232")</f>
        <v>0</v>
      </c>
      <c r="B34" t="s">
        <v>17</v>
      </c>
      <c r="C34" t="s">
        <v>36</v>
      </c>
      <c r="D34" t="s">
        <v>75</v>
      </c>
      <c r="F34" t="s">
        <v>146</v>
      </c>
      <c r="G34" t="s">
        <v>162</v>
      </c>
      <c r="H34" t="s">
        <v>172</v>
      </c>
      <c r="L34" t="s">
        <v>175</v>
      </c>
    </row>
    <row r="35" spans="1:12">
      <c r="A35" s="1">
        <f>HYPERLINK("https://lsnyc.legalserver.org/matter/dynamic-profile/view/1912281","19-1912281")</f>
        <v>0</v>
      </c>
      <c r="B35" t="s">
        <v>12</v>
      </c>
      <c r="C35" t="s">
        <v>38</v>
      </c>
      <c r="D35" t="s">
        <v>76</v>
      </c>
      <c r="E35" t="s">
        <v>134</v>
      </c>
      <c r="F35" t="s">
        <v>143</v>
      </c>
      <c r="G35" t="s">
        <v>163</v>
      </c>
      <c r="H35" t="s">
        <v>172</v>
      </c>
      <c r="L35" t="s">
        <v>179</v>
      </c>
    </row>
    <row r="36" spans="1:12">
      <c r="A36" s="1">
        <f>HYPERLINK("https://lsnyc.legalserver.org/matter/dynamic-profile/view/1912055","19-1912055")</f>
        <v>0</v>
      </c>
      <c r="B36" t="s">
        <v>13</v>
      </c>
      <c r="C36" t="s">
        <v>39</v>
      </c>
      <c r="D36" t="s">
        <v>77</v>
      </c>
      <c r="E36" t="s">
        <v>127</v>
      </c>
      <c r="G36" t="s">
        <v>153</v>
      </c>
      <c r="J36" t="s">
        <v>174</v>
      </c>
      <c r="L36" t="s">
        <v>177</v>
      </c>
    </row>
    <row r="37" spans="1:12">
      <c r="A37" s="1">
        <f>HYPERLINK("https://lsnyc.legalserver.org/matter/dynamic-profile/view/1912061","19-1912061")</f>
        <v>0</v>
      </c>
      <c r="B37" t="s">
        <v>13</v>
      </c>
      <c r="C37" t="s">
        <v>39</v>
      </c>
      <c r="D37" t="s">
        <v>78</v>
      </c>
      <c r="E37" t="s">
        <v>127</v>
      </c>
      <c r="G37" t="s">
        <v>153</v>
      </c>
      <c r="J37" t="s">
        <v>174</v>
      </c>
      <c r="L37" t="s">
        <v>176</v>
      </c>
    </row>
    <row r="38" spans="1:12">
      <c r="A38" s="1">
        <f>HYPERLINK("https://lsnyc.legalserver.org/matter/dynamic-profile/view/1912087","19-1912087")</f>
        <v>0</v>
      </c>
      <c r="B38" t="s">
        <v>15</v>
      </c>
      <c r="C38" t="s">
        <v>22</v>
      </c>
      <c r="D38" t="s">
        <v>79</v>
      </c>
      <c r="E38" t="s">
        <v>134</v>
      </c>
      <c r="J38" t="s">
        <v>174</v>
      </c>
      <c r="L38" t="s">
        <v>178</v>
      </c>
    </row>
    <row r="39" spans="1:12">
      <c r="A39" s="1">
        <f>HYPERLINK("https://lsnyc.legalserver.org/matter/dynamic-profile/view/1912396","19-1912396")</f>
        <v>0</v>
      </c>
      <c r="B39" t="s">
        <v>16</v>
      </c>
      <c r="C39" t="s">
        <v>28</v>
      </c>
      <c r="D39" t="s">
        <v>80</v>
      </c>
      <c r="E39" t="s">
        <v>134</v>
      </c>
      <c r="G39" t="s">
        <v>164</v>
      </c>
      <c r="J39" t="s">
        <v>174</v>
      </c>
      <c r="L39" t="s">
        <v>178</v>
      </c>
    </row>
    <row r="40" spans="1:12">
      <c r="A40" s="1">
        <f>HYPERLINK("https://lsnyc.legalserver.org/matter/dynamic-profile/view/1912400","19-1912400")</f>
        <v>0</v>
      </c>
      <c r="B40" t="s">
        <v>16</v>
      </c>
      <c r="C40" t="s">
        <v>28</v>
      </c>
      <c r="D40" t="s">
        <v>81</v>
      </c>
      <c r="J40" t="s">
        <v>174</v>
      </c>
      <c r="L40" t="s">
        <v>175</v>
      </c>
    </row>
    <row r="41" spans="1:12">
      <c r="A41" s="1">
        <f>HYPERLINK("https://lsnyc.legalserver.org/matter/dynamic-profile/view/1912407","19-1912407")</f>
        <v>0</v>
      </c>
      <c r="B41" t="s">
        <v>16</v>
      </c>
      <c r="C41" t="s">
        <v>28</v>
      </c>
      <c r="D41" t="s">
        <v>82</v>
      </c>
      <c r="J41" t="s">
        <v>174</v>
      </c>
      <c r="L41" t="s">
        <v>175</v>
      </c>
    </row>
    <row r="42" spans="1:12">
      <c r="A42" s="1">
        <f>HYPERLINK("https://lsnyc.legalserver.org/matter/dynamic-profile/view/1912411","19-1912411")</f>
        <v>0</v>
      </c>
      <c r="B42" t="s">
        <v>16</v>
      </c>
      <c r="C42" t="s">
        <v>28</v>
      </c>
      <c r="D42" t="s">
        <v>83</v>
      </c>
      <c r="J42" t="s">
        <v>174</v>
      </c>
      <c r="L42" t="s">
        <v>175</v>
      </c>
    </row>
    <row r="43" spans="1:12">
      <c r="A43" s="1">
        <f>HYPERLINK("https://lsnyc.legalserver.org/matter/dynamic-profile/view/1912413","19-1912413")</f>
        <v>0</v>
      </c>
      <c r="B43" t="s">
        <v>16</v>
      </c>
      <c r="C43" t="s">
        <v>28</v>
      </c>
      <c r="D43" t="s">
        <v>84</v>
      </c>
      <c r="J43" t="s">
        <v>174</v>
      </c>
      <c r="L43" t="s">
        <v>175</v>
      </c>
    </row>
    <row r="44" spans="1:12">
      <c r="A44" s="1">
        <f>HYPERLINK("https://lsnyc.legalserver.org/matter/dynamic-profile/view/1912417","19-1912417")</f>
        <v>0</v>
      </c>
      <c r="B44" t="s">
        <v>16</v>
      </c>
      <c r="C44" t="s">
        <v>28</v>
      </c>
      <c r="D44" t="s">
        <v>85</v>
      </c>
      <c r="E44" t="s">
        <v>134</v>
      </c>
      <c r="G44" t="s">
        <v>149</v>
      </c>
      <c r="J44" t="s">
        <v>174</v>
      </c>
      <c r="L44" t="s">
        <v>178</v>
      </c>
    </row>
    <row r="45" spans="1:12">
      <c r="A45" s="1">
        <f>HYPERLINK("https://lsnyc.legalserver.org/matter/dynamic-profile/view/1912420","19-1912420")</f>
        <v>0</v>
      </c>
      <c r="B45" t="s">
        <v>16</v>
      </c>
      <c r="C45" t="s">
        <v>28</v>
      </c>
      <c r="D45" t="s">
        <v>86</v>
      </c>
      <c r="E45" t="s">
        <v>127</v>
      </c>
      <c r="G45" t="s">
        <v>149</v>
      </c>
      <c r="J45" t="s">
        <v>174</v>
      </c>
      <c r="L45" t="s">
        <v>176</v>
      </c>
    </row>
    <row r="46" spans="1:12">
      <c r="A46" s="1">
        <f>HYPERLINK("https://lsnyc.legalserver.org/matter/dynamic-profile/view/1911961","19-1911961")</f>
        <v>0</v>
      </c>
      <c r="B46" t="s">
        <v>17</v>
      </c>
      <c r="C46" t="s">
        <v>36</v>
      </c>
      <c r="D46" t="s">
        <v>87</v>
      </c>
      <c r="F46" t="s">
        <v>146</v>
      </c>
      <c r="G46" t="s">
        <v>157</v>
      </c>
      <c r="H46" t="s">
        <v>172</v>
      </c>
      <c r="L46" t="s">
        <v>175</v>
      </c>
    </row>
    <row r="47" spans="1:12">
      <c r="A47" s="1">
        <f>HYPERLINK("https://lsnyc.legalserver.org/matter/dynamic-profile/view/1911990","19-1911990")</f>
        <v>0</v>
      </c>
      <c r="B47" t="s">
        <v>14</v>
      </c>
      <c r="C47" t="s">
        <v>40</v>
      </c>
      <c r="D47" t="s">
        <v>88</v>
      </c>
      <c r="E47" t="s">
        <v>139</v>
      </c>
      <c r="G47" t="s">
        <v>165</v>
      </c>
      <c r="J47" t="s">
        <v>174</v>
      </c>
      <c r="L47" t="s">
        <v>179</v>
      </c>
    </row>
    <row r="48" spans="1:12">
      <c r="A48" s="1">
        <f>HYPERLINK("https://lsnyc.legalserver.org/matter/dynamic-profile/view/1911906","19-1911906")</f>
        <v>0</v>
      </c>
      <c r="B48" t="s">
        <v>13</v>
      </c>
      <c r="C48" t="s">
        <v>41</v>
      </c>
      <c r="D48" t="s">
        <v>89</v>
      </c>
      <c r="E48" t="s">
        <v>135</v>
      </c>
      <c r="J48" t="s">
        <v>174</v>
      </c>
      <c r="L48" t="s">
        <v>179</v>
      </c>
    </row>
    <row r="49" spans="1:12">
      <c r="A49" s="1">
        <f>HYPERLINK("https://lsnyc.legalserver.org/matter/dynamic-profile/view/1911907","19-1911907")</f>
        <v>0</v>
      </c>
      <c r="B49" t="s">
        <v>13</v>
      </c>
      <c r="C49" t="s">
        <v>41</v>
      </c>
      <c r="D49" t="s">
        <v>90</v>
      </c>
      <c r="E49" t="s">
        <v>135</v>
      </c>
      <c r="J49" t="s">
        <v>174</v>
      </c>
      <c r="L49" t="s">
        <v>179</v>
      </c>
    </row>
    <row r="50" spans="1:12">
      <c r="A50" s="1">
        <f>HYPERLINK("https://lsnyc.legalserver.org/matter/dynamic-profile/view/1911816","19-1911816")</f>
        <v>0</v>
      </c>
      <c r="B50" t="s">
        <v>15</v>
      </c>
      <c r="C50" t="s">
        <v>25</v>
      </c>
      <c r="D50" t="s">
        <v>91</v>
      </c>
      <c r="E50" t="s">
        <v>127</v>
      </c>
      <c r="G50" t="s">
        <v>153</v>
      </c>
      <c r="H50" t="s">
        <v>172</v>
      </c>
      <c r="L50" t="s">
        <v>176</v>
      </c>
    </row>
    <row r="51" spans="1:12">
      <c r="A51" s="1">
        <f>HYPERLINK("https://lsnyc.legalserver.org/matter/dynamic-profile/view/1911835","19-1911835")</f>
        <v>0</v>
      </c>
      <c r="B51" t="s">
        <v>12</v>
      </c>
      <c r="C51" t="s">
        <v>42</v>
      </c>
      <c r="D51" t="s">
        <v>92</v>
      </c>
      <c r="E51" t="s">
        <v>129</v>
      </c>
      <c r="J51" t="s">
        <v>174</v>
      </c>
      <c r="L51" t="s">
        <v>178</v>
      </c>
    </row>
    <row r="52" spans="1:12">
      <c r="A52" s="1">
        <f>HYPERLINK("https://lsnyc.legalserver.org/matter/dynamic-profile/view/1911836","19-1911836")</f>
        <v>0</v>
      </c>
      <c r="B52" t="s">
        <v>15</v>
      </c>
      <c r="C52" t="s">
        <v>25</v>
      </c>
      <c r="D52" t="s">
        <v>93</v>
      </c>
      <c r="E52" t="s">
        <v>127</v>
      </c>
      <c r="G52" t="s">
        <v>153</v>
      </c>
      <c r="H52" t="s">
        <v>172</v>
      </c>
      <c r="L52" t="s">
        <v>176</v>
      </c>
    </row>
    <row r="53" spans="1:12">
      <c r="A53" s="1">
        <f>HYPERLINK("https://lsnyc.legalserver.org/matter/dynamic-profile/view/1911903","19-1911903")</f>
        <v>0</v>
      </c>
      <c r="B53" t="s">
        <v>12</v>
      </c>
      <c r="C53" t="s">
        <v>18</v>
      </c>
      <c r="D53" t="s">
        <v>94</v>
      </c>
      <c r="E53" t="s">
        <v>131</v>
      </c>
      <c r="G53" t="s">
        <v>151</v>
      </c>
      <c r="H53" t="s">
        <v>172</v>
      </c>
      <c r="L53" t="s">
        <v>179</v>
      </c>
    </row>
    <row r="54" spans="1:12">
      <c r="A54" s="1">
        <f>HYPERLINK("https://lsnyc.legalserver.org/matter/dynamic-profile/view/1911904","19-1911904")</f>
        <v>0</v>
      </c>
      <c r="B54" t="s">
        <v>12</v>
      </c>
      <c r="C54" t="s">
        <v>18</v>
      </c>
      <c r="D54" t="s">
        <v>95</v>
      </c>
      <c r="E54" t="s">
        <v>131</v>
      </c>
      <c r="G54" t="s">
        <v>166</v>
      </c>
      <c r="J54" t="s">
        <v>174</v>
      </c>
      <c r="L54" t="s">
        <v>179</v>
      </c>
    </row>
    <row r="55" spans="1:12">
      <c r="A55" s="1">
        <f>HYPERLINK("https://lsnyc.legalserver.org/matter/dynamic-profile/view/1911912","19-1911912")</f>
        <v>0</v>
      </c>
      <c r="B55" t="s">
        <v>12</v>
      </c>
      <c r="C55" t="s">
        <v>30</v>
      </c>
      <c r="D55" t="s">
        <v>96</v>
      </c>
      <c r="E55" t="s">
        <v>127</v>
      </c>
      <c r="F55" t="s">
        <v>144</v>
      </c>
      <c r="G55" t="s">
        <v>153</v>
      </c>
      <c r="H55" t="s">
        <v>172</v>
      </c>
      <c r="L55" t="s">
        <v>180</v>
      </c>
    </row>
    <row r="56" spans="1:12">
      <c r="A56" s="1">
        <f>HYPERLINK("https://lsnyc.legalserver.org/matter/dynamic-profile/view/1911951","19-1911951")</f>
        <v>0</v>
      </c>
      <c r="B56" t="s">
        <v>12</v>
      </c>
      <c r="C56" t="s">
        <v>30</v>
      </c>
      <c r="D56" t="s">
        <v>97</v>
      </c>
      <c r="E56" t="s">
        <v>127</v>
      </c>
      <c r="F56" t="s">
        <v>144</v>
      </c>
      <c r="G56" t="s">
        <v>153</v>
      </c>
      <c r="H56" t="s">
        <v>172</v>
      </c>
      <c r="L56" t="s">
        <v>180</v>
      </c>
    </row>
    <row r="57" spans="1:12">
      <c r="A57" s="1">
        <f>HYPERLINK("https://lsnyc.legalserver.org/matter/dynamic-profile/view/1911712","19-1911712")</f>
        <v>0</v>
      </c>
      <c r="B57" t="s">
        <v>14</v>
      </c>
      <c r="C57" t="s">
        <v>43</v>
      </c>
      <c r="D57" t="s">
        <v>98</v>
      </c>
      <c r="E57" t="s">
        <v>127</v>
      </c>
      <c r="F57" t="s">
        <v>144</v>
      </c>
      <c r="G57" t="s">
        <v>164</v>
      </c>
      <c r="H57" t="s">
        <v>172</v>
      </c>
      <c r="L57" t="s">
        <v>180</v>
      </c>
    </row>
    <row r="58" spans="1:12">
      <c r="A58" s="1">
        <f>HYPERLINK("https://lsnyc.legalserver.org/matter/dynamic-profile/view/1911776","19-1911776")</f>
        <v>0</v>
      </c>
      <c r="B58" t="s">
        <v>13</v>
      </c>
      <c r="C58" t="s">
        <v>39</v>
      </c>
      <c r="D58" t="s">
        <v>99</v>
      </c>
      <c r="F58" t="s">
        <v>147</v>
      </c>
      <c r="G58" t="s">
        <v>153</v>
      </c>
      <c r="H58" t="s">
        <v>172</v>
      </c>
      <c r="L58" t="s">
        <v>175</v>
      </c>
    </row>
    <row r="59" spans="1:12">
      <c r="A59" s="1">
        <f>HYPERLINK("https://lsnyc.legalserver.org/matter/dynamic-profile/view/1908871","19-1908871")</f>
        <v>0</v>
      </c>
      <c r="B59" t="s">
        <v>17</v>
      </c>
      <c r="C59" t="s">
        <v>44</v>
      </c>
      <c r="D59" t="s">
        <v>100</v>
      </c>
      <c r="E59" t="s">
        <v>134</v>
      </c>
      <c r="J59" t="s">
        <v>174</v>
      </c>
      <c r="L59" t="s">
        <v>178</v>
      </c>
    </row>
    <row r="60" spans="1:12">
      <c r="A60" s="1">
        <f>HYPERLINK("https://lsnyc.legalserver.org/matter/dynamic-profile/view/1911669","19-1911669")</f>
        <v>0</v>
      </c>
      <c r="B60" t="s">
        <v>15</v>
      </c>
      <c r="C60" t="s">
        <v>25</v>
      </c>
      <c r="D60" t="s">
        <v>101</v>
      </c>
      <c r="E60" t="s">
        <v>127</v>
      </c>
      <c r="G60" t="s">
        <v>153</v>
      </c>
      <c r="H60" t="s">
        <v>172</v>
      </c>
      <c r="L60" t="s">
        <v>177</v>
      </c>
    </row>
    <row r="61" spans="1:12">
      <c r="A61" s="1">
        <f>HYPERLINK("https://lsnyc.legalserver.org/matter/dynamic-profile/view/1911705","19-1911705")</f>
        <v>0</v>
      </c>
      <c r="B61" t="s">
        <v>17</v>
      </c>
      <c r="C61" t="s">
        <v>44</v>
      </c>
      <c r="D61" t="s">
        <v>102</v>
      </c>
      <c r="E61" t="s">
        <v>129</v>
      </c>
      <c r="F61" t="s">
        <v>143</v>
      </c>
      <c r="G61" t="s">
        <v>160</v>
      </c>
      <c r="H61" t="s">
        <v>172</v>
      </c>
      <c r="L61" t="s">
        <v>179</v>
      </c>
    </row>
    <row r="62" spans="1:12">
      <c r="A62" s="1">
        <f>HYPERLINK("https://lsnyc.legalserver.org/matter/dynamic-profile/view/1912788","19-1912788")</f>
        <v>0</v>
      </c>
      <c r="B62" t="s">
        <v>12</v>
      </c>
      <c r="C62" t="s">
        <v>30</v>
      </c>
      <c r="D62" t="s">
        <v>103</v>
      </c>
      <c r="E62" t="s">
        <v>127</v>
      </c>
      <c r="F62" t="s">
        <v>148</v>
      </c>
      <c r="G62" t="s">
        <v>153</v>
      </c>
      <c r="H62" t="s">
        <v>172</v>
      </c>
      <c r="L62" t="s">
        <v>176</v>
      </c>
    </row>
    <row r="63" spans="1:12">
      <c r="A63" s="1">
        <f>HYPERLINK("https://lsnyc.legalserver.org/matter/dynamic-profile/view/1911589","19-1911589")</f>
        <v>0</v>
      </c>
      <c r="B63" t="s">
        <v>14</v>
      </c>
      <c r="C63" t="s">
        <v>23</v>
      </c>
      <c r="D63" t="s">
        <v>104</v>
      </c>
      <c r="G63" t="s">
        <v>157</v>
      </c>
      <c r="J63" t="s">
        <v>174</v>
      </c>
      <c r="L63" t="s">
        <v>175</v>
      </c>
    </row>
    <row r="64" spans="1:12">
      <c r="A64" s="1">
        <f>HYPERLINK("https://lsnyc.legalserver.org/matter/dynamic-profile/view/1911618","19-1911618")</f>
        <v>0</v>
      </c>
      <c r="B64" t="s">
        <v>15</v>
      </c>
      <c r="C64" t="s">
        <v>22</v>
      </c>
      <c r="D64" t="s">
        <v>105</v>
      </c>
      <c r="E64" t="s">
        <v>134</v>
      </c>
      <c r="J64" t="s">
        <v>174</v>
      </c>
      <c r="L64" t="s">
        <v>178</v>
      </c>
    </row>
    <row r="65" spans="1:12">
      <c r="A65" s="1">
        <f>HYPERLINK("https://lsnyc.legalserver.org/matter/dynamic-profile/view/1911622","19-1911622")</f>
        <v>0</v>
      </c>
      <c r="B65" t="s">
        <v>15</v>
      </c>
      <c r="C65" t="s">
        <v>22</v>
      </c>
      <c r="D65" t="s">
        <v>106</v>
      </c>
      <c r="E65" t="s">
        <v>134</v>
      </c>
      <c r="I65" t="s">
        <v>173</v>
      </c>
      <c r="J65" t="s">
        <v>174</v>
      </c>
      <c r="L65" t="s">
        <v>175</v>
      </c>
    </row>
    <row r="66" spans="1:12">
      <c r="A66" s="1">
        <f>HYPERLINK("https://lsnyc.legalserver.org/matter/dynamic-profile/view/1911645","19-1911645")</f>
        <v>0</v>
      </c>
      <c r="B66" t="s">
        <v>17</v>
      </c>
      <c r="C66" t="s">
        <v>33</v>
      </c>
      <c r="D66" t="s">
        <v>107</v>
      </c>
      <c r="G66" t="s">
        <v>167</v>
      </c>
      <c r="J66" t="s">
        <v>174</v>
      </c>
      <c r="L66" t="s">
        <v>175</v>
      </c>
    </row>
    <row r="67" spans="1:12">
      <c r="A67" s="1">
        <f>HYPERLINK("https://lsnyc.legalserver.org/matter/dynamic-profile/view/1910012","19-1910012")</f>
        <v>0</v>
      </c>
      <c r="B67" t="s">
        <v>16</v>
      </c>
      <c r="C67" t="s">
        <v>24</v>
      </c>
      <c r="D67" t="s">
        <v>108</v>
      </c>
      <c r="J67" t="s">
        <v>174</v>
      </c>
      <c r="L67" t="s">
        <v>175</v>
      </c>
    </row>
    <row r="68" spans="1:12">
      <c r="A68" s="1">
        <f>HYPERLINK("https://lsnyc.legalserver.org/matter/dynamic-profile/view/1911537","19-1911537")</f>
        <v>0</v>
      </c>
      <c r="B68" t="s">
        <v>17</v>
      </c>
      <c r="C68" t="s">
        <v>37</v>
      </c>
      <c r="D68" t="s">
        <v>109</v>
      </c>
      <c r="F68" t="s">
        <v>146</v>
      </c>
      <c r="G68" t="s">
        <v>149</v>
      </c>
      <c r="H68" t="s">
        <v>172</v>
      </c>
      <c r="L68" t="s">
        <v>175</v>
      </c>
    </row>
    <row r="69" spans="1:12">
      <c r="A69" s="1">
        <f>HYPERLINK("https://lsnyc.legalserver.org/matter/dynamic-profile/view/1911552","19-1911552")</f>
        <v>0</v>
      </c>
      <c r="B69" t="s">
        <v>12</v>
      </c>
      <c r="C69" t="s">
        <v>18</v>
      </c>
      <c r="D69" t="s">
        <v>110</v>
      </c>
      <c r="E69" t="s">
        <v>140</v>
      </c>
      <c r="H69" t="s">
        <v>172</v>
      </c>
      <c r="L69" t="s">
        <v>178</v>
      </c>
    </row>
    <row r="70" spans="1:12">
      <c r="A70" s="1">
        <f>HYPERLINK("https://lsnyc.legalserver.org/matter/dynamic-profile/view/1912387","19-1912387")</f>
        <v>0</v>
      </c>
      <c r="B70" t="s">
        <v>12</v>
      </c>
      <c r="C70" t="s">
        <v>30</v>
      </c>
      <c r="D70" t="s">
        <v>63</v>
      </c>
      <c r="E70" t="s">
        <v>127</v>
      </c>
      <c r="F70" t="s">
        <v>145</v>
      </c>
      <c r="G70" t="s">
        <v>155</v>
      </c>
      <c r="H70" t="s">
        <v>172</v>
      </c>
      <c r="L70" t="s">
        <v>180</v>
      </c>
    </row>
    <row r="71" spans="1:12">
      <c r="A71" s="1">
        <f>HYPERLINK("https://lsnyc.legalserver.org/matter/dynamic-profile/view/1911347","19-1911347")</f>
        <v>0</v>
      </c>
      <c r="B71" t="s">
        <v>17</v>
      </c>
      <c r="C71" t="s">
        <v>44</v>
      </c>
      <c r="D71" t="s">
        <v>111</v>
      </c>
      <c r="F71" t="s">
        <v>146</v>
      </c>
      <c r="G71" t="s">
        <v>168</v>
      </c>
      <c r="H71" t="s">
        <v>172</v>
      </c>
      <c r="L71" t="s">
        <v>175</v>
      </c>
    </row>
    <row r="72" spans="1:12">
      <c r="A72" s="1">
        <f>HYPERLINK("https://lsnyc.legalserver.org/matter/dynamic-profile/view/1911417","19-1911417")</f>
        <v>0</v>
      </c>
      <c r="B72" t="s">
        <v>17</v>
      </c>
      <c r="C72" t="s">
        <v>37</v>
      </c>
      <c r="D72" t="s">
        <v>112</v>
      </c>
      <c r="F72" t="s">
        <v>146</v>
      </c>
      <c r="G72" t="s">
        <v>151</v>
      </c>
      <c r="H72" t="s">
        <v>172</v>
      </c>
      <c r="L72" t="s">
        <v>175</v>
      </c>
    </row>
    <row r="73" spans="1:12">
      <c r="A73" s="1">
        <f>HYPERLINK("https://lsnyc.legalserver.org/matter/dynamic-profile/view/1911252","19-1911252")</f>
        <v>0</v>
      </c>
      <c r="B73" t="s">
        <v>17</v>
      </c>
      <c r="C73" t="s">
        <v>36</v>
      </c>
      <c r="D73" t="s">
        <v>113</v>
      </c>
      <c r="F73" t="s">
        <v>146</v>
      </c>
      <c r="G73" t="s">
        <v>169</v>
      </c>
      <c r="H73" t="s">
        <v>172</v>
      </c>
      <c r="L73" t="s">
        <v>175</v>
      </c>
    </row>
    <row r="74" spans="1:12">
      <c r="A74" s="1">
        <f>HYPERLINK("https://lsnyc.legalserver.org/matter/dynamic-profile/view/1911254","19-1911254")</f>
        <v>0</v>
      </c>
      <c r="B74" t="s">
        <v>17</v>
      </c>
      <c r="C74" t="s">
        <v>36</v>
      </c>
      <c r="D74" t="s">
        <v>114</v>
      </c>
      <c r="F74" t="s">
        <v>146</v>
      </c>
      <c r="G74" t="s">
        <v>159</v>
      </c>
      <c r="H74" t="s">
        <v>172</v>
      </c>
      <c r="L74" t="s">
        <v>175</v>
      </c>
    </row>
    <row r="75" spans="1:12">
      <c r="A75" s="1">
        <f>HYPERLINK("https://lsnyc.legalserver.org/matter/dynamic-profile/view/1911294","19-1911294")</f>
        <v>0</v>
      </c>
      <c r="B75" t="s">
        <v>15</v>
      </c>
      <c r="C75" t="s">
        <v>25</v>
      </c>
      <c r="D75" t="s">
        <v>115</v>
      </c>
      <c r="E75" t="s">
        <v>134</v>
      </c>
      <c r="G75" t="s">
        <v>153</v>
      </c>
      <c r="H75" t="s">
        <v>172</v>
      </c>
      <c r="L75" t="s">
        <v>178</v>
      </c>
    </row>
    <row r="76" spans="1:12">
      <c r="A76" s="1">
        <f>HYPERLINK("https://lsnyc.legalserver.org/matter/dynamic-profile/view/1911301","19-1911301")</f>
        <v>0</v>
      </c>
      <c r="B76" t="s">
        <v>15</v>
      </c>
      <c r="C76" t="s">
        <v>25</v>
      </c>
      <c r="D76" t="s">
        <v>116</v>
      </c>
      <c r="E76" t="s">
        <v>134</v>
      </c>
      <c r="G76" t="s">
        <v>153</v>
      </c>
      <c r="H76" t="s">
        <v>172</v>
      </c>
      <c r="L76" t="s">
        <v>178</v>
      </c>
    </row>
    <row r="77" spans="1:12">
      <c r="A77" s="1">
        <f>HYPERLINK("https://lsnyc.legalserver.org/matter/dynamic-profile/view/1911139","19-1911139")</f>
        <v>0</v>
      </c>
      <c r="B77" t="s">
        <v>17</v>
      </c>
      <c r="C77" t="s">
        <v>36</v>
      </c>
      <c r="D77" t="s">
        <v>117</v>
      </c>
      <c r="F77" t="s">
        <v>146</v>
      </c>
      <c r="G77" t="s">
        <v>164</v>
      </c>
      <c r="H77" t="s">
        <v>172</v>
      </c>
      <c r="L77" t="s">
        <v>175</v>
      </c>
    </row>
    <row r="78" spans="1:12">
      <c r="A78" s="1">
        <f>HYPERLINK("https://lsnyc.legalserver.org/matter/dynamic-profile/view/1911210","19-1911210")</f>
        <v>0</v>
      </c>
      <c r="B78" t="s">
        <v>15</v>
      </c>
      <c r="C78" t="s">
        <v>29</v>
      </c>
      <c r="D78" t="s">
        <v>118</v>
      </c>
      <c r="E78" t="s">
        <v>141</v>
      </c>
      <c r="F78" t="s">
        <v>148</v>
      </c>
      <c r="G78" t="s">
        <v>153</v>
      </c>
      <c r="J78" t="s">
        <v>174</v>
      </c>
      <c r="L78" t="s">
        <v>179</v>
      </c>
    </row>
    <row r="79" spans="1:12">
      <c r="A79" s="1">
        <f>HYPERLINK("https://lsnyc.legalserver.org/matter/dynamic-profile/view/1911076","19-1911076")</f>
        <v>0</v>
      </c>
      <c r="B79" t="s">
        <v>14</v>
      </c>
      <c r="C79" t="s">
        <v>40</v>
      </c>
      <c r="D79" t="s">
        <v>119</v>
      </c>
      <c r="E79" t="s">
        <v>142</v>
      </c>
      <c r="F79" t="s">
        <v>143</v>
      </c>
      <c r="G79" t="s">
        <v>170</v>
      </c>
      <c r="H79" t="s">
        <v>172</v>
      </c>
      <c r="L79" t="s">
        <v>178</v>
      </c>
    </row>
    <row r="80" spans="1:12">
      <c r="A80" s="1">
        <f>HYPERLINK("https://lsnyc.legalserver.org/matter/dynamic-profile/view/1911033","19-1911033")</f>
        <v>0</v>
      </c>
      <c r="B80" t="s">
        <v>17</v>
      </c>
      <c r="C80" t="s">
        <v>36</v>
      </c>
      <c r="D80" t="s">
        <v>120</v>
      </c>
      <c r="F80" t="s">
        <v>146</v>
      </c>
      <c r="H80" t="s">
        <v>172</v>
      </c>
      <c r="L80" t="s">
        <v>175</v>
      </c>
    </row>
    <row r="81" spans="1:12">
      <c r="A81" s="1">
        <f>HYPERLINK("https://lsnyc.legalserver.org/matter/dynamic-profile/view/1911042","19-1911042")</f>
        <v>0</v>
      </c>
      <c r="B81" t="s">
        <v>17</v>
      </c>
      <c r="C81" t="s">
        <v>36</v>
      </c>
      <c r="D81" t="s">
        <v>121</v>
      </c>
      <c r="F81" t="s">
        <v>146</v>
      </c>
      <c r="G81" t="s">
        <v>152</v>
      </c>
      <c r="H81" t="s">
        <v>172</v>
      </c>
      <c r="L81" t="s">
        <v>175</v>
      </c>
    </row>
    <row r="82" spans="1:12">
      <c r="A82" s="1">
        <f>HYPERLINK("https://lsnyc.legalserver.org/matter/dynamic-profile/view/1911086","19-1911086")</f>
        <v>0</v>
      </c>
      <c r="B82" t="s">
        <v>17</v>
      </c>
      <c r="C82" t="s">
        <v>37</v>
      </c>
      <c r="D82" t="s">
        <v>122</v>
      </c>
      <c r="F82" t="s">
        <v>146</v>
      </c>
      <c r="G82" t="s">
        <v>154</v>
      </c>
      <c r="H82" t="s">
        <v>172</v>
      </c>
      <c r="L82" t="s">
        <v>175</v>
      </c>
    </row>
    <row r="83" spans="1:12">
      <c r="A83" s="1">
        <f>HYPERLINK("https://lsnyc.legalserver.org/matter/dynamic-profile/view/1909317","19-1909317")</f>
        <v>0</v>
      </c>
      <c r="B83" t="s">
        <v>12</v>
      </c>
      <c r="C83" t="s">
        <v>34</v>
      </c>
      <c r="D83" t="s">
        <v>123</v>
      </c>
      <c r="E83" t="s">
        <v>130</v>
      </c>
      <c r="G83" t="s">
        <v>153</v>
      </c>
      <c r="J83" t="s">
        <v>174</v>
      </c>
      <c r="L83" t="s">
        <v>179</v>
      </c>
    </row>
    <row r="84" spans="1:12">
      <c r="A84" s="1">
        <f>HYPERLINK("https://lsnyc.legalserver.org/matter/dynamic-profile/view/1910907","19-1910907")</f>
        <v>0</v>
      </c>
      <c r="B84" t="s">
        <v>17</v>
      </c>
      <c r="C84" t="s">
        <v>36</v>
      </c>
      <c r="D84" t="s">
        <v>124</v>
      </c>
      <c r="F84" t="s">
        <v>146</v>
      </c>
      <c r="G84" t="s">
        <v>160</v>
      </c>
      <c r="H84" t="s">
        <v>172</v>
      </c>
      <c r="L84" t="s">
        <v>175</v>
      </c>
    </row>
    <row r="85" spans="1:12">
      <c r="A85" s="1">
        <f>HYPERLINK("https://lsnyc.legalserver.org/matter/dynamic-profile/view/1910980","19-1910980")</f>
        <v>0</v>
      </c>
      <c r="B85" t="s">
        <v>12</v>
      </c>
      <c r="C85" t="s">
        <v>18</v>
      </c>
      <c r="D85" t="s">
        <v>125</v>
      </c>
      <c r="E85" t="s">
        <v>137</v>
      </c>
      <c r="G85" t="s">
        <v>171</v>
      </c>
      <c r="J85" t="s">
        <v>174</v>
      </c>
      <c r="L85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2019-11-18T15:49:26Z</dcterms:created>
  <dcterms:modified xsi:type="dcterms:W3CDTF">2019-11-18T15:49:26Z</dcterms:modified>
</cp:coreProperties>
</file>