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LS New IOI23 cases Q1 2020" sheetId="1" r:id="rId1"/>
  </sheets>
  <calcPr calcId="124519" fullCalcOnLoad="1"/>
</workbook>
</file>

<file path=xl/sharedStrings.xml><?xml version="1.0" encoding="utf-8"?>
<sst xmlns="http://schemas.openxmlformats.org/spreadsheetml/2006/main" count="499" uniqueCount="202">
  <si>
    <t>Hyperlinked Case #</t>
  </si>
  <si>
    <t>Assigned Branch/CC</t>
  </si>
  <si>
    <t>Client Last Name</t>
  </si>
  <si>
    <t>Client First Name</t>
  </si>
  <si>
    <t>Date Opened</t>
  </si>
  <si>
    <t>Date Closed</t>
  </si>
  <si>
    <t>Primary Assignment</t>
  </si>
  <si>
    <t>Primary Funding Code</t>
  </si>
  <si>
    <t>Special Legal Problem Code</t>
  </si>
  <si>
    <t>Queens Legal Services</t>
  </si>
  <si>
    <t>Alvarado</t>
  </si>
  <si>
    <t>Brito Ventura</t>
  </si>
  <si>
    <t>Crisostomo Enamorado</t>
  </si>
  <si>
    <t>Martinez Crisostomo</t>
  </si>
  <si>
    <t>Montoya</t>
  </si>
  <si>
    <t>Serech Vargas</t>
  </si>
  <si>
    <t>Amaya</t>
  </si>
  <si>
    <t>Lopez Padilla</t>
  </si>
  <si>
    <t>Martinez Amaya</t>
  </si>
  <si>
    <t>Osorio</t>
  </si>
  <si>
    <t>Osorio Padilla</t>
  </si>
  <si>
    <t>Laines-Juracan</t>
  </si>
  <si>
    <t>Mendez</t>
  </si>
  <si>
    <t>Gordon</t>
  </si>
  <si>
    <t>Alvarez-Gutierrez</t>
  </si>
  <si>
    <t>Beharie</t>
  </si>
  <si>
    <t>Cedillo Dominguez</t>
  </si>
  <si>
    <t>Chuqin Bello</t>
  </si>
  <si>
    <t>Chuquin Bello</t>
  </si>
  <si>
    <t>Cuellar Henriquez</t>
  </si>
  <si>
    <t>Esquivel Tuchez</t>
  </si>
  <si>
    <t>Flores</t>
  </si>
  <si>
    <t>Gutierrez-Velasquez</t>
  </si>
  <si>
    <t>Hernandez Campos</t>
  </si>
  <si>
    <t>Inrose</t>
  </si>
  <si>
    <t>Juarez</t>
  </si>
  <si>
    <t>Naji</t>
  </si>
  <si>
    <t>Paz-Ramirez</t>
  </si>
  <si>
    <t>Rahman</t>
  </si>
  <si>
    <t>Rodriguez Reyes</t>
  </si>
  <si>
    <t>Salim</t>
  </si>
  <si>
    <t>Saunders</t>
  </si>
  <si>
    <t>Sewell</t>
  </si>
  <si>
    <t>Vallecillo-Ramirez</t>
  </si>
  <si>
    <t>Alvarado Ulloa</t>
  </si>
  <si>
    <t>Amador Rios</t>
  </si>
  <si>
    <t>Bandeira</t>
  </si>
  <si>
    <t>Delcid</t>
  </si>
  <si>
    <t>Murillo Alvarado</t>
  </si>
  <si>
    <t>Murillo Garcia</t>
  </si>
  <si>
    <t>Rios Lara</t>
  </si>
  <si>
    <t>Mejia</t>
  </si>
  <si>
    <t>Arevalo</t>
  </si>
  <si>
    <t>Banegas Garcia</t>
  </si>
  <si>
    <t>Barrera</t>
  </si>
  <si>
    <t>Bautista Carranza</t>
  </si>
  <si>
    <t>Bryan</t>
  </si>
  <si>
    <t>Cruz</t>
  </si>
  <si>
    <t>De Leon</t>
  </si>
  <si>
    <t>Ixmata</t>
  </si>
  <si>
    <t>Lynch</t>
  </si>
  <si>
    <t>Medrano</t>
  </si>
  <si>
    <t>Montaleza</t>
  </si>
  <si>
    <t>Pastor Sierra</t>
  </si>
  <si>
    <t>Rutkowska</t>
  </si>
  <si>
    <t>Soria</t>
  </si>
  <si>
    <t>Toro Porras</t>
  </si>
  <si>
    <t>Velasquez</t>
  </si>
  <si>
    <t>Chavez</t>
  </si>
  <si>
    <t>Garzon</t>
  </si>
  <si>
    <t>Stewart</t>
  </si>
  <si>
    <t>Karpiuk</t>
  </si>
  <si>
    <t>Soung</t>
  </si>
  <si>
    <t>Ruth</t>
  </si>
  <si>
    <t>Lorena</t>
  </si>
  <si>
    <t>Brenda</t>
  </si>
  <si>
    <t>Jorge</t>
  </si>
  <si>
    <t>Josue</t>
  </si>
  <si>
    <t>Juana</t>
  </si>
  <si>
    <t>Rosalina</t>
  </si>
  <si>
    <t>Axel</t>
  </si>
  <si>
    <t>Melvin</t>
  </si>
  <si>
    <t>Delmi</t>
  </si>
  <si>
    <t>Jasiel</t>
  </si>
  <si>
    <t>Miguel</t>
  </si>
  <si>
    <t>Ambar</t>
  </si>
  <si>
    <t>Dawn</t>
  </si>
  <si>
    <t>Nilson Jacob</t>
  </si>
  <si>
    <t>Venna</t>
  </si>
  <si>
    <t>Orlando</t>
  </si>
  <si>
    <t>Catherin</t>
  </si>
  <si>
    <t>Angie</t>
  </si>
  <si>
    <t>Diana Veronica</t>
  </si>
  <si>
    <t>Olbia Jemima</t>
  </si>
  <si>
    <t>Lisbet</t>
  </si>
  <si>
    <t>Alexa Jesenia</t>
  </si>
  <si>
    <t>Angelica</t>
  </si>
  <si>
    <t>Wasi</t>
  </si>
  <si>
    <t>Claudia</t>
  </si>
  <si>
    <t>Soufiane</t>
  </si>
  <si>
    <t>Maryolin</t>
  </si>
  <si>
    <t>Md</t>
  </si>
  <si>
    <t>Feisel Javier</t>
  </si>
  <si>
    <t>Shahnaz</t>
  </si>
  <si>
    <t>Zyeair</t>
  </si>
  <si>
    <t>Sashagaye</t>
  </si>
  <si>
    <t>Angel David</t>
  </si>
  <si>
    <t>Maria</t>
  </si>
  <si>
    <t>Necty</t>
  </si>
  <si>
    <t>Joao</t>
  </si>
  <si>
    <t>Briany</t>
  </si>
  <si>
    <t>Jose</t>
  </si>
  <si>
    <t>Oscar</t>
  </si>
  <si>
    <t>Francy</t>
  </si>
  <si>
    <t>Aura</t>
  </si>
  <si>
    <t>Herber</t>
  </si>
  <si>
    <t>Ana</t>
  </si>
  <si>
    <t>Marcelino</t>
  </si>
  <si>
    <t>Allison</t>
  </si>
  <si>
    <t>Felipe</t>
  </si>
  <si>
    <t>Miguelina</t>
  </si>
  <si>
    <t>Lourdes</t>
  </si>
  <si>
    <t>Elva</t>
  </si>
  <si>
    <t>Marta</t>
  </si>
  <si>
    <t>Mariana</t>
  </si>
  <si>
    <t>Yenny</t>
  </si>
  <si>
    <t>Ivonne</t>
  </si>
  <si>
    <t>Diana</t>
  </si>
  <si>
    <t>Talisa</t>
  </si>
  <si>
    <t>Beata</t>
  </si>
  <si>
    <t>Hyundong</t>
  </si>
  <si>
    <t>09/23/2019</t>
  </si>
  <si>
    <t>07/08/2019</t>
  </si>
  <si>
    <t>07/16/2019</t>
  </si>
  <si>
    <t>08/21/2019</t>
  </si>
  <si>
    <t>07/02/2019</t>
  </si>
  <si>
    <t>07/10/2019</t>
  </si>
  <si>
    <t>07/25/2019</t>
  </si>
  <si>
    <t>09/12/2019</t>
  </si>
  <si>
    <t>08/19/2019</t>
  </si>
  <si>
    <t>08/26/2019</t>
  </si>
  <si>
    <t>08/02/2019</t>
  </si>
  <si>
    <t>09/04/2019</t>
  </si>
  <si>
    <t>09/30/2019</t>
  </si>
  <si>
    <t>07/11/2019</t>
  </si>
  <si>
    <t>07/22/2019</t>
  </si>
  <si>
    <t>07/23/2019</t>
  </si>
  <si>
    <t>09/17/2019</t>
  </si>
  <si>
    <t>07/17/2019</t>
  </si>
  <si>
    <t>08/15/2019</t>
  </si>
  <si>
    <t>08/28/2019</t>
  </si>
  <si>
    <t>09/20/2019</t>
  </si>
  <si>
    <t>07/01/2019</t>
  </si>
  <si>
    <t>08/30/2019</t>
  </si>
  <si>
    <t>09/27/2019</t>
  </si>
  <si>
    <t>08/23/2019</t>
  </si>
  <si>
    <t>08/29/2019</t>
  </si>
  <si>
    <t>07/18/2019</t>
  </si>
  <si>
    <t>07/12/2019</t>
  </si>
  <si>
    <t>08/05/2019</t>
  </si>
  <si>
    <t>09/03/2019</t>
  </si>
  <si>
    <t>08/14/2019</t>
  </si>
  <si>
    <t>08/22/2019</t>
  </si>
  <si>
    <t>09/09/2019</t>
  </si>
  <si>
    <t>09/26/2019</t>
  </si>
  <si>
    <t>08/08/2019</t>
  </si>
  <si>
    <t>07/30/2019</t>
  </si>
  <si>
    <t>09/11/2019</t>
  </si>
  <si>
    <t>09/25/2019</t>
  </si>
  <si>
    <t>08/13/2019</t>
  </si>
  <si>
    <t>09/18/2019</t>
  </si>
  <si>
    <t>07/19/2019</t>
  </si>
  <si>
    <t>Barrow, Jennifer</t>
  </si>
  <si>
    <t>Camargo, Tatiana</t>
  </si>
  <si>
    <t>Carrillo, Sami</t>
  </si>
  <si>
    <t>Chalas, Mayra</t>
  </si>
  <si>
    <t>Kim, Jennie</t>
  </si>
  <si>
    <t>Madrid, Andrea</t>
  </si>
  <si>
    <t>Mattessich, Sandra</t>
  </si>
  <si>
    <t>Urizar, Ana</t>
  </si>
  <si>
    <t>Velez, Cristina</t>
  </si>
  <si>
    <t>Vitale, Soo Kyung</t>
  </si>
  <si>
    <t>3459 Immigrant Opportunities Initiative (IOI) #2 ("IOI 2")</t>
  </si>
  <si>
    <t>3473 IOI 3-Immigrant Youth</t>
  </si>
  <si>
    <t>DS-160</t>
  </si>
  <si>
    <t>Removal Defense</t>
  </si>
  <si>
    <t>AOS (Not I-130)</t>
  </si>
  <si>
    <t>I-485 Affirmative</t>
  </si>
  <si>
    <t>I-360 SIJS</t>
  </si>
  <si>
    <t>N-400</t>
  </si>
  <si>
    <t>I-360 VAWA Self-Petition</t>
  </si>
  <si>
    <t>339 Guardianship</t>
  </si>
  <si>
    <t>I-765</t>
  </si>
  <si>
    <t>I-914</t>
  </si>
  <si>
    <t>I-918</t>
  </si>
  <si>
    <t>I-589 Defensive</t>
  </si>
  <si>
    <t>I-131 Advanced Parole</t>
  </si>
  <si>
    <t>311 Custody</t>
  </si>
  <si>
    <t>I-290B  Motion to Reopen/Reconsider</t>
  </si>
  <si>
    <t>I-751</t>
  </si>
  <si>
    <t>I-192</t>
  </si>
  <si>
    <t>I-130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</si>
</sst>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72"/>
  <sheetViews>
    <sheetView tabSelected="1" workbookViewId="0"/>
  </sheetViews>
  <sheetFormatPr defaultRowHeight="15"/>
  <cols>
    <col min="1" max="1" width="20.7109375" style="1" customWidth="1"/>
  </cols>
  <sheetData>
    <row r="1" spans="1:9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 s="1">
        <f>HYPERLINK("https://lsnyc.legalserver.org/matter/dynamic-profile/view/1910284","19-1910284")</f>
        <v>0</v>
      </c>
      <c r="B2" t="s">
        <v>9</v>
      </c>
      <c r="C2" t="s">
        <v>10</v>
      </c>
      <c r="D2" t="s">
        <v>73</v>
      </c>
      <c r="E2" t="s">
        <v>131</v>
      </c>
      <c r="G2" t="s">
        <v>172</v>
      </c>
      <c r="H2" t="s">
        <v>182</v>
      </c>
      <c r="I2" t="s">
        <v>184</v>
      </c>
    </row>
    <row r="3" spans="1:9">
      <c r="A3" s="1">
        <f>HYPERLINK("https://lsnyc.legalserver.org/matter/dynamic-profile/view/1907443","19-1907443")</f>
        <v>0</v>
      </c>
      <c r="B3" t="s">
        <v>9</v>
      </c>
      <c r="C3" t="s">
        <v>11</v>
      </c>
      <c r="D3" t="s">
        <v>74</v>
      </c>
      <c r="E3" t="s">
        <v>132</v>
      </c>
      <c r="G3" t="s">
        <v>172</v>
      </c>
      <c r="H3" t="s">
        <v>182</v>
      </c>
      <c r="I3" t="s">
        <v>185</v>
      </c>
    </row>
    <row r="4" spans="1:9">
      <c r="A4" s="1">
        <f>HYPERLINK("https://lsnyc.legalserver.org/matter/dynamic-profile/view/1905022","19-1905022")</f>
        <v>0</v>
      </c>
      <c r="B4" t="s">
        <v>9</v>
      </c>
      <c r="C4" t="s">
        <v>12</v>
      </c>
      <c r="D4" t="s">
        <v>75</v>
      </c>
      <c r="E4" t="s">
        <v>133</v>
      </c>
      <c r="G4" t="s">
        <v>172</v>
      </c>
      <c r="H4" t="s">
        <v>182</v>
      </c>
      <c r="I4" t="s">
        <v>186</v>
      </c>
    </row>
    <row r="5" spans="1:9">
      <c r="A5" s="1">
        <f>HYPERLINK("https://lsnyc.legalserver.org/matter/dynamic-profile/view/1907817","19-1907817")</f>
        <v>0</v>
      </c>
      <c r="B5" t="s">
        <v>9</v>
      </c>
      <c r="C5" t="s">
        <v>13</v>
      </c>
      <c r="D5" t="s">
        <v>76</v>
      </c>
      <c r="E5" t="s">
        <v>134</v>
      </c>
      <c r="G5" t="s">
        <v>172</v>
      </c>
      <c r="H5" t="s">
        <v>182</v>
      </c>
      <c r="I5" t="s">
        <v>187</v>
      </c>
    </row>
    <row r="6" spans="1:9">
      <c r="A6" s="1">
        <f>HYPERLINK("https://lsnyc.legalserver.org/matter/dynamic-profile/view/1903811","19-1903811")</f>
        <v>0</v>
      </c>
      <c r="B6" t="s">
        <v>9</v>
      </c>
      <c r="C6" t="s">
        <v>14</v>
      </c>
      <c r="D6" t="s">
        <v>77</v>
      </c>
      <c r="E6" t="s">
        <v>135</v>
      </c>
      <c r="G6" t="s">
        <v>172</v>
      </c>
      <c r="H6" t="s">
        <v>183</v>
      </c>
      <c r="I6" t="s">
        <v>185</v>
      </c>
    </row>
    <row r="7" spans="1:9">
      <c r="A7" s="1">
        <f>HYPERLINK("https://lsnyc.legalserver.org/matter/dynamic-profile/view/1904368","19-1904368")</f>
        <v>0</v>
      </c>
      <c r="B7" t="s">
        <v>9</v>
      </c>
      <c r="C7" t="s">
        <v>15</v>
      </c>
      <c r="D7" t="s">
        <v>78</v>
      </c>
      <c r="E7" t="s">
        <v>136</v>
      </c>
      <c r="G7" t="s">
        <v>172</v>
      </c>
      <c r="H7" t="s">
        <v>183</v>
      </c>
    </row>
    <row r="8" spans="1:9">
      <c r="A8" s="1">
        <f>HYPERLINK("https://lsnyc.legalserver.org/matter/dynamic-profile/view/1905876","19-1905876")</f>
        <v>0</v>
      </c>
      <c r="B8" t="s">
        <v>9</v>
      </c>
      <c r="C8" t="s">
        <v>16</v>
      </c>
      <c r="D8" t="s">
        <v>79</v>
      </c>
      <c r="E8" t="s">
        <v>137</v>
      </c>
      <c r="G8" t="s">
        <v>173</v>
      </c>
      <c r="H8" t="s">
        <v>182</v>
      </c>
    </row>
    <row r="9" spans="1:9">
      <c r="A9" s="1">
        <f>HYPERLINK("https://lsnyc.legalserver.org/matter/dynamic-profile/view/1905896","19-1905896")</f>
        <v>0</v>
      </c>
      <c r="B9" t="s">
        <v>9</v>
      </c>
      <c r="C9" t="s">
        <v>17</v>
      </c>
      <c r="D9" t="s">
        <v>80</v>
      </c>
      <c r="E9" t="s">
        <v>137</v>
      </c>
      <c r="G9" t="s">
        <v>173</v>
      </c>
      <c r="H9" t="s">
        <v>183</v>
      </c>
    </row>
    <row r="10" spans="1:9">
      <c r="A10" s="1">
        <f>HYPERLINK("https://lsnyc.legalserver.org/matter/dynamic-profile/view/1905882","19-1905882")</f>
        <v>0</v>
      </c>
      <c r="B10" t="s">
        <v>9</v>
      </c>
      <c r="C10" t="s">
        <v>18</v>
      </c>
      <c r="D10" t="s">
        <v>81</v>
      </c>
      <c r="E10" t="s">
        <v>137</v>
      </c>
      <c r="G10" t="s">
        <v>173</v>
      </c>
      <c r="H10" t="s">
        <v>183</v>
      </c>
    </row>
    <row r="11" spans="1:9">
      <c r="A11" s="1">
        <f>HYPERLINK("https://lsnyc.legalserver.org/matter/dynamic-profile/view/1905895","19-1905895")</f>
        <v>0</v>
      </c>
      <c r="B11" t="s">
        <v>9</v>
      </c>
      <c r="C11" t="s">
        <v>19</v>
      </c>
      <c r="D11" t="s">
        <v>82</v>
      </c>
      <c r="E11" t="s">
        <v>137</v>
      </c>
      <c r="G11" t="s">
        <v>173</v>
      </c>
      <c r="H11" t="s">
        <v>182</v>
      </c>
    </row>
    <row r="12" spans="1:9">
      <c r="A12" s="1">
        <f>HYPERLINK("https://lsnyc.legalserver.org/matter/dynamic-profile/view/1905897","19-1905897")</f>
        <v>0</v>
      </c>
      <c r="B12" t="s">
        <v>9</v>
      </c>
      <c r="C12" t="s">
        <v>20</v>
      </c>
      <c r="D12" t="s">
        <v>83</v>
      </c>
      <c r="E12" t="s">
        <v>137</v>
      </c>
      <c r="G12" t="s">
        <v>173</v>
      </c>
      <c r="H12" t="s">
        <v>183</v>
      </c>
    </row>
    <row r="13" spans="1:9">
      <c r="A13" s="1">
        <f>HYPERLINK("https://lsnyc.legalserver.org/matter/dynamic-profile/view/1909564","19-1909564")</f>
        <v>0</v>
      </c>
      <c r="B13" t="s">
        <v>9</v>
      </c>
      <c r="C13" t="s">
        <v>21</v>
      </c>
      <c r="D13" t="s">
        <v>84</v>
      </c>
      <c r="E13" t="s">
        <v>138</v>
      </c>
      <c r="G13" t="s">
        <v>174</v>
      </c>
      <c r="H13" t="s">
        <v>182</v>
      </c>
      <c r="I13" t="s">
        <v>188</v>
      </c>
    </row>
    <row r="14" spans="1:9">
      <c r="A14" s="1">
        <f>HYPERLINK("https://lsnyc.legalserver.org/matter/dynamic-profile/view/1907427","19-1907427")</f>
        <v>0</v>
      </c>
      <c r="B14" t="s">
        <v>9</v>
      </c>
      <c r="C14" t="s">
        <v>22</v>
      </c>
      <c r="D14" t="s">
        <v>85</v>
      </c>
      <c r="E14" t="s">
        <v>139</v>
      </c>
      <c r="G14" t="s">
        <v>174</v>
      </c>
      <c r="H14" t="s">
        <v>182</v>
      </c>
      <c r="I14" t="s">
        <v>185</v>
      </c>
    </row>
    <row r="15" spans="1:9">
      <c r="A15" s="1">
        <f>HYPERLINK("https://lsnyc.legalserver.org/matter/dynamic-profile/view/1908124","19-1908124")</f>
        <v>0</v>
      </c>
      <c r="B15" t="s">
        <v>9</v>
      </c>
      <c r="C15" t="s">
        <v>23</v>
      </c>
      <c r="D15" t="s">
        <v>86</v>
      </c>
      <c r="E15" t="s">
        <v>140</v>
      </c>
      <c r="G15" t="s">
        <v>175</v>
      </c>
      <c r="H15" t="s">
        <v>182</v>
      </c>
      <c r="I15" t="s">
        <v>189</v>
      </c>
    </row>
    <row r="16" spans="1:9">
      <c r="A16" s="1">
        <f>HYPERLINK("https://lsnyc.legalserver.org/matter/dynamic-profile/view/1906566","19-1906566")</f>
        <v>0</v>
      </c>
      <c r="B16" t="s">
        <v>9</v>
      </c>
      <c r="C16" t="s">
        <v>24</v>
      </c>
      <c r="D16" t="s">
        <v>87</v>
      </c>
      <c r="E16" t="s">
        <v>141</v>
      </c>
      <c r="G16" t="s">
        <v>176</v>
      </c>
      <c r="H16" t="s">
        <v>183</v>
      </c>
      <c r="I16" t="s">
        <v>185</v>
      </c>
    </row>
    <row r="17" spans="1:9">
      <c r="A17" s="1">
        <f>HYPERLINK("https://lsnyc.legalserver.org/matter/dynamic-profile/view/1908876","19-1908876")</f>
        <v>0</v>
      </c>
      <c r="B17" t="s">
        <v>9</v>
      </c>
      <c r="C17" t="s">
        <v>25</v>
      </c>
      <c r="D17" t="s">
        <v>88</v>
      </c>
      <c r="E17" t="s">
        <v>142</v>
      </c>
      <c r="G17" t="s">
        <v>176</v>
      </c>
      <c r="H17" t="s">
        <v>182</v>
      </c>
      <c r="I17" t="s">
        <v>190</v>
      </c>
    </row>
    <row r="18" spans="1:9">
      <c r="A18" s="1">
        <f>HYPERLINK("https://lsnyc.legalserver.org/matter/dynamic-profile/view/1910873","19-1910873")</f>
        <v>0</v>
      </c>
      <c r="B18" t="s">
        <v>9</v>
      </c>
      <c r="C18" t="s">
        <v>26</v>
      </c>
      <c r="D18" t="s">
        <v>89</v>
      </c>
      <c r="E18" t="s">
        <v>143</v>
      </c>
      <c r="G18" t="s">
        <v>176</v>
      </c>
      <c r="H18" t="s">
        <v>182</v>
      </c>
      <c r="I18" t="s">
        <v>187</v>
      </c>
    </row>
    <row r="19" spans="1:9">
      <c r="A19" s="1">
        <f>HYPERLINK("https://lsnyc.legalserver.org/matter/dynamic-profile/view/1904549","19-1904549")</f>
        <v>0</v>
      </c>
      <c r="B19" t="s">
        <v>9</v>
      </c>
      <c r="C19" t="s">
        <v>26</v>
      </c>
      <c r="D19" t="s">
        <v>89</v>
      </c>
      <c r="E19" t="s">
        <v>144</v>
      </c>
      <c r="G19" t="s">
        <v>176</v>
      </c>
      <c r="H19" t="s">
        <v>182</v>
      </c>
      <c r="I19" t="s">
        <v>188</v>
      </c>
    </row>
    <row r="20" spans="1:9">
      <c r="A20" s="1">
        <f>HYPERLINK("https://lsnyc.legalserver.org/matter/dynamic-profile/view/1906817","19-1906817")</f>
        <v>0</v>
      </c>
      <c r="B20" t="s">
        <v>9</v>
      </c>
      <c r="C20" t="s">
        <v>27</v>
      </c>
      <c r="D20" t="s">
        <v>90</v>
      </c>
      <c r="E20" t="s">
        <v>145</v>
      </c>
      <c r="G20" t="s">
        <v>176</v>
      </c>
      <c r="H20" t="s">
        <v>182</v>
      </c>
      <c r="I20" t="s">
        <v>191</v>
      </c>
    </row>
    <row r="21" spans="1:9">
      <c r="A21" s="1">
        <f>HYPERLINK("https://lsnyc.legalserver.org/matter/dynamic-profile/view/1906813","19-1906813")</f>
        <v>0</v>
      </c>
      <c r="B21" t="s">
        <v>9</v>
      </c>
      <c r="C21" t="s">
        <v>28</v>
      </c>
      <c r="D21" t="s">
        <v>91</v>
      </c>
      <c r="E21" t="s">
        <v>145</v>
      </c>
      <c r="G21" t="s">
        <v>176</v>
      </c>
      <c r="H21" t="s">
        <v>182</v>
      </c>
    </row>
    <row r="22" spans="1:9">
      <c r="A22" s="1">
        <f>HYPERLINK("https://lsnyc.legalserver.org/matter/dynamic-profile/view/1904571","19-1904571")</f>
        <v>0</v>
      </c>
      <c r="B22" t="s">
        <v>9</v>
      </c>
      <c r="C22" t="s">
        <v>29</v>
      </c>
      <c r="D22" t="s">
        <v>92</v>
      </c>
      <c r="E22" t="s">
        <v>144</v>
      </c>
      <c r="G22" t="s">
        <v>176</v>
      </c>
      <c r="H22" t="s">
        <v>182</v>
      </c>
      <c r="I22" t="s">
        <v>185</v>
      </c>
    </row>
    <row r="23" spans="1:9">
      <c r="A23" s="1">
        <f>HYPERLINK("https://lsnyc.legalserver.org/matter/dynamic-profile/view/1905628","19-1905628")</f>
        <v>0</v>
      </c>
      <c r="B23" t="s">
        <v>9</v>
      </c>
      <c r="C23" t="s">
        <v>29</v>
      </c>
      <c r="D23" t="s">
        <v>92</v>
      </c>
      <c r="E23" t="s">
        <v>146</v>
      </c>
      <c r="G23" t="s">
        <v>176</v>
      </c>
      <c r="H23" t="s">
        <v>182</v>
      </c>
      <c r="I23" t="s">
        <v>192</v>
      </c>
    </row>
    <row r="24" spans="1:9">
      <c r="A24" s="1">
        <f>HYPERLINK("https://lsnyc.legalserver.org/matter/dynamic-profile/view/1905629","19-1905629")</f>
        <v>0</v>
      </c>
      <c r="B24" t="s">
        <v>9</v>
      </c>
      <c r="C24" t="s">
        <v>29</v>
      </c>
      <c r="D24" t="s">
        <v>92</v>
      </c>
      <c r="E24" t="s">
        <v>146</v>
      </c>
      <c r="G24" t="s">
        <v>176</v>
      </c>
      <c r="H24" t="s">
        <v>182</v>
      </c>
      <c r="I24" t="s">
        <v>193</v>
      </c>
    </row>
    <row r="25" spans="1:9">
      <c r="A25" s="1">
        <f>HYPERLINK("https://lsnyc.legalserver.org/matter/dynamic-profile/view/1909826","19-1909826")</f>
        <v>0</v>
      </c>
      <c r="B25" t="s">
        <v>9</v>
      </c>
      <c r="C25" t="s">
        <v>30</v>
      </c>
      <c r="D25" t="s">
        <v>93</v>
      </c>
      <c r="E25" t="s">
        <v>147</v>
      </c>
      <c r="G25" t="s">
        <v>176</v>
      </c>
      <c r="H25" t="s">
        <v>182</v>
      </c>
      <c r="I25" t="s">
        <v>194</v>
      </c>
    </row>
    <row r="26" spans="1:9">
      <c r="A26" s="1">
        <f>HYPERLINK("https://lsnyc.legalserver.org/matter/dynamic-profile/view/1905132","19-1905132")</f>
        <v>0</v>
      </c>
      <c r="B26" t="s">
        <v>9</v>
      </c>
      <c r="C26" t="s">
        <v>31</v>
      </c>
      <c r="D26" t="s">
        <v>94</v>
      </c>
      <c r="E26" t="s">
        <v>148</v>
      </c>
      <c r="G26" t="s">
        <v>176</v>
      </c>
      <c r="H26" t="s">
        <v>182</v>
      </c>
      <c r="I26" t="s">
        <v>185</v>
      </c>
    </row>
    <row r="27" spans="1:9">
      <c r="A27" s="1">
        <f>HYPERLINK("https://lsnyc.legalserver.org/matter/dynamic-profile/view/1906565","19-1906565")</f>
        <v>0</v>
      </c>
      <c r="B27" t="s">
        <v>9</v>
      </c>
      <c r="C27" t="s">
        <v>32</v>
      </c>
      <c r="D27" t="s">
        <v>95</v>
      </c>
      <c r="E27" t="s">
        <v>141</v>
      </c>
      <c r="G27" t="s">
        <v>176</v>
      </c>
      <c r="H27" t="s">
        <v>182</v>
      </c>
      <c r="I27" t="s">
        <v>185</v>
      </c>
    </row>
    <row r="28" spans="1:9">
      <c r="A28" s="1">
        <f>HYPERLINK("https://lsnyc.legalserver.org/matter/dynamic-profile/view/1907570","19-1907570")</f>
        <v>0</v>
      </c>
      <c r="B28" t="s">
        <v>9</v>
      </c>
      <c r="C28" t="s">
        <v>33</v>
      </c>
      <c r="D28" t="s">
        <v>96</v>
      </c>
      <c r="E28" t="s">
        <v>149</v>
      </c>
      <c r="G28" t="s">
        <v>176</v>
      </c>
      <c r="H28" t="s">
        <v>182</v>
      </c>
      <c r="I28" t="s">
        <v>193</v>
      </c>
    </row>
    <row r="29" spans="1:9">
      <c r="A29" s="1">
        <f>HYPERLINK("https://lsnyc.legalserver.org/matter/dynamic-profile/view/1908381","19-1908381")</f>
        <v>0</v>
      </c>
      <c r="B29" t="s">
        <v>9</v>
      </c>
      <c r="C29" t="s">
        <v>33</v>
      </c>
      <c r="D29" t="s">
        <v>96</v>
      </c>
      <c r="E29" t="s">
        <v>150</v>
      </c>
      <c r="G29" t="s">
        <v>176</v>
      </c>
      <c r="H29" t="s">
        <v>182</v>
      </c>
      <c r="I29" t="s">
        <v>185</v>
      </c>
    </row>
    <row r="30" spans="1:9">
      <c r="A30" s="1">
        <f>HYPERLINK("https://lsnyc.legalserver.org/matter/dynamic-profile/view/1910266","19-1910266")</f>
        <v>0</v>
      </c>
      <c r="B30" t="s">
        <v>9</v>
      </c>
      <c r="C30" t="s">
        <v>34</v>
      </c>
      <c r="D30" t="s">
        <v>97</v>
      </c>
      <c r="E30" t="s">
        <v>151</v>
      </c>
      <c r="G30" t="s">
        <v>176</v>
      </c>
      <c r="H30" t="s">
        <v>183</v>
      </c>
      <c r="I30" t="s">
        <v>188</v>
      </c>
    </row>
    <row r="31" spans="1:9">
      <c r="A31" s="1">
        <f>HYPERLINK("https://lsnyc.legalserver.org/matter/dynamic-profile/view/1910265","19-1910265")</f>
        <v>0</v>
      </c>
      <c r="B31" t="s">
        <v>9</v>
      </c>
      <c r="C31" t="s">
        <v>34</v>
      </c>
      <c r="D31" t="s">
        <v>97</v>
      </c>
      <c r="E31" t="s">
        <v>151</v>
      </c>
      <c r="G31" t="s">
        <v>176</v>
      </c>
      <c r="H31" t="s">
        <v>183</v>
      </c>
      <c r="I31" t="s">
        <v>195</v>
      </c>
    </row>
    <row r="32" spans="1:9">
      <c r="A32" s="1">
        <f>HYPERLINK("https://lsnyc.legalserver.org/matter/dynamic-profile/view/1904125","19-1904125")</f>
        <v>0</v>
      </c>
      <c r="B32" t="s">
        <v>9</v>
      </c>
      <c r="C32" t="s">
        <v>35</v>
      </c>
      <c r="D32" t="s">
        <v>98</v>
      </c>
      <c r="E32" t="s">
        <v>152</v>
      </c>
      <c r="G32" t="s">
        <v>176</v>
      </c>
      <c r="H32" t="s">
        <v>182</v>
      </c>
      <c r="I32" t="s">
        <v>185</v>
      </c>
    </row>
    <row r="33" spans="1:9">
      <c r="A33" s="1">
        <f>HYPERLINK("https://lsnyc.legalserver.org/matter/dynamic-profile/view/1904616","19-1904616")</f>
        <v>0</v>
      </c>
      <c r="B33" t="s">
        <v>9</v>
      </c>
      <c r="C33" t="s">
        <v>36</v>
      </c>
      <c r="D33" t="s">
        <v>99</v>
      </c>
      <c r="E33" t="s">
        <v>144</v>
      </c>
      <c r="G33" t="s">
        <v>176</v>
      </c>
      <c r="H33" t="s">
        <v>182</v>
      </c>
      <c r="I33" t="s">
        <v>196</v>
      </c>
    </row>
    <row r="34" spans="1:9">
      <c r="A34" s="1">
        <f>HYPERLINK("https://lsnyc.legalserver.org/matter/dynamic-profile/view/1909558","19-1909558")</f>
        <v>0</v>
      </c>
      <c r="B34" t="s">
        <v>9</v>
      </c>
      <c r="C34" t="s">
        <v>37</v>
      </c>
      <c r="D34" t="s">
        <v>100</v>
      </c>
      <c r="E34" t="s">
        <v>153</v>
      </c>
      <c r="G34" t="s">
        <v>176</v>
      </c>
      <c r="H34" t="s">
        <v>182</v>
      </c>
      <c r="I34" t="s">
        <v>185</v>
      </c>
    </row>
    <row r="35" spans="1:9">
      <c r="A35" s="1">
        <f>HYPERLINK("https://lsnyc.legalserver.org/matter/dynamic-profile/view/1904948","19-1904948")</f>
        <v>0</v>
      </c>
      <c r="B35" t="s">
        <v>9</v>
      </c>
      <c r="C35" t="s">
        <v>38</v>
      </c>
      <c r="D35" t="s">
        <v>101</v>
      </c>
      <c r="E35" t="s">
        <v>133</v>
      </c>
      <c r="G35" t="s">
        <v>176</v>
      </c>
      <c r="H35" t="s">
        <v>182</v>
      </c>
      <c r="I35" t="s">
        <v>185</v>
      </c>
    </row>
    <row r="36" spans="1:9">
      <c r="A36" s="1">
        <f>HYPERLINK("https://lsnyc.legalserver.org/matter/dynamic-profile/view/1905027","19-1905027")</f>
        <v>0</v>
      </c>
      <c r="B36" t="s">
        <v>9</v>
      </c>
      <c r="C36" t="s">
        <v>39</v>
      </c>
      <c r="D36" t="s">
        <v>102</v>
      </c>
      <c r="E36" t="s">
        <v>133</v>
      </c>
      <c r="G36" t="s">
        <v>176</v>
      </c>
      <c r="H36" t="s">
        <v>183</v>
      </c>
      <c r="I36" t="s">
        <v>197</v>
      </c>
    </row>
    <row r="37" spans="1:9">
      <c r="A37" s="1">
        <f>HYPERLINK("https://lsnyc.legalserver.org/matter/dynamic-profile/view/1910784","19-1910784")</f>
        <v>0</v>
      </c>
      <c r="B37" t="s">
        <v>9</v>
      </c>
      <c r="C37" t="s">
        <v>40</v>
      </c>
      <c r="D37" t="s">
        <v>103</v>
      </c>
      <c r="E37" t="s">
        <v>154</v>
      </c>
      <c r="G37" t="s">
        <v>176</v>
      </c>
      <c r="H37" t="s">
        <v>182</v>
      </c>
      <c r="I37" t="s">
        <v>195</v>
      </c>
    </row>
    <row r="38" spans="1:9">
      <c r="A38" s="1">
        <f>HYPERLINK("https://lsnyc.legalserver.org/matter/dynamic-profile/view/1908062","19-1908062")</f>
        <v>0</v>
      </c>
      <c r="B38" t="s">
        <v>9</v>
      </c>
      <c r="C38" t="s">
        <v>40</v>
      </c>
      <c r="D38" t="s">
        <v>103</v>
      </c>
      <c r="E38" t="s">
        <v>155</v>
      </c>
      <c r="G38" t="s">
        <v>176</v>
      </c>
      <c r="H38" t="s">
        <v>182</v>
      </c>
      <c r="I38" t="s">
        <v>185</v>
      </c>
    </row>
    <row r="39" spans="1:9">
      <c r="A39" s="1">
        <f>HYPERLINK("https://lsnyc.legalserver.org/matter/dynamic-profile/view/1907908","19-1907908")</f>
        <v>0</v>
      </c>
      <c r="B39" t="s">
        <v>9</v>
      </c>
      <c r="C39" t="s">
        <v>41</v>
      </c>
      <c r="D39" t="s">
        <v>104</v>
      </c>
      <c r="E39" t="s">
        <v>134</v>
      </c>
      <c r="G39" t="s">
        <v>176</v>
      </c>
      <c r="H39" t="s">
        <v>183</v>
      </c>
      <c r="I39" t="s">
        <v>185</v>
      </c>
    </row>
    <row r="40" spans="1:9">
      <c r="A40" s="1">
        <f>HYPERLINK("https://lsnyc.legalserver.org/matter/dynamic-profile/view/1907906","19-1907906")</f>
        <v>0</v>
      </c>
      <c r="B40" t="s">
        <v>9</v>
      </c>
      <c r="C40" t="s">
        <v>42</v>
      </c>
      <c r="D40" t="s">
        <v>105</v>
      </c>
      <c r="E40" t="s">
        <v>134</v>
      </c>
      <c r="G40" t="s">
        <v>176</v>
      </c>
      <c r="H40" t="s">
        <v>182</v>
      </c>
      <c r="I40" t="s">
        <v>185</v>
      </c>
    </row>
    <row r="41" spans="1:9">
      <c r="A41" s="1">
        <f>HYPERLINK("https://lsnyc.legalserver.org/matter/dynamic-profile/view/1908581","19-1908581")</f>
        <v>0</v>
      </c>
      <c r="B41" t="s">
        <v>9</v>
      </c>
      <c r="C41" t="s">
        <v>43</v>
      </c>
      <c r="D41" t="s">
        <v>106</v>
      </c>
      <c r="E41" t="s">
        <v>156</v>
      </c>
      <c r="G41" t="s">
        <v>176</v>
      </c>
      <c r="H41" t="s">
        <v>183</v>
      </c>
      <c r="I41" t="s">
        <v>188</v>
      </c>
    </row>
    <row r="42" spans="1:9">
      <c r="A42" s="1">
        <f>HYPERLINK("https://lsnyc.legalserver.org/matter/dynamic-profile/view/1908582","19-1908582")</f>
        <v>0</v>
      </c>
      <c r="B42" t="s">
        <v>9</v>
      </c>
      <c r="C42" t="s">
        <v>43</v>
      </c>
      <c r="D42" t="s">
        <v>106</v>
      </c>
      <c r="E42" t="s">
        <v>156</v>
      </c>
      <c r="G42" t="s">
        <v>176</v>
      </c>
      <c r="H42" t="s">
        <v>183</v>
      </c>
      <c r="I42" t="s">
        <v>197</v>
      </c>
    </row>
    <row r="43" spans="1:9">
      <c r="A43" s="1">
        <f>HYPERLINK("https://lsnyc.legalserver.org/matter/dynamic-profile/view/1905390","19-1905390")</f>
        <v>0</v>
      </c>
      <c r="B43" t="s">
        <v>9</v>
      </c>
      <c r="C43" t="s">
        <v>44</v>
      </c>
      <c r="D43" t="s">
        <v>107</v>
      </c>
      <c r="E43" t="s">
        <v>157</v>
      </c>
      <c r="G43" t="s">
        <v>177</v>
      </c>
      <c r="H43" t="s">
        <v>182</v>
      </c>
      <c r="I43" t="s">
        <v>185</v>
      </c>
    </row>
    <row r="44" spans="1:9">
      <c r="A44" s="1">
        <f>HYPERLINK("https://lsnyc.legalserver.org/matter/dynamic-profile/view/1904680","19-1904680")</f>
        <v>0</v>
      </c>
      <c r="B44" t="s">
        <v>9</v>
      </c>
      <c r="C44" t="s">
        <v>45</v>
      </c>
      <c r="D44" t="s">
        <v>108</v>
      </c>
      <c r="E44" t="s">
        <v>158</v>
      </c>
      <c r="G44" t="s">
        <v>177</v>
      </c>
      <c r="H44" t="s">
        <v>183</v>
      </c>
      <c r="I44" t="s">
        <v>185</v>
      </c>
    </row>
    <row r="45" spans="1:9">
      <c r="A45" s="1">
        <f>HYPERLINK("https://lsnyc.legalserver.org/matter/dynamic-profile/view/1906997","19-1906997")</f>
        <v>0</v>
      </c>
      <c r="B45" t="s">
        <v>9</v>
      </c>
      <c r="C45" t="s">
        <v>46</v>
      </c>
      <c r="D45" t="s">
        <v>109</v>
      </c>
      <c r="E45" t="s">
        <v>159</v>
      </c>
      <c r="G45" t="s">
        <v>177</v>
      </c>
      <c r="H45" t="s">
        <v>182</v>
      </c>
      <c r="I45" t="s">
        <v>198</v>
      </c>
    </row>
    <row r="46" spans="1:9">
      <c r="A46" s="1">
        <f>HYPERLINK("https://lsnyc.legalserver.org/matter/dynamic-profile/view/1905605","19-1905605")</f>
        <v>0</v>
      </c>
      <c r="B46" t="s">
        <v>9</v>
      </c>
      <c r="C46" t="s">
        <v>47</v>
      </c>
      <c r="D46" t="s">
        <v>110</v>
      </c>
      <c r="E46" t="s">
        <v>132</v>
      </c>
      <c r="G46" t="s">
        <v>177</v>
      </c>
      <c r="H46" t="s">
        <v>183</v>
      </c>
      <c r="I46" t="s">
        <v>185</v>
      </c>
    </row>
    <row r="47" spans="1:9">
      <c r="A47" s="1">
        <f>HYPERLINK("https://lsnyc.legalserver.org/matter/dynamic-profile/view/1905519","19-1905519")</f>
        <v>0</v>
      </c>
      <c r="B47" t="s">
        <v>9</v>
      </c>
      <c r="C47" t="s">
        <v>48</v>
      </c>
      <c r="D47" t="s">
        <v>111</v>
      </c>
      <c r="E47" t="s">
        <v>157</v>
      </c>
      <c r="G47" t="s">
        <v>177</v>
      </c>
      <c r="H47" t="s">
        <v>183</v>
      </c>
      <c r="I47" t="s">
        <v>185</v>
      </c>
    </row>
    <row r="48" spans="1:9">
      <c r="A48" s="1">
        <f>HYPERLINK("https://lsnyc.legalserver.org/matter/dynamic-profile/view/1905409","19-1905409")</f>
        <v>0</v>
      </c>
      <c r="B48" t="s">
        <v>9</v>
      </c>
      <c r="C48" t="s">
        <v>48</v>
      </c>
      <c r="D48" t="s">
        <v>107</v>
      </c>
      <c r="E48" t="s">
        <v>157</v>
      </c>
      <c r="G48" t="s">
        <v>177</v>
      </c>
      <c r="H48" t="s">
        <v>183</v>
      </c>
      <c r="I48" t="s">
        <v>185</v>
      </c>
    </row>
    <row r="49" spans="1:9">
      <c r="A49" s="1">
        <f>HYPERLINK("https://lsnyc.legalserver.org/matter/dynamic-profile/view/1909797","19-1909797")</f>
        <v>0</v>
      </c>
      <c r="B49" t="s">
        <v>9</v>
      </c>
      <c r="C49" t="s">
        <v>49</v>
      </c>
      <c r="D49" t="s">
        <v>111</v>
      </c>
      <c r="E49" t="s">
        <v>142</v>
      </c>
      <c r="G49" t="s">
        <v>177</v>
      </c>
      <c r="H49" t="s">
        <v>182</v>
      </c>
      <c r="I49" t="s">
        <v>185</v>
      </c>
    </row>
    <row r="50" spans="1:9">
      <c r="A50" s="1">
        <f>HYPERLINK("https://lsnyc.legalserver.org/matter/dynamic-profile/view/1909694","19-1909694")</f>
        <v>0</v>
      </c>
      <c r="B50" t="s">
        <v>9</v>
      </c>
      <c r="C50" t="s">
        <v>50</v>
      </c>
      <c r="D50" t="s">
        <v>112</v>
      </c>
      <c r="E50" t="s">
        <v>160</v>
      </c>
      <c r="G50" t="s">
        <v>177</v>
      </c>
      <c r="H50" t="s">
        <v>183</v>
      </c>
      <c r="I50" t="s">
        <v>185</v>
      </c>
    </row>
    <row r="51" spans="1:9">
      <c r="A51" s="1">
        <f>HYPERLINK("https://lsnyc.legalserver.org/matter/dynamic-profile/view/1910752","19-1910752")</f>
        <v>0</v>
      </c>
      <c r="B51" t="s">
        <v>9</v>
      </c>
      <c r="C51" t="s">
        <v>51</v>
      </c>
      <c r="D51" t="s">
        <v>113</v>
      </c>
      <c r="E51" t="s">
        <v>154</v>
      </c>
      <c r="G51" t="s">
        <v>178</v>
      </c>
      <c r="H51" t="s">
        <v>182</v>
      </c>
      <c r="I51" t="s">
        <v>192</v>
      </c>
    </row>
    <row r="52" spans="1:9">
      <c r="A52" s="1">
        <f>HYPERLINK("https://lsnyc.legalserver.org/matter/dynamic-profile/view/1907381","19-1907381")</f>
        <v>0</v>
      </c>
      <c r="B52" t="s">
        <v>9</v>
      </c>
      <c r="C52" t="s">
        <v>52</v>
      </c>
      <c r="D52" t="s">
        <v>114</v>
      </c>
      <c r="E52" t="s">
        <v>161</v>
      </c>
      <c r="G52" t="s">
        <v>179</v>
      </c>
      <c r="H52" t="s">
        <v>182</v>
      </c>
      <c r="I52" t="s">
        <v>199</v>
      </c>
    </row>
    <row r="53" spans="1:9">
      <c r="A53" s="1">
        <f>HYPERLINK("https://lsnyc.legalserver.org/matter/dynamic-profile/view/1907998","19-1907998")</f>
        <v>0</v>
      </c>
      <c r="B53" t="s">
        <v>9</v>
      </c>
      <c r="C53" t="s">
        <v>53</v>
      </c>
      <c r="D53" t="s">
        <v>115</v>
      </c>
      <c r="E53" t="s">
        <v>162</v>
      </c>
      <c r="G53" t="s">
        <v>179</v>
      </c>
      <c r="H53" t="s">
        <v>182</v>
      </c>
      <c r="I53" t="s">
        <v>195</v>
      </c>
    </row>
    <row r="54" spans="1:9">
      <c r="A54" s="1">
        <f>HYPERLINK("https://lsnyc.legalserver.org/matter/dynamic-profile/view/1905094","19-1905094")</f>
        <v>0</v>
      </c>
      <c r="B54" t="s">
        <v>9</v>
      </c>
      <c r="C54" t="s">
        <v>54</v>
      </c>
      <c r="D54" t="s">
        <v>116</v>
      </c>
      <c r="E54" t="s">
        <v>133</v>
      </c>
      <c r="G54" t="s">
        <v>179</v>
      </c>
      <c r="H54" t="s">
        <v>182</v>
      </c>
      <c r="I54" t="s">
        <v>187</v>
      </c>
    </row>
    <row r="55" spans="1:9">
      <c r="A55" s="1">
        <f>HYPERLINK("https://lsnyc.legalserver.org/matter/dynamic-profile/view/1909239","19-1909239")</f>
        <v>0</v>
      </c>
      <c r="B55" t="s">
        <v>9</v>
      </c>
      <c r="C55" t="s">
        <v>55</v>
      </c>
      <c r="D55" t="s">
        <v>117</v>
      </c>
      <c r="E55" t="s">
        <v>163</v>
      </c>
      <c r="G55" t="s">
        <v>179</v>
      </c>
      <c r="H55" t="s">
        <v>182</v>
      </c>
      <c r="I55" t="s">
        <v>192</v>
      </c>
    </row>
    <row r="56" spans="1:9">
      <c r="A56" s="1">
        <f>HYPERLINK("https://lsnyc.legalserver.org/matter/dynamic-profile/view/1910666","19-1910666")</f>
        <v>0</v>
      </c>
      <c r="B56" t="s">
        <v>9</v>
      </c>
      <c r="C56" t="s">
        <v>56</v>
      </c>
      <c r="D56" t="s">
        <v>118</v>
      </c>
      <c r="E56" t="s">
        <v>164</v>
      </c>
      <c r="G56" t="s">
        <v>179</v>
      </c>
      <c r="H56" t="s">
        <v>182</v>
      </c>
      <c r="I56" t="s">
        <v>187</v>
      </c>
    </row>
    <row r="57" spans="1:9">
      <c r="A57" s="1">
        <f>HYPERLINK("https://lsnyc.legalserver.org/matter/dynamic-profile/view/1906938","19-1906938")</f>
        <v>0</v>
      </c>
      <c r="B57" t="s">
        <v>9</v>
      </c>
      <c r="C57" t="s">
        <v>57</v>
      </c>
      <c r="D57" t="s">
        <v>119</v>
      </c>
      <c r="E57" t="s">
        <v>165</v>
      </c>
      <c r="G57" t="s">
        <v>179</v>
      </c>
      <c r="H57" t="s">
        <v>182</v>
      </c>
      <c r="I57" t="s">
        <v>194</v>
      </c>
    </row>
    <row r="58" spans="1:9">
      <c r="A58" s="1">
        <f>HYPERLINK("https://lsnyc.legalserver.org/matter/dynamic-profile/view/1906305","19-1906305")</f>
        <v>0</v>
      </c>
      <c r="B58" t="s">
        <v>9</v>
      </c>
      <c r="C58" t="s">
        <v>58</v>
      </c>
      <c r="D58" t="s">
        <v>120</v>
      </c>
      <c r="E58" t="s">
        <v>166</v>
      </c>
      <c r="G58" t="s">
        <v>179</v>
      </c>
      <c r="H58" t="s">
        <v>182</v>
      </c>
      <c r="I58" t="s">
        <v>189</v>
      </c>
    </row>
    <row r="59" spans="1:9">
      <c r="A59" s="1">
        <f>HYPERLINK("https://lsnyc.legalserver.org/matter/dynamic-profile/view/1909446","19-1909446")</f>
        <v>0</v>
      </c>
      <c r="B59" t="s">
        <v>9</v>
      </c>
      <c r="C59" t="s">
        <v>59</v>
      </c>
      <c r="D59" t="s">
        <v>107</v>
      </c>
      <c r="E59" t="s">
        <v>167</v>
      </c>
      <c r="G59" t="s">
        <v>179</v>
      </c>
      <c r="H59" t="s">
        <v>182</v>
      </c>
      <c r="I59" t="s">
        <v>187</v>
      </c>
    </row>
    <row r="60" spans="1:9">
      <c r="A60" s="1">
        <f>HYPERLINK("https://lsnyc.legalserver.org/matter/dynamic-profile/view/1907501","19-1907501")</f>
        <v>0</v>
      </c>
      <c r="B60" t="s">
        <v>9</v>
      </c>
      <c r="C60" t="s">
        <v>60</v>
      </c>
      <c r="D60" t="s">
        <v>107</v>
      </c>
      <c r="E60" t="s">
        <v>149</v>
      </c>
      <c r="G60" t="s">
        <v>179</v>
      </c>
      <c r="H60" t="s">
        <v>182</v>
      </c>
      <c r="I60" t="s">
        <v>194</v>
      </c>
    </row>
    <row r="61" spans="1:9">
      <c r="A61" s="1">
        <f>HYPERLINK("https://lsnyc.legalserver.org/matter/dynamic-profile/view/1904507","19-1904507")</f>
        <v>0</v>
      </c>
      <c r="B61" t="s">
        <v>9</v>
      </c>
      <c r="C61" t="s">
        <v>61</v>
      </c>
      <c r="D61" t="s">
        <v>121</v>
      </c>
      <c r="E61" t="s">
        <v>144</v>
      </c>
      <c r="G61" t="s">
        <v>179</v>
      </c>
      <c r="H61" t="s">
        <v>182</v>
      </c>
      <c r="I61" t="s">
        <v>185</v>
      </c>
    </row>
    <row r="62" spans="1:9">
      <c r="A62" s="1">
        <f>HYPERLINK("https://lsnyc.legalserver.org/matter/dynamic-profile/view/1910262","19-1910262")</f>
        <v>0</v>
      </c>
      <c r="B62" t="s">
        <v>9</v>
      </c>
      <c r="C62" t="s">
        <v>62</v>
      </c>
      <c r="D62" t="s">
        <v>116</v>
      </c>
      <c r="E62" t="s">
        <v>168</v>
      </c>
      <c r="G62" t="s">
        <v>179</v>
      </c>
      <c r="H62" t="s">
        <v>182</v>
      </c>
      <c r="I62" t="s">
        <v>194</v>
      </c>
    </row>
    <row r="63" spans="1:9">
      <c r="A63" s="1">
        <f>HYPERLINK("https://lsnyc.legalserver.org/matter/dynamic-profile/view/1907299","19-1907299")</f>
        <v>0</v>
      </c>
      <c r="B63" t="s">
        <v>9</v>
      </c>
      <c r="C63" t="s">
        <v>63</v>
      </c>
      <c r="D63" t="s">
        <v>122</v>
      </c>
      <c r="E63" t="s">
        <v>169</v>
      </c>
      <c r="G63" t="s">
        <v>179</v>
      </c>
      <c r="H63" t="s">
        <v>182</v>
      </c>
      <c r="I63" t="s">
        <v>200</v>
      </c>
    </row>
    <row r="64" spans="1:9">
      <c r="A64" s="1">
        <f>HYPERLINK("https://lsnyc.legalserver.org/matter/dynamic-profile/view/1910136","19-1910136")</f>
        <v>0</v>
      </c>
      <c r="B64" t="s">
        <v>9</v>
      </c>
      <c r="C64" t="s">
        <v>64</v>
      </c>
      <c r="D64" t="s">
        <v>123</v>
      </c>
      <c r="E64" t="s">
        <v>170</v>
      </c>
      <c r="G64" t="s">
        <v>179</v>
      </c>
      <c r="H64" t="s">
        <v>182</v>
      </c>
      <c r="I64" t="s">
        <v>190</v>
      </c>
    </row>
    <row r="65" spans="1:9">
      <c r="A65" s="1">
        <f>HYPERLINK("https://lsnyc.legalserver.org/matter/dynamic-profile/view/1906256","19-1906256")</f>
        <v>0</v>
      </c>
      <c r="B65" t="s">
        <v>9</v>
      </c>
      <c r="C65" t="s">
        <v>65</v>
      </c>
      <c r="D65" t="s">
        <v>124</v>
      </c>
      <c r="E65" t="s">
        <v>166</v>
      </c>
      <c r="G65" t="s">
        <v>179</v>
      </c>
      <c r="H65" t="s">
        <v>182</v>
      </c>
      <c r="I65" t="s">
        <v>185</v>
      </c>
    </row>
    <row r="66" spans="1:9">
      <c r="A66" s="1">
        <f>HYPERLINK("https://lsnyc.legalserver.org/matter/dynamic-profile/view/1908584","19-1908584")</f>
        <v>0</v>
      </c>
      <c r="B66" t="s">
        <v>9</v>
      </c>
      <c r="C66" t="s">
        <v>66</v>
      </c>
      <c r="D66" t="s">
        <v>125</v>
      </c>
      <c r="E66" t="s">
        <v>155</v>
      </c>
      <c r="G66" t="s">
        <v>179</v>
      </c>
      <c r="H66" t="s">
        <v>182</v>
      </c>
      <c r="I66" t="s">
        <v>201</v>
      </c>
    </row>
    <row r="67" spans="1:9">
      <c r="A67" s="1">
        <f>HYPERLINK("https://lsnyc.legalserver.org/matter/dynamic-profile/view/1910253","19-1910253")</f>
        <v>0</v>
      </c>
      <c r="B67" t="s">
        <v>9</v>
      </c>
      <c r="C67" t="s">
        <v>67</v>
      </c>
      <c r="D67" t="s">
        <v>107</v>
      </c>
      <c r="E67" t="s">
        <v>170</v>
      </c>
      <c r="G67" t="s">
        <v>179</v>
      </c>
      <c r="H67" t="s">
        <v>182</v>
      </c>
      <c r="I67" t="s">
        <v>194</v>
      </c>
    </row>
    <row r="68" spans="1:9">
      <c r="A68" s="1">
        <f>HYPERLINK("https://lsnyc.legalserver.org/matter/dynamic-profile/view/1909436","19-1909436")</f>
        <v>0</v>
      </c>
      <c r="B68" t="s">
        <v>9</v>
      </c>
      <c r="C68" t="s">
        <v>68</v>
      </c>
      <c r="D68" t="s">
        <v>126</v>
      </c>
      <c r="E68" t="s">
        <v>167</v>
      </c>
      <c r="G68" t="s">
        <v>180</v>
      </c>
      <c r="H68" t="s">
        <v>182</v>
      </c>
      <c r="I68" t="s">
        <v>196</v>
      </c>
    </row>
    <row r="69" spans="1:9">
      <c r="A69" s="1">
        <f>HYPERLINK("https://lsnyc.legalserver.org/matter/dynamic-profile/view/1904919","19-1904919")</f>
        <v>0</v>
      </c>
      <c r="B69" t="s">
        <v>9</v>
      </c>
      <c r="C69" t="s">
        <v>69</v>
      </c>
      <c r="D69" t="s">
        <v>127</v>
      </c>
      <c r="E69" t="s">
        <v>133</v>
      </c>
      <c r="G69" t="s">
        <v>180</v>
      </c>
      <c r="H69" t="s">
        <v>182</v>
      </c>
      <c r="I69" t="s">
        <v>192</v>
      </c>
    </row>
    <row r="70" spans="1:9">
      <c r="A70" s="1">
        <f>HYPERLINK("https://lsnyc.legalserver.org/matter/dynamic-profile/view/1905351","19-1905351")</f>
        <v>0</v>
      </c>
      <c r="B70" t="s">
        <v>9</v>
      </c>
      <c r="C70" t="s">
        <v>70</v>
      </c>
      <c r="D70" t="s">
        <v>128</v>
      </c>
      <c r="E70" t="s">
        <v>171</v>
      </c>
      <c r="G70" t="s">
        <v>180</v>
      </c>
      <c r="H70" t="s">
        <v>182</v>
      </c>
      <c r="I70" t="s">
        <v>192</v>
      </c>
    </row>
    <row r="71" spans="1:9">
      <c r="A71" s="1">
        <f>HYPERLINK("https://lsnyc.legalserver.org/matter/dynamic-profile/view/1904927","19-1904927")</f>
        <v>0</v>
      </c>
      <c r="B71" t="s">
        <v>9</v>
      </c>
      <c r="C71" t="s">
        <v>71</v>
      </c>
      <c r="D71" t="s">
        <v>129</v>
      </c>
      <c r="E71" t="s">
        <v>133</v>
      </c>
      <c r="G71" t="s">
        <v>181</v>
      </c>
      <c r="H71" t="s">
        <v>182</v>
      </c>
      <c r="I71" t="s">
        <v>196</v>
      </c>
    </row>
    <row r="72" spans="1:9">
      <c r="A72" s="1">
        <f>HYPERLINK("https://lsnyc.legalserver.org/matter/dynamic-profile/view/1908628","19-1908628")</f>
        <v>0</v>
      </c>
      <c r="B72" t="s">
        <v>9</v>
      </c>
      <c r="C72" t="s">
        <v>72</v>
      </c>
      <c r="D72" t="s">
        <v>130</v>
      </c>
      <c r="E72" t="s">
        <v>153</v>
      </c>
      <c r="G72" t="s">
        <v>181</v>
      </c>
      <c r="H72" t="s">
        <v>182</v>
      </c>
      <c r="I72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QLS New IOI23 cases Q1 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2019-10-07T16:29:26Z</dcterms:created>
  <dcterms:modified xsi:type="dcterms:W3CDTF">2019-10-07T16:29:26Z</dcterms:modified>
</cp:coreProperties>
</file>