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 CNYCN Regime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<sst xmlns="http://schemas.openxmlformats.org/spreadsheetml/2006/main" count="11279" uniqueCount="2681">
  <si>
    <t>Hyperlinked Case #</t>
  </si>
  <si>
    <t>Caseworker Name</t>
  </si>
  <si>
    <t>FundsNum Name</t>
  </si>
  <si>
    <t>County of Residence</t>
  </si>
  <si>
    <t>Zip Code</t>
  </si>
  <si>
    <t>In CNYCN Portal?</t>
  </si>
  <si>
    <t>FPU Prim Src Client Prob</t>
  </si>
  <si>
    <t>FPU Sec Src Client Prob</t>
  </si>
  <si>
    <t>Time Updated</t>
  </si>
  <si>
    <t xml:space="preserve">Total Annual Income </t>
  </si>
  <si>
    <t>Portal Outcome(s)</t>
  </si>
  <si>
    <t>FPU Primary Outcome</t>
  </si>
  <si>
    <t>FPU Tertiary Outcome</t>
  </si>
  <si>
    <t>FPU Secondary Outcome</t>
  </si>
  <si>
    <t>Type Of Assistance</t>
  </si>
  <si>
    <t>Secondary Assistance Type</t>
  </si>
  <si>
    <t>FPU Third Type of Legal Assistance</t>
  </si>
  <si>
    <t>Servicer</t>
  </si>
  <si>
    <t>Current Lender/Noteholder</t>
  </si>
  <si>
    <t>Settlement Amount</t>
  </si>
  <si>
    <t>FPU Amount of Principal Forbearance (1st)</t>
  </si>
  <si>
    <t>Amount Of Principal Reduction</t>
  </si>
  <si>
    <t>Funds Obtained</t>
  </si>
  <si>
    <t>Debt Discharged In Short Sales</t>
  </si>
  <si>
    <t>Client First Name</t>
  </si>
  <si>
    <t>Client Last Name</t>
  </si>
  <si>
    <t>Loan Modification Status</t>
  </si>
  <si>
    <t>Tillona, Thomas</t>
  </si>
  <si>
    <t>Manaugh, Sara</t>
  </si>
  <si>
    <t>Baldwin, Sarah</t>
  </si>
  <si>
    <t>Lerman, Jennifer</t>
  </si>
  <si>
    <t>Kenick, William</t>
  </si>
  <si>
    <t>Luce, Samantha</t>
  </si>
  <si>
    <t>CNYCN - Foreclosure</t>
  </si>
  <si>
    <t>OAG/HOPP</t>
  </si>
  <si>
    <t>Richmond</t>
  </si>
  <si>
    <t>Queens</t>
  </si>
  <si>
    <t>Yes</t>
  </si>
  <si>
    <t>Needs Case Created</t>
  </si>
  <si>
    <t>Increased/Unexpected Medical Expenses/Issues</t>
  </si>
  <si>
    <t>Loss of income from Death in Family/Borrower</t>
  </si>
  <si>
    <t>Property/Tax Delinquency</t>
  </si>
  <si>
    <t>Servicing Problem/Payment Dispute</t>
  </si>
  <si>
    <t>Marital/Relationship Dispute</t>
  </si>
  <si>
    <t>Loan Unaffordable from Origination</t>
  </si>
  <si>
    <t>High Non-mortgage debt</t>
  </si>
  <si>
    <t>Sandy Related Property Damage/Income Loss</t>
  </si>
  <si>
    <t>Loss of Income from under/unemployment</t>
  </si>
  <si>
    <t>Mortgage Payment Increase</t>
  </si>
  <si>
    <t>Scam/Other</t>
  </si>
  <si>
    <t>Loss of income from Business Failure</t>
  </si>
  <si>
    <t>Non-Payment of Rental/Inability to Rent</t>
  </si>
  <si>
    <t>Casualty/property insurance problems</t>
  </si>
  <si>
    <t>Transfer of Ownership/Fraud</t>
  </si>
  <si>
    <t>Increased/unexpected Energy and Utility payments</t>
  </si>
  <si>
    <t>08/22/2019</t>
  </si>
  <si>
    <t>08/30/2019</t>
  </si>
  <si>
    <t>09/04/2019</t>
  </si>
  <si>
    <t>06/07/2019</t>
  </si>
  <si>
    <t>08/26/2019</t>
  </si>
  <si>
    <t>09/06/2019</t>
  </si>
  <si>
    <t>08/25/2019</t>
  </si>
  <si>
    <t>08/16/2019</t>
  </si>
  <si>
    <t>09/05/2019</t>
  </si>
  <si>
    <t>08/27/2019</t>
  </si>
  <si>
    <t>09/03/2019</t>
  </si>
  <si>
    <t>09/02/2019</t>
  </si>
  <si>
    <t>08/29/2019</t>
  </si>
  <si>
    <t>08/12/2019</t>
  </si>
  <si>
    <t>08/20/2019</t>
  </si>
  <si>
    <t>06/05/2019</t>
  </si>
  <si>
    <t>Loan Modified;No Outcome</t>
  </si>
  <si>
    <t>Foreclosure Dismissed;No Outcome</t>
  </si>
  <si>
    <t>Brought Loan Current</t>
  </si>
  <si>
    <t>Loan Modified</t>
  </si>
  <si>
    <t>Brought Loan Current;No Outcome;No Outcome</t>
  </si>
  <si>
    <t>Property Sold;No Outcome</t>
  </si>
  <si>
    <t>Obtained Grant;Preserved Homeownership Through Other Intervention</t>
  </si>
  <si>
    <t>Loan Modified;Obtained Grant</t>
  </si>
  <si>
    <t>Obtained Grant;No Outcome</t>
  </si>
  <si>
    <t>Brought Loan Current;No Outcome</t>
  </si>
  <si>
    <t>Resolved Lien Issue;No Outcome</t>
  </si>
  <si>
    <t>Advised Client Of Rights And Options</t>
  </si>
  <si>
    <t>Averted Default Judgment</t>
  </si>
  <si>
    <t>Stop Sale/Vacate Judgment of Foreclosure and Sale</t>
  </si>
  <si>
    <t>Mortgage Modified - In House</t>
  </si>
  <si>
    <t>Foreclosure Dismissed</t>
  </si>
  <si>
    <t>Brought Mortgage Current</t>
  </si>
  <si>
    <t>Referral</t>
  </si>
  <si>
    <t>Reduced Fees or Charges/Obtained QWR response</t>
  </si>
  <si>
    <t>Filed Complaint with Government Enforcement Agency</t>
  </si>
  <si>
    <t>Homeownership preserved through other intervention</t>
  </si>
  <si>
    <t>Bankruptcy/Obtained Federal Bankruptcy Protection</t>
  </si>
  <si>
    <t>Extended homeowner or tenant’s tenure in property</t>
  </si>
  <si>
    <t>Property Sold</t>
  </si>
  <si>
    <t>Secured Charitable Grant or Services For Client</t>
  </si>
  <si>
    <t>Resolved non-mortgage lien</t>
  </si>
  <si>
    <t>Mortgage Modified - HAMP</t>
  </si>
  <si>
    <t>Client Outcome Unknown</t>
  </si>
  <si>
    <t>Obtained clear title to property</t>
  </si>
  <si>
    <t>Referred to legal services</t>
  </si>
  <si>
    <t>Provided Representation at Settlement Conference</t>
  </si>
  <si>
    <t>Advice and Counsel</t>
  </si>
  <si>
    <t>Non-Litigation Advocacy</t>
  </si>
  <si>
    <t>Assisted with Pro Se Representation</t>
  </si>
  <si>
    <t>Investigation and Advice and Counsel</t>
  </si>
  <si>
    <t>Litigation</t>
  </si>
  <si>
    <t>Submission of Loan Modification Request</t>
  </si>
  <si>
    <t>Referral to Pro Bono Counsel</t>
  </si>
  <si>
    <t>Assisted with Non-Mortgage Related Matters</t>
  </si>
  <si>
    <t>Referred to Social Service or Emergency Assistance Agency</t>
  </si>
  <si>
    <t>Assisted with or Represented in Bankruptcy</t>
  </si>
  <si>
    <t>Post modification counseling</t>
  </si>
  <si>
    <t>Representation In Complaint Proceeding</t>
  </si>
  <si>
    <t>Referral to Legal Service</t>
  </si>
  <si>
    <t>Bank of America</t>
  </si>
  <si>
    <t>Bayview</t>
  </si>
  <si>
    <t>Nationstar Mortgage</t>
  </si>
  <si>
    <t>Cenlar FSB</t>
  </si>
  <si>
    <t>Select Portfolio Servicing, Inc.</t>
  </si>
  <si>
    <t>Ocwen</t>
  </si>
  <si>
    <t>Freedom Mortgage Corporation</t>
  </si>
  <si>
    <t>Mr. Cooper</t>
  </si>
  <si>
    <t>HSBC</t>
  </si>
  <si>
    <t>Citibank</t>
  </si>
  <si>
    <t>JP Morgan Chase Bank NA</t>
  </si>
  <si>
    <t>Chase</t>
  </si>
  <si>
    <t>MGC Mortgage, Inc.</t>
  </si>
  <si>
    <t>Aurora Loan Services, LLC</t>
  </si>
  <si>
    <t>Penny Mac Loan Services, LLC</t>
  </si>
  <si>
    <t>Wall Street Mortgage Bankers</t>
  </si>
  <si>
    <t>Wells Fargo Bank, NA</t>
  </si>
  <si>
    <t>Select Loan Servicing</t>
  </si>
  <si>
    <t>Rushmore Loan Management Services</t>
  </si>
  <si>
    <t>Wells Fargo</t>
  </si>
  <si>
    <t>Fay Servicing</t>
  </si>
  <si>
    <t>Wilmington Trust, National Association</t>
  </si>
  <si>
    <t>BSI Financial Services</t>
  </si>
  <si>
    <t>Statebridge</t>
  </si>
  <si>
    <t>Seterus, Inc.</t>
  </si>
  <si>
    <t>Wells Fargo Home Mortgage, Inc.</t>
  </si>
  <si>
    <t>Manufacturers &amp; Traders</t>
  </si>
  <si>
    <t>M&amp;T Bank</t>
  </si>
  <si>
    <t>Ditech.com</t>
  </si>
  <si>
    <t>Champion Mortgage</t>
  </si>
  <si>
    <t>Deutsche Bank National Trust Company</t>
  </si>
  <si>
    <t>PHH Mortgage Corporation</t>
  </si>
  <si>
    <t>Selene Finance</t>
  </si>
  <si>
    <t>Carrington Mortgage Services</t>
  </si>
  <si>
    <t>Shellpoint Mortgage Servicing</t>
  </si>
  <si>
    <t>Caliber Home Loans</t>
  </si>
  <si>
    <t>Specialized Loan Servicing</t>
  </si>
  <si>
    <t>Ocwen Loan Servicing</t>
  </si>
  <si>
    <t>Finance of America Reverse, LLC</t>
  </si>
  <si>
    <t>Generation Mortgage Co.</t>
  </si>
  <si>
    <t>Homebridge Financial Services</t>
  </si>
  <si>
    <t>Homebridge Mortgage Bankers Corporation</t>
  </si>
  <si>
    <t>Live Well Financial</t>
  </si>
  <si>
    <t>Midland</t>
  </si>
  <si>
    <t>IndyMac</t>
  </si>
  <si>
    <t>No Mortgage</t>
  </si>
  <si>
    <t>Reverse Mortgage Solutions, Inc.</t>
  </si>
  <si>
    <t>Santander Bank</t>
  </si>
  <si>
    <t>The Bank of New York Mellon</t>
  </si>
  <si>
    <t>The Money Source</t>
  </si>
  <si>
    <t>Unknown</t>
  </si>
  <si>
    <t>CitiMortgage</t>
  </si>
  <si>
    <t>Financial Freedom</t>
  </si>
  <si>
    <t>Regions Bank</t>
  </si>
  <si>
    <t>Bank United</t>
  </si>
  <si>
    <t>21st Mortgage Corporation</t>
  </si>
  <si>
    <t>Deutsche Bank as Trustee</t>
  </si>
  <si>
    <t>LPP Mortgage, LTD</t>
  </si>
  <si>
    <t>SONYMA</t>
  </si>
  <si>
    <t>US Bank</t>
  </si>
  <si>
    <t>US Bank as Trustee</t>
  </si>
  <si>
    <t>Wilmington Savings Fund Society, FSB</t>
  </si>
  <si>
    <t>Aurora Financial Group</t>
  </si>
  <si>
    <t>Bank of New York</t>
  </si>
  <si>
    <t>Bank of New York Mellon Corp</t>
  </si>
  <si>
    <t>Bank of New York Mellon Trust Company</t>
  </si>
  <si>
    <t>Deutsche Bank Trust Company</t>
  </si>
  <si>
    <t>Fannie Mae</t>
  </si>
  <si>
    <t>Federal National Mortgage</t>
  </si>
  <si>
    <t>Federal National Mortgage Association</t>
  </si>
  <si>
    <t>Flushing Savings Bank</t>
  </si>
  <si>
    <t>Global Home Loans and Finance, Inc.</t>
  </si>
  <si>
    <t>Green Point Mortgage Funding, Inc.</t>
  </si>
  <si>
    <t>Household Finance Realty Corporation</t>
  </si>
  <si>
    <t>Loan Care</t>
  </si>
  <si>
    <t>Marine Midland Mortgage Corporation</t>
  </si>
  <si>
    <t>MTGLQ Investors</t>
  </si>
  <si>
    <t>Netbank</t>
  </si>
  <si>
    <t>US Bank National Association</t>
  </si>
  <si>
    <t>Webster Bank</t>
  </si>
  <si>
    <t>$124.21/month</t>
  </si>
  <si>
    <t>$100/month</t>
  </si>
  <si>
    <t>Richard</t>
  </si>
  <si>
    <t>Tequia</t>
  </si>
  <si>
    <t>Katherine</t>
  </si>
  <si>
    <t>Linda</t>
  </si>
  <si>
    <t>Vincent</t>
  </si>
  <si>
    <t>Christine</t>
  </si>
  <si>
    <t>Robert</t>
  </si>
  <si>
    <t>Donna</t>
  </si>
  <si>
    <t>Dzile</t>
  </si>
  <si>
    <t>Carlos</t>
  </si>
  <si>
    <t>Elisnaida</t>
  </si>
  <si>
    <t>Maria</t>
  </si>
  <si>
    <t>Bella</t>
  </si>
  <si>
    <t>Rafaqat</t>
  </si>
  <si>
    <t>Joyce</t>
  </si>
  <si>
    <t>John</t>
  </si>
  <si>
    <t>Joanne</t>
  </si>
  <si>
    <t>Ayodeji</t>
  </si>
  <si>
    <t>Ann Marie</t>
  </si>
  <si>
    <t>Paul</t>
  </si>
  <si>
    <t>Monica</t>
  </si>
  <si>
    <t>Amanda</t>
  </si>
  <si>
    <t>Rose</t>
  </si>
  <si>
    <t>Karina</t>
  </si>
  <si>
    <t>Azuredee</t>
  </si>
  <si>
    <t>Daneshram</t>
  </si>
  <si>
    <t>Carmen</t>
  </si>
  <si>
    <t>Gloria</t>
  </si>
  <si>
    <t>Prince</t>
  </si>
  <si>
    <t>Iona</t>
  </si>
  <si>
    <t>Charles</t>
  </si>
  <si>
    <t>Giovanni</t>
  </si>
  <si>
    <t>Lawrence</t>
  </si>
  <si>
    <t>Francis</t>
  </si>
  <si>
    <t>Geraldine</t>
  </si>
  <si>
    <t>Desiree</t>
  </si>
  <si>
    <t>Andrea</t>
  </si>
  <si>
    <t>Roberto</t>
  </si>
  <si>
    <t>Igor</t>
  </si>
  <si>
    <t>Jinelle</t>
  </si>
  <si>
    <t>Tony</t>
  </si>
  <si>
    <t>Paula</t>
  </si>
  <si>
    <t>Jacqueline</t>
  </si>
  <si>
    <t>Joseph</t>
  </si>
  <si>
    <t>Akil</t>
  </si>
  <si>
    <t>Anthony</t>
  </si>
  <si>
    <t>Maryann</t>
  </si>
  <si>
    <t>Stephen</t>
  </si>
  <si>
    <t>Kristy</t>
  </si>
  <si>
    <t>Nancy</t>
  </si>
  <si>
    <t>Debra</t>
  </si>
  <si>
    <t>Keka</t>
  </si>
  <si>
    <t>Santiago</t>
  </si>
  <si>
    <t>Yelany</t>
  </si>
  <si>
    <t>Nick</t>
  </si>
  <si>
    <t>Mary Ellen</t>
  </si>
  <si>
    <t>Tara</t>
  </si>
  <si>
    <t>Daphne</t>
  </si>
  <si>
    <t>Rory</t>
  </si>
  <si>
    <t>George</t>
  </si>
  <si>
    <t>Ramona</t>
  </si>
  <si>
    <t>Boris</t>
  </si>
  <si>
    <t>Svetlana</t>
  </si>
  <si>
    <t>Thomas</t>
  </si>
  <si>
    <t>Lakeesha</t>
  </si>
  <si>
    <t>Martin</t>
  </si>
  <si>
    <t>Konstantina</t>
  </si>
  <si>
    <t>Mary Jean</t>
  </si>
  <si>
    <t>Betteann</t>
  </si>
  <si>
    <t>Jose</t>
  </si>
  <si>
    <t>Lori</t>
  </si>
  <si>
    <t>Sandra</t>
  </si>
  <si>
    <t>Rosalina</t>
  </si>
  <si>
    <t>Emelita</t>
  </si>
  <si>
    <t>Sylvia</t>
  </si>
  <si>
    <t>Michael</t>
  </si>
  <si>
    <t>Albert</t>
  </si>
  <si>
    <t>Patricia</t>
  </si>
  <si>
    <t>Terrance</t>
  </si>
  <si>
    <t>Cristofer</t>
  </si>
  <si>
    <t>Randy</t>
  </si>
  <si>
    <t>Terence</t>
  </si>
  <si>
    <t>Meena</t>
  </si>
  <si>
    <t>Nabil</t>
  </si>
  <si>
    <t>Vivian</t>
  </si>
  <si>
    <t>Betty</t>
  </si>
  <si>
    <t>Bernadette</t>
  </si>
  <si>
    <t>Evelyn</t>
  </si>
  <si>
    <t>Isidore</t>
  </si>
  <si>
    <t>Yassah</t>
  </si>
  <si>
    <t>Adeniyi</t>
  </si>
  <si>
    <t>Regina</t>
  </si>
  <si>
    <t>Elmore</t>
  </si>
  <si>
    <t>Julie</t>
  </si>
  <si>
    <t>Brenda</t>
  </si>
  <si>
    <t>Damian</t>
  </si>
  <si>
    <t>Arlene</t>
  </si>
  <si>
    <t>Louis</t>
  </si>
  <si>
    <t>Diana</t>
  </si>
  <si>
    <t>Scott</t>
  </si>
  <si>
    <t>Angelic</t>
  </si>
  <si>
    <t>Hugo</t>
  </si>
  <si>
    <t>Lorraine</t>
  </si>
  <si>
    <t>Susan</t>
  </si>
  <si>
    <t>Wanda</t>
  </si>
  <si>
    <t>Vincenza</t>
  </si>
  <si>
    <t>Lani</t>
  </si>
  <si>
    <t>Jonathan</t>
  </si>
  <si>
    <t>Dawn</t>
  </si>
  <si>
    <t>Ayman</t>
  </si>
  <si>
    <t>Masayo</t>
  </si>
  <si>
    <t>Antonia</t>
  </si>
  <si>
    <t>Aharon</t>
  </si>
  <si>
    <t>Jon</t>
  </si>
  <si>
    <t>Prasit</t>
  </si>
  <si>
    <t>Luis</t>
  </si>
  <si>
    <t>Shannika</t>
  </si>
  <si>
    <t>Michelle</t>
  </si>
  <si>
    <t>Montague</t>
  </si>
  <si>
    <t>Stacy</t>
  </si>
  <si>
    <t>Darryl</t>
  </si>
  <si>
    <t>Michely</t>
  </si>
  <si>
    <t>Matthew</t>
  </si>
  <si>
    <t>James</t>
  </si>
  <si>
    <t>Oscar</t>
  </si>
  <si>
    <t>Denise</t>
  </si>
  <si>
    <t>Kaitlan</t>
  </si>
  <si>
    <t>Danny</t>
  </si>
  <si>
    <t>Jim</t>
  </si>
  <si>
    <t>Sean</t>
  </si>
  <si>
    <t>Josetta</t>
  </si>
  <si>
    <t>Omar</t>
  </si>
  <si>
    <t>Thao Thu</t>
  </si>
  <si>
    <t>Adebisi</t>
  </si>
  <si>
    <t>Hermilo</t>
  </si>
  <si>
    <t>Marion</t>
  </si>
  <si>
    <t>William</t>
  </si>
  <si>
    <t>Peter</t>
  </si>
  <si>
    <t>Oksana</t>
  </si>
  <si>
    <t>Oleg</t>
  </si>
  <si>
    <t>Sara</t>
  </si>
  <si>
    <t>Darlene</t>
  </si>
  <si>
    <t>Anna</t>
  </si>
  <si>
    <t>Claudette</t>
  </si>
  <si>
    <t>Sonia</t>
  </si>
  <si>
    <t>Fred</t>
  </si>
  <si>
    <t>Cordelia</t>
  </si>
  <si>
    <t>Dorothy</t>
  </si>
  <si>
    <t>Eileen</t>
  </si>
  <si>
    <t>Deborah</t>
  </si>
  <si>
    <t>Lisa</t>
  </si>
  <si>
    <t>Fabiola</t>
  </si>
  <si>
    <t>Glaidy</t>
  </si>
  <si>
    <t>Laurie</t>
  </si>
  <si>
    <t>Ajantha</t>
  </si>
  <si>
    <t>Magdalene</t>
  </si>
  <si>
    <t>Dee</t>
  </si>
  <si>
    <t>Daniel</t>
  </si>
  <si>
    <t>Carolyn</t>
  </si>
  <si>
    <t>Anita</t>
  </si>
  <si>
    <t>Nicholaus</t>
  </si>
  <si>
    <t>Dara</t>
  </si>
  <si>
    <t>Powell</t>
  </si>
  <si>
    <t>Owens</t>
  </si>
  <si>
    <t>Clarke</t>
  </si>
  <si>
    <t>Cohen</t>
  </si>
  <si>
    <t>Novelli</t>
  </si>
  <si>
    <t>Marino</t>
  </si>
  <si>
    <t>Kearney</t>
  </si>
  <si>
    <t>Wessels</t>
  </si>
  <si>
    <t>Frangu</t>
  </si>
  <si>
    <t>Belisle</t>
  </si>
  <si>
    <t>Perez</t>
  </si>
  <si>
    <t>Gil</t>
  </si>
  <si>
    <t>Prebish</t>
  </si>
  <si>
    <t>Hamayoun</t>
  </si>
  <si>
    <t>Sorrento</t>
  </si>
  <si>
    <t>Kane</t>
  </si>
  <si>
    <t>Rios</t>
  </si>
  <si>
    <t>Massa</t>
  </si>
  <si>
    <t>Alabi</t>
  </si>
  <si>
    <t>Baisden</t>
  </si>
  <si>
    <t>Reynolds</t>
  </si>
  <si>
    <t>Painchaud</t>
  </si>
  <si>
    <t>Schoberl</t>
  </si>
  <si>
    <t>Miarrostami</t>
  </si>
  <si>
    <t>Perri</t>
  </si>
  <si>
    <t>Spina</t>
  </si>
  <si>
    <t>Alejandria</t>
  </si>
  <si>
    <t>Novosyolova</t>
  </si>
  <si>
    <t>Morris</t>
  </si>
  <si>
    <t>Brahaspat</t>
  </si>
  <si>
    <t>Padilla</t>
  </si>
  <si>
    <t>Rivera</t>
  </si>
  <si>
    <t>Yates</t>
  </si>
  <si>
    <t>Jarmond</t>
  </si>
  <si>
    <t>Zapata</t>
  </si>
  <si>
    <t>Maisonet</t>
  </si>
  <si>
    <t>Buccellato</t>
  </si>
  <si>
    <t>Sajdak</t>
  </si>
  <si>
    <t>Morgan</t>
  </si>
  <si>
    <t>Tompkins</t>
  </si>
  <si>
    <t>Connors</t>
  </si>
  <si>
    <t>Dominguez</t>
  </si>
  <si>
    <t>Shikhman</t>
  </si>
  <si>
    <t>Sanders</t>
  </si>
  <si>
    <t>Clanton</t>
  </si>
  <si>
    <t>Simone</t>
  </si>
  <si>
    <t>Miuccio</t>
  </si>
  <si>
    <t>Seggio</t>
  </si>
  <si>
    <t>Sevorwell</t>
  </si>
  <si>
    <t>Adragna</t>
  </si>
  <si>
    <t>Nasti</t>
  </si>
  <si>
    <t>Begley</t>
  </si>
  <si>
    <t>Sasala</t>
  </si>
  <si>
    <t>Phipps</t>
  </si>
  <si>
    <t>Calvanico</t>
  </si>
  <si>
    <t>Severino</t>
  </si>
  <si>
    <t>Filipowicz</t>
  </si>
  <si>
    <t>Ceballo</t>
  </si>
  <si>
    <t>Acevedo</t>
  </si>
  <si>
    <t>Abbate</t>
  </si>
  <si>
    <t>Iesu</t>
  </si>
  <si>
    <t>Magrini</t>
  </si>
  <si>
    <t>Annan</t>
  </si>
  <si>
    <t>Macpherson</t>
  </si>
  <si>
    <t>Hepkins</t>
  </si>
  <si>
    <t>Howell</t>
  </si>
  <si>
    <t>Kerten</t>
  </si>
  <si>
    <t>Hernandez</t>
  </si>
  <si>
    <t>Erenburg</t>
  </si>
  <si>
    <t>Berezovskaya</t>
  </si>
  <si>
    <t>Devereux</t>
  </si>
  <si>
    <t>Vulovich</t>
  </si>
  <si>
    <t>Puccala</t>
  </si>
  <si>
    <t>Stokes</t>
  </si>
  <si>
    <t>Karrin</t>
  </si>
  <si>
    <t>Rekoutis</t>
  </si>
  <si>
    <t>Rosas</t>
  </si>
  <si>
    <t>Agalio</t>
  </si>
  <si>
    <t>Parascand</t>
  </si>
  <si>
    <t>Ferrara</t>
  </si>
  <si>
    <t>Wilson</t>
  </si>
  <si>
    <t>Lambertson</t>
  </si>
  <si>
    <t>Devoll</t>
  </si>
  <si>
    <t>Harrison</t>
  </si>
  <si>
    <t>Katon</t>
  </si>
  <si>
    <t>Giordano</t>
  </si>
  <si>
    <t>Cardone</t>
  </si>
  <si>
    <t>Caporusso</t>
  </si>
  <si>
    <t>Reed</t>
  </si>
  <si>
    <t>Musumeci</t>
  </si>
  <si>
    <t>Overeem</t>
  </si>
  <si>
    <t>Zeller</t>
  </si>
  <si>
    <t>Croft</t>
  </si>
  <si>
    <t>Raguthu</t>
  </si>
  <si>
    <t>Messiha</t>
  </si>
  <si>
    <t>Paolillo</t>
  </si>
  <si>
    <t>Harville</t>
  </si>
  <si>
    <t>McGlone</t>
  </si>
  <si>
    <t>Caceres</t>
  </si>
  <si>
    <t>Gelnik</t>
  </si>
  <si>
    <t>Chea</t>
  </si>
  <si>
    <t>Marini</t>
  </si>
  <si>
    <t>Oyekan</t>
  </si>
  <si>
    <t>Cimine</t>
  </si>
  <si>
    <t>Talanquines</t>
  </si>
  <si>
    <t>Ida</t>
  </si>
  <si>
    <t>Osorio</t>
  </si>
  <si>
    <t>Corso</t>
  </si>
  <si>
    <t>Woodward</t>
  </si>
  <si>
    <t>Parrinello</t>
  </si>
  <si>
    <t>Sparago</t>
  </si>
  <si>
    <t>Moncayo</t>
  </si>
  <si>
    <t>Amorose</t>
  </si>
  <si>
    <t>Curulli</t>
  </si>
  <si>
    <t>Sealy</t>
  </si>
  <si>
    <t>Salazar</t>
  </si>
  <si>
    <t>Campbell</t>
  </si>
  <si>
    <t>Bagley</t>
  </si>
  <si>
    <t>Caban</t>
  </si>
  <si>
    <t>Arteca</t>
  </si>
  <si>
    <t>Sterling</t>
  </si>
  <si>
    <t>McNally</t>
  </si>
  <si>
    <t>King</t>
  </si>
  <si>
    <t>Green</t>
  </si>
  <si>
    <t>Soliman</t>
  </si>
  <si>
    <t>Lewis</t>
  </si>
  <si>
    <t>Roschbach</t>
  </si>
  <si>
    <t>Richardson</t>
  </si>
  <si>
    <t>Lopez</t>
  </si>
  <si>
    <t>Cherns</t>
  </si>
  <si>
    <t>Vero</t>
  </si>
  <si>
    <t>Tinaphong</t>
  </si>
  <si>
    <t>Cruz</t>
  </si>
  <si>
    <t>Ray-Torres</t>
  </si>
  <si>
    <t>Lombardo</t>
  </si>
  <si>
    <t>Taylor</t>
  </si>
  <si>
    <t>Munroe</t>
  </si>
  <si>
    <t>Cirello</t>
  </si>
  <si>
    <t>Davis</t>
  </si>
  <si>
    <t>Shimonov</t>
  </si>
  <si>
    <t>Creegan</t>
  </si>
  <si>
    <t>Franzone</t>
  </si>
  <si>
    <t>Liggins</t>
  </si>
  <si>
    <t>Brewer</t>
  </si>
  <si>
    <t>Torres</t>
  </si>
  <si>
    <t>Toro</t>
  </si>
  <si>
    <t>Michalopoulos</t>
  </si>
  <si>
    <t>Hamlin-McLeod</t>
  </si>
  <si>
    <t>Foley</t>
  </si>
  <si>
    <t>Pallotta</t>
  </si>
  <si>
    <t>Ribaudo</t>
  </si>
  <si>
    <t>Reyes</t>
  </si>
  <si>
    <t>Nguyen</t>
  </si>
  <si>
    <t>Akinyemi</t>
  </si>
  <si>
    <t>Kowalsky</t>
  </si>
  <si>
    <t>Troeller</t>
  </si>
  <si>
    <t>Safronova</t>
  </si>
  <si>
    <t>Bruno</t>
  </si>
  <si>
    <t>Khutoretsky</t>
  </si>
  <si>
    <t>Andrade</t>
  </si>
  <si>
    <t>Buono</t>
  </si>
  <si>
    <t>Foster</t>
  </si>
  <si>
    <t>Simeone</t>
  </si>
  <si>
    <t>LaGreca</t>
  </si>
  <si>
    <t>Awad</t>
  </si>
  <si>
    <t>Lee</t>
  </si>
  <si>
    <t>Carlo</t>
  </si>
  <si>
    <t>Howard</t>
  </si>
  <si>
    <t>Morrison</t>
  </si>
  <si>
    <t>Jarvis</t>
  </si>
  <si>
    <t>Jankowski</t>
  </si>
  <si>
    <t>Berryman</t>
  </si>
  <si>
    <t>Espinoza</t>
  </si>
  <si>
    <t>Alvarez</t>
  </si>
  <si>
    <t>Grimes</t>
  </si>
  <si>
    <t>Herath</t>
  </si>
  <si>
    <t>Nweke</t>
  </si>
  <si>
    <t>Cooper-Jones</t>
  </si>
  <si>
    <t>McClellan</t>
  </si>
  <si>
    <t>Miles</t>
  </si>
  <si>
    <t>Bongiorno</t>
  </si>
  <si>
    <t>Mosera</t>
  </si>
  <si>
    <t>Loftin</t>
  </si>
  <si>
    <t>Ricciardi</t>
  </si>
  <si>
    <t>Sanoff</t>
  </si>
  <si>
    <t>Initial Modification Request Pending</t>
  </si>
  <si>
    <t>Final Modification Offer Received And Accepted By Client</t>
  </si>
  <si>
    <t>Client Did Not Qualify For Modification</t>
  </si>
  <si>
    <t>Trial Modification Offer Received And Accepted By Client</t>
  </si>
  <si>
    <t>Modification Offer Rejected By Client</t>
  </si>
  <si>
    <t>Modification Request Re-Submitted and Pending</t>
  </si>
  <si>
    <t>Partner Client ID</t>
  </si>
  <si>
    <t>Full Name</t>
  </si>
  <si>
    <t>Latest Primary Funding Source</t>
  </si>
  <si>
    <t>Latest Positive Outcome</t>
  </si>
  <si>
    <t>Last Date Served</t>
  </si>
  <si>
    <t>Contact Owner: Full Name</t>
  </si>
  <si>
    <t>12-0722934</t>
  </si>
  <si>
    <t>12-0723115</t>
  </si>
  <si>
    <t>12-0723146</t>
  </si>
  <si>
    <t>12-0723195</t>
  </si>
  <si>
    <t>12-0723237</t>
  </si>
  <si>
    <t>12-0723305</t>
  </si>
  <si>
    <t>12-0723419</t>
  </si>
  <si>
    <t>12-0723488</t>
  </si>
  <si>
    <t>12-0723521</t>
  </si>
  <si>
    <t>12-0723586</t>
  </si>
  <si>
    <t>12-0723641</t>
  </si>
  <si>
    <t>12-0723644</t>
  </si>
  <si>
    <t>12-0723708</t>
  </si>
  <si>
    <t>12-0723730</t>
  </si>
  <si>
    <t>12-0723852</t>
  </si>
  <si>
    <t>12-0723877</t>
  </si>
  <si>
    <t>12-0723918</t>
  </si>
  <si>
    <t>12-0723969</t>
  </si>
  <si>
    <t>12-0723985</t>
  </si>
  <si>
    <t>12-0724015</t>
  </si>
  <si>
    <t>12-0724082</t>
  </si>
  <si>
    <t>12-0724145</t>
  </si>
  <si>
    <t>12-0724367</t>
  </si>
  <si>
    <t>12-0724765</t>
  </si>
  <si>
    <t>12-0725025</t>
  </si>
  <si>
    <t>12-0725029</t>
  </si>
  <si>
    <t>12-0725035</t>
  </si>
  <si>
    <t>12-0725056</t>
  </si>
  <si>
    <t>12-0725064</t>
  </si>
  <si>
    <t>12-0725130</t>
  </si>
  <si>
    <t>12-0725192</t>
  </si>
  <si>
    <t>12-0725222</t>
  </si>
  <si>
    <t>12-0725335</t>
  </si>
  <si>
    <t>12-0725418</t>
  </si>
  <si>
    <t>12-0725469</t>
  </si>
  <si>
    <t>12-0725614</t>
  </si>
  <si>
    <t>12-0725717</t>
  </si>
  <si>
    <t>12-0725755</t>
  </si>
  <si>
    <t>12-0725760</t>
  </si>
  <si>
    <t>12-0725837</t>
  </si>
  <si>
    <t>12-0725839</t>
  </si>
  <si>
    <t>12-0726055</t>
  </si>
  <si>
    <t>12-0726060</t>
  </si>
  <si>
    <t>12-0726180</t>
  </si>
  <si>
    <t>12-0726203</t>
  </si>
  <si>
    <t>12-0726227</t>
  </si>
  <si>
    <t>12-0726375</t>
  </si>
  <si>
    <t>13-0727858</t>
  </si>
  <si>
    <t>13-0727868</t>
  </si>
  <si>
    <t>13-0727925</t>
  </si>
  <si>
    <t>13-0727992</t>
  </si>
  <si>
    <t>13-0728050</t>
  </si>
  <si>
    <t>13-0728061</t>
  </si>
  <si>
    <t>13-0728089</t>
  </si>
  <si>
    <t>13-0728133</t>
  </si>
  <si>
    <t>13-0728229</t>
  </si>
  <si>
    <t>13-0728394</t>
  </si>
  <si>
    <t>13-0728400</t>
  </si>
  <si>
    <t>13-0728481</t>
  </si>
  <si>
    <t>13-0728664</t>
  </si>
  <si>
    <t>13-0728711</t>
  </si>
  <si>
    <t>13-0733646</t>
  </si>
  <si>
    <t>13-0733759</t>
  </si>
  <si>
    <t>13-0733801</t>
  </si>
  <si>
    <t>13-0733850</t>
  </si>
  <si>
    <t>13-0733865</t>
  </si>
  <si>
    <t>13-0733873</t>
  </si>
  <si>
    <t>13-0733921</t>
  </si>
  <si>
    <t>13-0733943</t>
  </si>
  <si>
    <t>13-0733958</t>
  </si>
  <si>
    <t>13-0733996</t>
  </si>
  <si>
    <t>13-0734005</t>
  </si>
  <si>
    <t>13-0734192</t>
  </si>
  <si>
    <t>13-0734204</t>
  </si>
  <si>
    <t>13-0734350</t>
  </si>
  <si>
    <t>13-0734445</t>
  </si>
  <si>
    <t>13-0734570</t>
  </si>
  <si>
    <t>13-0734767</t>
  </si>
  <si>
    <t>13-0734769</t>
  </si>
  <si>
    <t>13-0734770</t>
  </si>
  <si>
    <t>13-0734803</t>
  </si>
  <si>
    <t>13-0734821</t>
  </si>
  <si>
    <t>13-0734824</t>
  </si>
  <si>
    <t>13-0734834</t>
  </si>
  <si>
    <t>13-0734837</t>
  </si>
  <si>
    <t>13-0734972</t>
  </si>
  <si>
    <t>13-0734986</t>
  </si>
  <si>
    <t>13-0735048</t>
  </si>
  <si>
    <t>13-0735132</t>
  </si>
  <si>
    <t>13-0735183</t>
  </si>
  <si>
    <t>13-0735195</t>
  </si>
  <si>
    <t>13-0735258</t>
  </si>
  <si>
    <t>13-0735268</t>
  </si>
  <si>
    <t>13-0735331</t>
  </si>
  <si>
    <t>13-0735333</t>
  </si>
  <si>
    <t>13-0735368</t>
  </si>
  <si>
    <t>13-0735372</t>
  </si>
  <si>
    <t>13-0735375</t>
  </si>
  <si>
    <t>13-0735396</t>
  </si>
  <si>
    <t>13-0735408</t>
  </si>
  <si>
    <t>13-0735448</t>
  </si>
  <si>
    <t>13-0735608</t>
  </si>
  <si>
    <t>13-0735836</t>
  </si>
  <si>
    <t>13-0735842</t>
  </si>
  <si>
    <t>13-0735846</t>
  </si>
  <si>
    <t>13-0736150</t>
  </si>
  <si>
    <t>13-0736733</t>
  </si>
  <si>
    <t>13-0736738</t>
  </si>
  <si>
    <t>13-0736768</t>
  </si>
  <si>
    <t>13-0736812</t>
  </si>
  <si>
    <t>13-0736845</t>
  </si>
  <si>
    <t>13-0736852</t>
  </si>
  <si>
    <t>13-0736962</t>
  </si>
  <si>
    <t>13-0737013</t>
  </si>
  <si>
    <t>13-0737085</t>
  </si>
  <si>
    <t>13-0737184</t>
  </si>
  <si>
    <t>13-0737214</t>
  </si>
  <si>
    <t>13-0737230</t>
  </si>
  <si>
    <t>13-0737326</t>
  </si>
  <si>
    <t>13-0737332</t>
  </si>
  <si>
    <t>13-0737338</t>
  </si>
  <si>
    <t>13-0737355</t>
  </si>
  <si>
    <t>13-0737357</t>
  </si>
  <si>
    <t>13-0737360</t>
  </si>
  <si>
    <t>13-0737362</t>
  </si>
  <si>
    <t>13-0737364</t>
  </si>
  <si>
    <t>13-0742560</t>
  </si>
  <si>
    <t>13-0742633</t>
  </si>
  <si>
    <t>13-0742784</t>
  </si>
  <si>
    <t>13-0742790</t>
  </si>
  <si>
    <t>13-0742804</t>
  </si>
  <si>
    <t>13-0742817</t>
  </si>
  <si>
    <t>13-0742940</t>
  </si>
  <si>
    <t>13-0742983</t>
  </si>
  <si>
    <t>13-0743010</t>
  </si>
  <si>
    <t>13-0743094</t>
  </si>
  <si>
    <t>13-0743096</t>
  </si>
  <si>
    <t>13-0743116</t>
  </si>
  <si>
    <t>13-0743298</t>
  </si>
  <si>
    <t>13-0743452</t>
  </si>
  <si>
    <t>13-0743575</t>
  </si>
  <si>
    <t>13-0743625</t>
  </si>
  <si>
    <t>13-0743882</t>
  </si>
  <si>
    <t>13-0743890</t>
  </si>
  <si>
    <t>13-0743962</t>
  </si>
  <si>
    <t>13-0743967</t>
  </si>
  <si>
    <t>13-0744296</t>
  </si>
  <si>
    <t>13-0744355</t>
  </si>
  <si>
    <t>13-0744493</t>
  </si>
  <si>
    <t>13-0744535</t>
  </si>
  <si>
    <t>13-0744673</t>
  </si>
  <si>
    <t>13-0744720</t>
  </si>
  <si>
    <t>13-0744774</t>
  </si>
  <si>
    <t>13-0744929</t>
  </si>
  <si>
    <t>13-0744982</t>
  </si>
  <si>
    <t>13-0744991</t>
  </si>
  <si>
    <t>13-0745082</t>
  </si>
  <si>
    <t>13-0745202</t>
  </si>
  <si>
    <t>13-0745477</t>
  </si>
  <si>
    <t>13-0745487</t>
  </si>
  <si>
    <t>13-0745506</t>
  </si>
  <si>
    <t>13-0745623</t>
  </si>
  <si>
    <t>13-0745637</t>
  </si>
  <si>
    <t>13-0745813</t>
  </si>
  <si>
    <t>13-0745921</t>
  </si>
  <si>
    <t>13-0745932</t>
  </si>
  <si>
    <t>14-0746420</t>
  </si>
  <si>
    <t>14-0746592</t>
  </si>
  <si>
    <t>14-0746725</t>
  </si>
  <si>
    <t>14-0746840</t>
  </si>
  <si>
    <t>14-0746848</t>
  </si>
  <si>
    <t>14-0746855</t>
  </si>
  <si>
    <t>14-0746862</t>
  </si>
  <si>
    <t>14-0747093</t>
  </si>
  <si>
    <t>14-0747136</t>
  </si>
  <si>
    <t>14-0747174</t>
  </si>
  <si>
    <t>14-0747190</t>
  </si>
  <si>
    <t>14-0747253</t>
  </si>
  <si>
    <t>14-0747386</t>
  </si>
  <si>
    <t>14-0747519</t>
  </si>
  <si>
    <t>14-0747523</t>
  </si>
  <si>
    <t>14-0747533</t>
  </si>
  <si>
    <t>14-0753040</t>
  </si>
  <si>
    <t>14-0753051</t>
  </si>
  <si>
    <t>14-0753054</t>
  </si>
  <si>
    <t>14-0753073</t>
  </si>
  <si>
    <t>14-0753103</t>
  </si>
  <si>
    <t>14-0753185</t>
  </si>
  <si>
    <t>14-0753219</t>
  </si>
  <si>
    <t>14-0753443</t>
  </si>
  <si>
    <t>14-0753459</t>
  </si>
  <si>
    <t>14-0753480</t>
  </si>
  <si>
    <t>14-0753635</t>
  </si>
  <si>
    <t>14-0753682</t>
  </si>
  <si>
    <t>14-0753705</t>
  </si>
  <si>
    <t>14-0753764</t>
  </si>
  <si>
    <t>14-0753791</t>
  </si>
  <si>
    <t>14-0753832</t>
  </si>
  <si>
    <t>14-0754763</t>
  </si>
  <si>
    <t>14-0754896</t>
  </si>
  <si>
    <t>14-0754976</t>
  </si>
  <si>
    <t>14-0754998</t>
  </si>
  <si>
    <t>14-0755382</t>
  </si>
  <si>
    <t>14-0755416</t>
  </si>
  <si>
    <t>14-0755594</t>
  </si>
  <si>
    <t>14-0753990</t>
  </si>
  <si>
    <t>14-0754000</t>
  </si>
  <si>
    <t>14-0754019</t>
  </si>
  <si>
    <t>14-0754359</t>
  </si>
  <si>
    <t>14-0754411</t>
  </si>
  <si>
    <t>14-0754437</t>
  </si>
  <si>
    <t>14-0754675</t>
  </si>
  <si>
    <t>14-0755487</t>
  </si>
  <si>
    <t>14-0755511</t>
  </si>
  <si>
    <t>14-0755683</t>
  </si>
  <si>
    <t>14-0755709</t>
  </si>
  <si>
    <t>14-0755803</t>
  </si>
  <si>
    <t>14-0755926</t>
  </si>
  <si>
    <t>14-0756110</t>
  </si>
  <si>
    <t>14-0756173</t>
  </si>
  <si>
    <t>14-0756651</t>
  </si>
  <si>
    <t>14-0756701</t>
  </si>
  <si>
    <t>14-0763163</t>
  </si>
  <si>
    <t>14-0763294</t>
  </si>
  <si>
    <t>14-0763591</t>
  </si>
  <si>
    <t>14-0763599</t>
  </si>
  <si>
    <t>14-0763613</t>
  </si>
  <si>
    <t>14-0763783</t>
  </si>
  <si>
    <t>14-0763853</t>
  </si>
  <si>
    <t>14-0763870</t>
  </si>
  <si>
    <t>14-0763914</t>
  </si>
  <si>
    <t>14-0764057</t>
  </si>
  <si>
    <t>14-0764168</t>
  </si>
  <si>
    <t>14-0764615</t>
  </si>
  <si>
    <t>14-0764622</t>
  </si>
  <si>
    <t>14-0764641</t>
  </si>
  <si>
    <t>14-0764647</t>
  </si>
  <si>
    <t>14-0764715</t>
  </si>
  <si>
    <t>14-0764941</t>
  </si>
  <si>
    <t>14-0764954</t>
  </si>
  <si>
    <t>14-0765018</t>
  </si>
  <si>
    <t>14-0765095</t>
  </si>
  <si>
    <t>14-0765109</t>
  </si>
  <si>
    <t>14-0765349</t>
  </si>
  <si>
    <t>14-0765430</t>
  </si>
  <si>
    <t>14-0765451</t>
  </si>
  <si>
    <t>14-0765477</t>
  </si>
  <si>
    <t>14-0765598</t>
  </si>
  <si>
    <t>14-0765701</t>
  </si>
  <si>
    <t>14-0765913</t>
  </si>
  <si>
    <t>14-0766042</t>
  </si>
  <si>
    <t>14-0766051</t>
  </si>
  <si>
    <t>14-0766318</t>
  </si>
  <si>
    <t>14-0766330</t>
  </si>
  <si>
    <t>14-0766362</t>
  </si>
  <si>
    <t>14-0766369</t>
  </si>
  <si>
    <t>14-0766418</t>
  </si>
  <si>
    <t>14-0766634</t>
  </si>
  <si>
    <t>14-0766869</t>
  </si>
  <si>
    <t>14-0766914</t>
  </si>
  <si>
    <t>14-0766933</t>
  </si>
  <si>
    <t>14-0767023</t>
  </si>
  <si>
    <t>14-0767328</t>
  </si>
  <si>
    <t>14-0767454</t>
  </si>
  <si>
    <t>14-0767979</t>
  </si>
  <si>
    <t>14-0768027</t>
  </si>
  <si>
    <t>14-0768246</t>
  </si>
  <si>
    <t>12-0726569</t>
  </si>
  <si>
    <t>12-0726572</t>
  </si>
  <si>
    <t>12-0726579</t>
  </si>
  <si>
    <t>12-0726596</t>
  </si>
  <si>
    <t>12-0726619</t>
  </si>
  <si>
    <t>12-0726640</t>
  </si>
  <si>
    <t>12-0726642</t>
  </si>
  <si>
    <t>12-0726649</t>
  </si>
  <si>
    <t>12-0726652</t>
  </si>
  <si>
    <t>12-0726852</t>
  </si>
  <si>
    <t>12-0726950</t>
  </si>
  <si>
    <t>12-0726989</t>
  </si>
  <si>
    <t>12-0727039</t>
  </si>
  <si>
    <t>12-0727052</t>
  </si>
  <si>
    <t>12-0727083</t>
  </si>
  <si>
    <t>12-0727152</t>
  </si>
  <si>
    <t>12-0727158</t>
  </si>
  <si>
    <t>12-0727291</t>
  </si>
  <si>
    <t>12-0727409</t>
  </si>
  <si>
    <t>12-0727601</t>
  </si>
  <si>
    <t>12-0727613</t>
  </si>
  <si>
    <t>12-0727759</t>
  </si>
  <si>
    <t>13-0729084</t>
  </si>
  <si>
    <t>13-0729144</t>
  </si>
  <si>
    <t>13-0729152</t>
  </si>
  <si>
    <t>13-0729158</t>
  </si>
  <si>
    <t>13-0729177</t>
  </si>
  <si>
    <t>13-0729183</t>
  </si>
  <si>
    <t>13-0729266</t>
  </si>
  <si>
    <t>13-0729270</t>
  </si>
  <si>
    <t>13-0729348</t>
  </si>
  <si>
    <t>13-0729352</t>
  </si>
  <si>
    <t>13-0729357</t>
  </si>
  <si>
    <t>13-0729439</t>
  </si>
  <si>
    <t>13-0729512</t>
  </si>
  <si>
    <t>13-0729544</t>
  </si>
  <si>
    <t>13-0729706</t>
  </si>
  <si>
    <t>13-0729911</t>
  </si>
  <si>
    <t>13-0729963</t>
  </si>
  <si>
    <t>13-0729969</t>
  </si>
  <si>
    <t>13-0729977</t>
  </si>
  <si>
    <t>13-0730122</t>
  </si>
  <si>
    <t>13-0730141</t>
  </si>
  <si>
    <t>13-0730202</t>
  </si>
  <si>
    <t>13-0730209</t>
  </si>
  <si>
    <t>13-0730214</t>
  </si>
  <si>
    <t>13-0730225</t>
  </si>
  <si>
    <t>13-0730254</t>
  </si>
  <si>
    <t>13-0730285</t>
  </si>
  <si>
    <t>13-0730289</t>
  </si>
  <si>
    <t>13-0730371</t>
  </si>
  <si>
    <t>13-0730400</t>
  </si>
  <si>
    <t>13-0730464</t>
  </si>
  <si>
    <t>13-0730468</t>
  </si>
  <si>
    <t>13-0730472</t>
  </si>
  <si>
    <t>13-0730479</t>
  </si>
  <si>
    <t>13-0730529</t>
  </si>
  <si>
    <t>13-0730544</t>
  </si>
  <si>
    <t>13-0730576</t>
  </si>
  <si>
    <t>13-0730585</t>
  </si>
  <si>
    <t>13-0730589</t>
  </si>
  <si>
    <t>13-0730601</t>
  </si>
  <si>
    <t>13-0730640</t>
  </si>
  <si>
    <t>13-0730646</t>
  </si>
  <si>
    <t>13-0730650</t>
  </si>
  <si>
    <t>13-0730664</t>
  </si>
  <si>
    <t>13-0730686</t>
  </si>
  <si>
    <t>13-0730688</t>
  </si>
  <si>
    <t>13-0730691</t>
  </si>
  <si>
    <t>13-0730704</t>
  </si>
  <si>
    <t>13-0730758</t>
  </si>
  <si>
    <t>13-0730759</t>
  </si>
  <si>
    <t>13-0730770</t>
  </si>
  <si>
    <t>13-0730772</t>
  </si>
  <si>
    <t>13-0730775</t>
  </si>
  <si>
    <t>13-0730807</t>
  </si>
  <si>
    <t>13-0730871</t>
  </si>
  <si>
    <t>13-0730873</t>
  </si>
  <si>
    <t>13-0730874</t>
  </si>
  <si>
    <t>13-0730877</t>
  </si>
  <si>
    <t>13-0730879</t>
  </si>
  <si>
    <t>13-0730881</t>
  </si>
  <si>
    <t>13-0730884</t>
  </si>
  <si>
    <t>13-0730885</t>
  </si>
  <si>
    <t>13-0730888</t>
  </si>
  <si>
    <t>13-0730892</t>
  </si>
  <si>
    <t>13-0730894</t>
  </si>
  <si>
    <t>13-0730899</t>
  </si>
  <si>
    <t>13-0730910</t>
  </si>
  <si>
    <t>13-0731319</t>
  </si>
  <si>
    <t>13-0731358</t>
  </si>
  <si>
    <t>13-0746120</t>
  </si>
  <si>
    <t>13-0746141</t>
  </si>
  <si>
    <t>13-0746151</t>
  </si>
  <si>
    <t>13-0746234</t>
  </si>
  <si>
    <t>13-0746258</t>
  </si>
  <si>
    <t>13-0747225</t>
  </si>
  <si>
    <t>13-0737460</t>
  </si>
  <si>
    <t>13-0737488</t>
  </si>
  <si>
    <t>13-0737541</t>
  </si>
  <si>
    <t>13-0737560</t>
  </si>
  <si>
    <t>13-0737653</t>
  </si>
  <si>
    <t>13-0737816</t>
  </si>
  <si>
    <t>13-0737856</t>
  </si>
  <si>
    <t>13-0737931</t>
  </si>
  <si>
    <t>13-0737954</t>
  </si>
  <si>
    <t>13-0737956</t>
  </si>
  <si>
    <t>13-0737961</t>
  </si>
  <si>
    <t>13-0737976</t>
  </si>
  <si>
    <t>13-0738022</t>
  </si>
  <si>
    <t>13-0738175</t>
  </si>
  <si>
    <t>13-0738283</t>
  </si>
  <si>
    <t>13-0738356</t>
  </si>
  <si>
    <t>13-0738419</t>
  </si>
  <si>
    <t>13-0738463</t>
  </si>
  <si>
    <t>13-0738467</t>
  </si>
  <si>
    <t>13-0738470</t>
  </si>
  <si>
    <t>13-0738478</t>
  </si>
  <si>
    <t>13-0738482</t>
  </si>
  <si>
    <t>13-0738484</t>
  </si>
  <si>
    <t>13-0738487</t>
  </si>
  <si>
    <t>13-0738494</t>
  </si>
  <si>
    <t>13-0738543</t>
  </si>
  <si>
    <t>13-0738881</t>
  </si>
  <si>
    <t>13-0738903</t>
  </si>
  <si>
    <t>13-0738909</t>
  </si>
  <si>
    <t>13-0738915</t>
  </si>
  <si>
    <t>13-0738921</t>
  </si>
  <si>
    <t>13-0738922</t>
  </si>
  <si>
    <t>13-0738934</t>
  </si>
  <si>
    <t>13-0738943</t>
  </si>
  <si>
    <t>13-0739078</t>
  </si>
  <si>
    <t>13-0739210</t>
  </si>
  <si>
    <t>13-0739267</t>
  </si>
  <si>
    <t>13-0739303</t>
  </si>
  <si>
    <t>13-0739532</t>
  </si>
  <si>
    <t>13-0739651</t>
  </si>
  <si>
    <t>13-0739657</t>
  </si>
  <si>
    <t>13-0739661</t>
  </si>
  <si>
    <t>13-0739664</t>
  </si>
  <si>
    <t>13-0739738</t>
  </si>
  <si>
    <t>13-0739754</t>
  </si>
  <si>
    <t>13-0739896</t>
  </si>
  <si>
    <t>13-0739973</t>
  </si>
  <si>
    <t>13-0740272</t>
  </si>
  <si>
    <t>13-0740487</t>
  </si>
  <si>
    <t>13-0740567</t>
  </si>
  <si>
    <t>13-0740587</t>
  </si>
  <si>
    <t>13-0740641</t>
  </si>
  <si>
    <t>14-0747563</t>
  </si>
  <si>
    <t>14-0747569</t>
  </si>
  <si>
    <t>14-0747588</t>
  </si>
  <si>
    <t>14-0747594</t>
  </si>
  <si>
    <t>14-0747644</t>
  </si>
  <si>
    <t>14-0747739</t>
  </si>
  <si>
    <t>14-0747801</t>
  </si>
  <si>
    <t>14-0747862</t>
  </si>
  <si>
    <t>14-0747887</t>
  </si>
  <si>
    <t>14-0748072</t>
  </si>
  <si>
    <t>14-0748107</t>
  </si>
  <si>
    <t>14-0748264</t>
  </si>
  <si>
    <t>14-0748284</t>
  </si>
  <si>
    <t>14-0748351</t>
  </si>
  <si>
    <t>14-0748429</t>
  </si>
  <si>
    <t>14-0748692</t>
  </si>
  <si>
    <t>14-0748959</t>
  </si>
  <si>
    <t>14-0749089</t>
  </si>
  <si>
    <t>14-0749144</t>
  </si>
  <si>
    <t>14-0749606</t>
  </si>
  <si>
    <t>14-0749950</t>
  </si>
  <si>
    <t>14-0750353</t>
  </si>
  <si>
    <t>14-0750530</t>
  </si>
  <si>
    <t>14-0750660</t>
  </si>
  <si>
    <t>14-0750691</t>
  </si>
  <si>
    <t>14-0756875</t>
  </si>
  <si>
    <t>14-0756995</t>
  </si>
  <si>
    <t>14-0757015</t>
  </si>
  <si>
    <t>14-0757169</t>
  </si>
  <si>
    <t>14-0757354</t>
  </si>
  <si>
    <t>14-0758042</t>
  </si>
  <si>
    <t>14-0758044</t>
  </si>
  <si>
    <t>14-0758152</t>
  </si>
  <si>
    <t>14-0758251</t>
  </si>
  <si>
    <t>14-0758354</t>
  </si>
  <si>
    <t>14-0758663</t>
  </si>
  <si>
    <t>14-0759041</t>
  </si>
  <si>
    <t>14-0759248</t>
  </si>
  <si>
    <t>14-0759419</t>
  </si>
  <si>
    <t>14-0759447</t>
  </si>
  <si>
    <t>14-0759482</t>
  </si>
  <si>
    <t>14-0759625</t>
  </si>
  <si>
    <t>14-0759790</t>
  </si>
  <si>
    <t>14-0759867</t>
  </si>
  <si>
    <t>14-0760041</t>
  </si>
  <si>
    <t>14-0760074</t>
  </si>
  <si>
    <t>14-0760309</t>
  </si>
  <si>
    <t>14-0760324</t>
  </si>
  <si>
    <t>14-0760381</t>
  </si>
  <si>
    <t>13-0731952</t>
  </si>
  <si>
    <t>13-0732286</t>
  </si>
  <si>
    <t>13-0732320</t>
  </si>
  <si>
    <t>13-0732561</t>
  </si>
  <si>
    <t>13-0732684</t>
  </si>
  <si>
    <t>13-0732959</t>
  </si>
  <si>
    <t>13-0733031</t>
  </si>
  <si>
    <t>13-0733036</t>
  </si>
  <si>
    <t>13-0733062</t>
  </si>
  <si>
    <t>13-0733079</t>
  </si>
  <si>
    <t>13-0733098</t>
  </si>
  <si>
    <t>13-0733188</t>
  </si>
  <si>
    <t>13-0733392</t>
  </si>
  <si>
    <t>13-0740859</t>
  </si>
  <si>
    <t>13-0740956</t>
  </si>
  <si>
    <t>13-0740987</t>
  </si>
  <si>
    <t>13-0741094</t>
  </si>
  <si>
    <t>13-0741472</t>
  </si>
  <si>
    <t>13-0741480</t>
  </si>
  <si>
    <t>13-0741484</t>
  </si>
  <si>
    <t>13-0741500</t>
  </si>
  <si>
    <t>13-0741503</t>
  </si>
  <si>
    <t>13-0741564</t>
  </si>
  <si>
    <t>13-0741766</t>
  </si>
  <si>
    <t>13-0741917</t>
  </si>
  <si>
    <t>13-0741923</t>
  </si>
  <si>
    <t>13-0742006</t>
  </si>
  <si>
    <t>13-0742010</t>
  </si>
  <si>
    <t>13-0742100</t>
  </si>
  <si>
    <t>13-0742307</t>
  </si>
  <si>
    <t>13-0742476</t>
  </si>
  <si>
    <t>13-0742484</t>
  </si>
  <si>
    <t>13-0742493</t>
  </si>
  <si>
    <t>15-0778209</t>
  </si>
  <si>
    <t>15-0778916</t>
  </si>
  <si>
    <t>15-0779642</t>
  </si>
  <si>
    <t>15-0779643</t>
  </si>
  <si>
    <t>15-0779656</t>
  </si>
  <si>
    <t>15-0779669</t>
  </si>
  <si>
    <t>15-0779814</t>
  </si>
  <si>
    <t>15-0779842</t>
  </si>
  <si>
    <t>15-0780167</t>
  </si>
  <si>
    <t>15-0780845</t>
  </si>
  <si>
    <t>15-0781466</t>
  </si>
  <si>
    <t>15-0782518</t>
  </si>
  <si>
    <t>15-0782523</t>
  </si>
  <si>
    <t>15-0783022</t>
  </si>
  <si>
    <t>15-0783024</t>
  </si>
  <si>
    <t>15-0783495</t>
  </si>
  <si>
    <t>15-0783581</t>
  </si>
  <si>
    <t>15-0783641</t>
  </si>
  <si>
    <t>15-0783653</t>
  </si>
  <si>
    <t>15-0783734</t>
  </si>
  <si>
    <t>15-0783826</t>
  </si>
  <si>
    <t>17-0823570</t>
  </si>
  <si>
    <t>17-0823640</t>
  </si>
  <si>
    <t>17-0823861</t>
  </si>
  <si>
    <t>17-0824002</t>
  </si>
  <si>
    <t>17-0824050</t>
  </si>
  <si>
    <t>17-0824367</t>
  </si>
  <si>
    <t>17-0824453</t>
  </si>
  <si>
    <t>17-0824575</t>
  </si>
  <si>
    <t>17-0824762</t>
  </si>
  <si>
    <t>17-0824799</t>
  </si>
  <si>
    <t>17-0824821</t>
  </si>
  <si>
    <t>17-0825161</t>
  </si>
  <si>
    <t>17-0825363</t>
  </si>
  <si>
    <t>17-0825608</t>
  </si>
  <si>
    <t>17-0826606</t>
  </si>
  <si>
    <t>12-0726476</t>
  </si>
  <si>
    <t>12-0726490</t>
  </si>
  <si>
    <t>13-0738586</t>
  </si>
  <si>
    <t>13-0738697</t>
  </si>
  <si>
    <t>13-0738778</t>
  </si>
  <si>
    <t>17-0825926</t>
  </si>
  <si>
    <t>17-0826257</t>
  </si>
  <si>
    <t>17-0826935</t>
  </si>
  <si>
    <t>17-0827041</t>
  </si>
  <si>
    <t>17-0827142</t>
  </si>
  <si>
    <t>17-0827291</t>
  </si>
  <si>
    <t>17-0827318</t>
  </si>
  <si>
    <t>17-0827887</t>
  </si>
  <si>
    <t>17-0828575</t>
  </si>
  <si>
    <t>17-0829011</t>
  </si>
  <si>
    <t>17-0829083</t>
  </si>
  <si>
    <t>17-0829168</t>
  </si>
  <si>
    <t>17-0829172</t>
  </si>
  <si>
    <t>17-0829179</t>
  </si>
  <si>
    <t>17-0829321</t>
  </si>
  <si>
    <t>17-0829341</t>
  </si>
  <si>
    <t>17-0829366</t>
  </si>
  <si>
    <t>17-0829846</t>
  </si>
  <si>
    <t>17-0829941</t>
  </si>
  <si>
    <t>17-0829948</t>
  </si>
  <si>
    <t>17-0830373</t>
  </si>
  <si>
    <t>17-0830388</t>
  </si>
  <si>
    <t>17-0830501</t>
  </si>
  <si>
    <t>15-0792778</t>
  </si>
  <si>
    <t>15-0792915</t>
  </si>
  <si>
    <t>15-0792965</t>
  </si>
  <si>
    <t>15-0793073</t>
  </si>
  <si>
    <t>15-0793113</t>
  </si>
  <si>
    <t>15-0793139</t>
  </si>
  <si>
    <t>15-0793171</t>
  </si>
  <si>
    <t>15-0793209</t>
  </si>
  <si>
    <t>15-0793238</t>
  </si>
  <si>
    <t>15-0793280</t>
  </si>
  <si>
    <t>15-0793621</t>
  </si>
  <si>
    <t>15-0793632</t>
  </si>
  <si>
    <t>15-0793687</t>
  </si>
  <si>
    <t>15-0793726</t>
  </si>
  <si>
    <t>15-0793779</t>
  </si>
  <si>
    <t>15-0793921</t>
  </si>
  <si>
    <t>15-0794124</t>
  </si>
  <si>
    <t>15-0794135</t>
  </si>
  <si>
    <t>15-0794163</t>
  </si>
  <si>
    <t>15-0794243</t>
  </si>
  <si>
    <t>15-0794285</t>
  </si>
  <si>
    <t>15-0794379</t>
  </si>
  <si>
    <t>15-0794508</t>
  </si>
  <si>
    <t>15-0794678</t>
  </si>
  <si>
    <t>15-0768758</t>
  </si>
  <si>
    <t>15-0768771</t>
  </si>
  <si>
    <t>15-0768913</t>
  </si>
  <si>
    <t>15-0769294</t>
  </si>
  <si>
    <t>15-0769368</t>
  </si>
  <si>
    <t>15-0769450</t>
  </si>
  <si>
    <t>15-0769467</t>
  </si>
  <si>
    <t>14-0751337</t>
  </si>
  <si>
    <t>14-0751441</t>
  </si>
  <si>
    <t>14-0752779</t>
  </si>
  <si>
    <t>14-0760674</t>
  </si>
  <si>
    <t>14-0760769</t>
  </si>
  <si>
    <t>14-0760859</t>
  </si>
  <si>
    <t>14-0760924</t>
  </si>
  <si>
    <t>14-0761033</t>
  </si>
  <si>
    <t>14-0761106</t>
  </si>
  <si>
    <t>14-0761564</t>
  </si>
  <si>
    <t>14-0761875</t>
  </si>
  <si>
    <t>14-0762110</t>
  </si>
  <si>
    <t>14-0762703</t>
  </si>
  <si>
    <t>14-0762865</t>
  </si>
  <si>
    <t>14-0762909</t>
  </si>
  <si>
    <t>14-0763025</t>
  </si>
  <si>
    <t>16-0796125</t>
  </si>
  <si>
    <t>16-0796208</t>
  </si>
  <si>
    <t>16-0796595</t>
  </si>
  <si>
    <t>16-0797143</t>
  </si>
  <si>
    <t>16-0797821</t>
  </si>
  <si>
    <t>16-0797849</t>
  </si>
  <si>
    <t>16-0797910</t>
  </si>
  <si>
    <t>16-0798053</t>
  </si>
  <si>
    <t>16-0798145</t>
  </si>
  <si>
    <t>16-0798154</t>
  </si>
  <si>
    <t>16-0798231</t>
  </si>
  <si>
    <t>16-0798561</t>
  </si>
  <si>
    <t>16-0798778</t>
  </si>
  <si>
    <t>16-0798832</t>
  </si>
  <si>
    <t>16-0798980</t>
  </si>
  <si>
    <t>16-0799056</t>
  </si>
  <si>
    <t>16-0799212</t>
  </si>
  <si>
    <t>16-0799610</t>
  </si>
  <si>
    <t>16-0800067</t>
  </si>
  <si>
    <t>15-0794861</t>
  </si>
  <si>
    <t>15-0794888</t>
  </si>
  <si>
    <t>15-0795032</t>
  </si>
  <si>
    <t>15-0795079</t>
  </si>
  <si>
    <t>14-0751277</t>
  </si>
  <si>
    <t>16-0799704</t>
  </si>
  <si>
    <t>16-0799767</t>
  </si>
  <si>
    <t>16-0799909</t>
  </si>
  <si>
    <t>16-0799953</t>
  </si>
  <si>
    <t>16-0800082</t>
  </si>
  <si>
    <t>16-0800095</t>
  </si>
  <si>
    <t>16-0800124</t>
  </si>
  <si>
    <t>16-0800135</t>
  </si>
  <si>
    <t>16-0800160</t>
  </si>
  <si>
    <t>16-0800269</t>
  </si>
  <si>
    <t>16-0800420</t>
  </si>
  <si>
    <t>16-0800518</t>
  </si>
  <si>
    <t>16-0800634</t>
  </si>
  <si>
    <t>16-0800789</t>
  </si>
  <si>
    <t>16-0800917</t>
  </si>
  <si>
    <t>16-0800969</t>
  </si>
  <si>
    <t>16-0801170</t>
  </si>
  <si>
    <t>16-0801177</t>
  </si>
  <si>
    <t>16-0801355</t>
  </si>
  <si>
    <t>16-0801387</t>
  </si>
  <si>
    <t>16-0801667</t>
  </si>
  <si>
    <t>16-0801734</t>
  </si>
  <si>
    <t>16-0801884</t>
  </si>
  <si>
    <t>16-0801953</t>
  </si>
  <si>
    <t>16-0810801</t>
  </si>
  <si>
    <t>16-0810879</t>
  </si>
  <si>
    <t>16-0811105</t>
  </si>
  <si>
    <t>16-0811505</t>
  </si>
  <si>
    <t>16-0812074</t>
  </si>
  <si>
    <t>16-0812093</t>
  </si>
  <si>
    <t>16-0812125</t>
  </si>
  <si>
    <t>16-0812509</t>
  </si>
  <si>
    <t>16-0812545</t>
  </si>
  <si>
    <t>16-0812732</t>
  </si>
  <si>
    <t>16-0813041</t>
  </si>
  <si>
    <t>16-0813097</t>
  </si>
  <si>
    <t>16-0813580</t>
  </si>
  <si>
    <t>16-0813666</t>
  </si>
  <si>
    <t>16-0813777</t>
  </si>
  <si>
    <t>16-0813879</t>
  </si>
  <si>
    <t>16-0814437</t>
  </si>
  <si>
    <t>16-0814442</t>
  </si>
  <si>
    <t>16-0814455</t>
  </si>
  <si>
    <t>16-0814608</t>
  </si>
  <si>
    <t>16-0814626</t>
  </si>
  <si>
    <t>16-0814709</t>
  </si>
  <si>
    <t>16-0815299</t>
  </si>
  <si>
    <t>17-0830622</t>
  </si>
  <si>
    <t>17-0830969</t>
  </si>
  <si>
    <t>17-0831257</t>
  </si>
  <si>
    <t>15-0784199</t>
  </si>
  <si>
    <t>15-0784305</t>
  </si>
  <si>
    <t>15-0784647</t>
  </si>
  <si>
    <t>15-0784963</t>
  </si>
  <si>
    <t>15-0784992</t>
  </si>
  <si>
    <t>15-0785026</t>
  </si>
  <si>
    <t>15-0785059</t>
  </si>
  <si>
    <t>15-0785185</t>
  </si>
  <si>
    <t>15-0785272</t>
  </si>
  <si>
    <t>15-0785811</t>
  </si>
  <si>
    <t>15-0786219</t>
  </si>
  <si>
    <t>15-0786259</t>
  </si>
  <si>
    <t>15-0786272</t>
  </si>
  <si>
    <t>15-0786349</t>
  </si>
  <si>
    <t>15-0786443</t>
  </si>
  <si>
    <t>15-0786563</t>
  </si>
  <si>
    <t>15-0786629</t>
  </si>
  <si>
    <t>15-0786801</t>
  </si>
  <si>
    <t>15-0786841</t>
  </si>
  <si>
    <t>15-0786902</t>
  </si>
  <si>
    <t>15-0787150</t>
  </si>
  <si>
    <t>15-0787343</t>
  </si>
  <si>
    <t>15-0787378</t>
  </si>
  <si>
    <t>15-0787514</t>
  </si>
  <si>
    <t>15-0787551</t>
  </si>
  <si>
    <t>15-0787558</t>
  </si>
  <si>
    <t>15-0787756</t>
  </si>
  <si>
    <t>15-0787867</t>
  </si>
  <si>
    <t>15-0787986</t>
  </si>
  <si>
    <t>15-0788025</t>
  </si>
  <si>
    <t>15-0788107</t>
  </si>
  <si>
    <t>15-0788164</t>
  </si>
  <si>
    <t>15-0788265</t>
  </si>
  <si>
    <t>15-0788274</t>
  </si>
  <si>
    <t>15-0788281</t>
  </si>
  <si>
    <t>15-0788768</t>
  </si>
  <si>
    <t>15-0788810</t>
  </si>
  <si>
    <t>15-0788935</t>
  </si>
  <si>
    <t>15-0789188</t>
  </si>
  <si>
    <t>15-0789198</t>
  </si>
  <si>
    <t>15-0789226</t>
  </si>
  <si>
    <t>15-0789475</t>
  </si>
  <si>
    <t>15-0789525</t>
  </si>
  <si>
    <t>15-0789664</t>
  </si>
  <si>
    <t>15-0789819</t>
  </si>
  <si>
    <t>17-1833183</t>
  </si>
  <si>
    <t>17-1833196</t>
  </si>
  <si>
    <t>17-1833322</t>
  </si>
  <si>
    <t>17-1833328</t>
  </si>
  <si>
    <t>17-1833637</t>
  </si>
  <si>
    <t>17-1833818</t>
  </si>
  <si>
    <t>17-1833864</t>
  </si>
  <si>
    <t>17-1833942</t>
  </si>
  <si>
    <t>17-1833992</t>
  </si>
  <si>
    <t>17-1834038</t>
  </si>
  <si>
    <t>17-1834177</t>
  </si>
  <si>
    <t>17-1834435</t>
  </si>
  <si>
    <t>17-1834550</t>
  </si>
  <si>
    <t>17-1835084</t>
  </si>
  <si>
    <t>17-1835539</t>
  </si>
  <si>
    <t>17-1835550</t>
  </si>
  <si>
    <t>17-1835692</t>
  </si>
  <si>
    <t>17-1835790</t>
  </si>
  <si>
    <t>17-1836020</t>
  </si>
  <si>
    <t>17-1836180</t>
  </si>
  <si>
    <t>17-1836499</t>
  </si>
  <si>
    <t>17-1836574</t>
  </si>
  <si>
    <t>17-1836632</t>
  </si>
  <si>
    <t>17-1837082</t>
  </si>
  <si>
    <t>17-1837231</t>
  </si>
  <si>
    <t>17-1837264</t>
  </si>
  <si>
    <t>17-1837508</t>
  </si>
  <si>
    <t>17-1838437</t>
  </si>
  <si>
    <t>17-1838443</t>
  </si>
  <si>
    <t>17-1838670</t>
  </si>
  <si>
    <t>15-0769691</t>
  </si>
  <si>
    <t>15-0769961</t>
  </si>
  <si>
    <t>15-0770102</t>
  </si>
  <si>
    <t>15-0770119</t>
  </si>
  <si>
    <t>15-0770289</t>
  </si>
  <si>
    <t>15-0770292</t>
  </si>
  <si>
    <t>15-0770299</t>
  </si>
  <si>
    <t>15-0770351</t>
  </si>
  <si>
    <t>15-0770650</t>
  </si>
  <si>
    <t>15-0770666</t>
  </si>
  <si>
    <t>15-0771025</t>
  </si>
  <si>
    <t>15-0771060</t>
  </si>
  <si>
    <t>15-0771133</t>
  </si>
  <si>
    <t>15-0771141</t>
  </si>
  <si>
    <t>15-0771156</t>
  </si>
  <si>
    <t>15-0771309</t>
  </si>
  <si>
    <t>15-0771443</t>
  </si>
  <si>
    <t>15-0771720</t>
  </si>
  <si>
    <t>15-0771825</t>
  </si>
  <si>
    <t>15-0771854</t>
  </si>
  <si>
    <t>15-0771910</t>
  </si>
  <si>
    <t>15-0771971</t>
  </si>
  <si>
    <t>15-0772168</t>
  </si>
  <si>
    <t>15-0772214</t>
  </si>
  <si>
    <t>15-0772335</t>
  </si>
  <si>
    <t>15-0772374</t>
  </si>
  <si>
    <t>15-0772633</t>
  </si>
  <si>
    <t>15-0772729</t>
  </si>
  <si>
    <t>15-0772858</t>
  </si>
  <si>
    <t>15-0772924</t>
  </si>
  <si>
    <t>15-0773100</t>
  </si>
  <si>
    <t>15-0773370</t>
  </si>
  <si>
    <t>15-0773603</t>
  </si>
  <si>
    <t>15-0773662</t>
  </si>
  <si>
    <t>15-0773673</t>
  </si>
  <si>
    <t>15-0774010</t>
  </si>
  <si>
    <t>15-0774064</t>
  </si>
  <si>
    <t>15-0774246</t>
  </si>
  <si>
    <t>15-0774500</t>
  </si>
  <si>
    <t>15-0774881</t>
  </si>
  <si>
    <t>15-0774922</t>
  </si>
  <si>
    <t>15-0774966</t>
  </si>
  <si>
    <t>15-0775103</t>
  </si>
  <si>
    <t>15-0775208</t>
  </si>
  <si>
    <t>15-0775399</t>
  </si>
  <si>
    <t>16-0802085</t>
  </si>
  <si>
    <t>16-0802098</t>
  </si>
  <si>
    <t>16-0802132</t>
  </si>
  <si>
    <t>16-0802493</t>
  </si>
  <si>
    <t>16-0802708</t>
  </si>
  <si>
    <t>16-0802898</t>
  </si>
  <si>
    <t>16-0802930</t>
  </si>
  <si>
    <t>16-0803036</t>
  </si>
  <si>
    <t>16-0803185</t>
  </si>
  <si>
    <t>16-0803258</t>
  </si>
  <si>
    <t>16-0803424</t>
  </si>
  <si>
    <t>16-0803447</t>
  </si>
  <si>
    <t>16-0803546</t>
  </si>
  <si>
    <t>16-0803594</t>
  </si>
  <si>
    <t>16-0803600</t>
  </si>
  <si>
    <t>16-0803880</t>
  </si>
  <si>
    <t>16-0803947</t>
  </si>
  <si>
    <t>16-0804107</t>
  </si>
  <si>
    <t>16-0804284</t>
  </si>
  <si>
    <t>16-0804368</t>
  </si>
  <si>
    <t>16-0804435</t>
  </si>
  <si>
    <t>16-0804564</t>
  </si>
  <si>
    <t>16-0804662</t>
  </si>
  <si>
    <t>16-0804876</t>
  </si>
  <si>
    <t>16-0804971</t>
  </si>
  <si>
    <t>16-0805083</t>
  </si>
  <si>
    <t>16-0805087</t>
  </si>
  <si>
    <t>16-0805145</t>
  </si>
  <si>
    <t>16-0805219</t>
  </si>
  <si>
    <t>16-0805474</t>
  </si>
  <si>
    <t>16-0805491</t>
  </si>
  <si>
    <t>16-0805500</t>
  </si>
  <si>
    <t>16-0805543</t>
  </si>
  <si>
    <t>16-0805562</t>
  </si>
  <si>
    <t>16-0805580</t>
  </si>
  <si>
    <t>16-0805651</t>
  </si>
  <si>
    <t>16-0805921</t>
  </si>
  <si>
    <t>16-0805934</t>
  </si>
  <si>
    <t>16-0806047</t>
  </si>
  <si>
    <t>16-0806055</t>
  </si>
  <si>
    <t>16-0806101</t>
  </si>
  <si>
    <t>16-0806205</t>
  </si>
  <si>
    <t>16-0806229</t>
  </si>
  <si>
    <t>16-0806557</t>
  </si>
  <si>
    <t>16-0806604</t>
  </si>
  <si>
    <t>16-0806623</t>
  </si>
  <si>
    <t>15-0790083</t>
  </si>
  <si>
    <t>15-0790112</t>
  </si>
  <si>
    <t>15-0790121</t>
  </si>
  <si>
    <t>15-0790290</t>
  </si>
  <si>
    <t>15-0790423</t>
  </si>
  <si>
    <t>15-0790470</t>
  </si>
  <si>
    <t>15-0790734</t>
  </si>
  <si>
    <t>15-0790857</t>
  </si>
  <si>
    <t>15-0790904</t>
  </si>
  <si>
    <t>15-0791081</t>
  </si>
  <si>
    <t>15-0791196</t>
  </si>
  <si>
    <t>15-0791275</t>
  </si>
  <si>
    <t>15-0791467</t>
  </si>
  <si>
    <t>15-0791477</t>
  </si>
  <si>
    <t>15-0791512</t>
  </si>
  <si>
    <t>15-0791601</t>
  </si>
  <si>
    <t>15-0791646</t>
  </si>
  <si>
    <t>15-0791796</t>
  </si>
  <si>
    <t>15-0791857</t>
  </si>
  <si>
    <t>15-0791868</t>
  </si>
  <si>
    <t>15-0791890</t>
  </si>
  <si>
    <t>15-0792134</t>
  </si>
  <si>
    <t>15-0792225</t>
  </si>
  <si>
    <t>15-0792249</t>
  </si>
  <si>
    <t>15-0792323</t>
  </si>
  <si>
    <t>15-0792335</t>
  </si>
  <si>
    <t>15-0792354</t>
  </si>
  <si>
    <t>15-0792397</t>
  </si>
  <si>
    <t>15-0792409</t>
  </si>
  <si>
    <t>15-0792504</t>
  </si>
  <si>
    <t>15-0792540</t>
  </si>
  <si>
    <t>16-0815479</t>
  </si>
  <si>
    <t>16-0815699</t>
  </si>
  <si>
    <t>16-0815933</t>
  </si>
  <si>
    <t>16-0815967</t>
  </si>
  <si>
    <t>16-0816079</t>
  </si>
  <si>
    <t>16-0816141</t>
  </si>
  <si>
    <t>16-0816483</t>
  </si>
  <si>
    <t>16-0816500</t>
  </si>
  <si>
    <t>16-0816550</t>
  </si>
  <si>
    <t>16-0816847</t>
  </si>
  <si>
    <t>16-0817167</t>
  </si>
  <si>
    <t>16-0817326</t>
  </si>
  <si>
    <t>16-0817334</t>
  </si>
  <si>
    <t>16-0817387</t>
  </si>
  <si>
    <t>16-0817623</t>
  </si>
  <si>
    <t>16-0817685</t>
  </si>
  <si>
    <t>16-0818201</t>
  </si>
  <si>
    <t>16-0818229</t>
  </si>
  <si>
    <t>16-0818397</t>
  </si>
  <si>
    <t>16-0818529</t>
  </si>
  <si>
    <t>16-0819348</t>
  </si>
  <si>
    <t>16-0819404</t>
  </si>
  <si>
    <t>16-0819440</t>
  </si>
  <si>
    <t>16-0819503</t>
  </si>
  <si>
    <t>16-0819560</t>
  </si>
  <si>
    <t>16-0819764</t>
  </si>
  <si>
    <t>16-0819928</t>
  </si>
  <si>
    <t>16-0819931</t>
  </si>
  <si>
    <t>16-0820088</t>
  </si>
  <si>
    <t>16-0820176</t>
  </si>
  <si>
    <t>16-0820356</t>
  </si>
  <si>
    <t>16-0820429</t>
  </si>
  <si>
    <t>16-0820521</t>
  </si>
  <si>
    <t>16-0820686</t>
  </si>
  <si>
    <t>16-0820690</t>
  </si>
  <si>
    <t>16-0820843</t>
  </si>
  <si>
    <t>16-0820864</t>
  </si>
  <si>
    <t>16-0821046</t>
  </si>
  <si>
    <t>16-0821242</t>
  </si>
  <si>
    <t>16-0821370</t>
  </si>
  <si>
    <t>16-0821440</t>
  </si>
  <si>
    <t>16-0821471</t>
  </si>
  <si>
    <t>16-0822039</t>
  </si>
  <si>
    <t>16-0823008</t>
  </si>
  <si>
    <t>16-0823018</t>
  </si>
  <si>
    <t>17-1839161</t>
  </si>
  <si>
    <t>17-1839704</t>
  </si>
  <si>
    <t>17-1839777</t>
  </si>
  <si>
    <t>17-1839879</t>
  </si>
  <si>
    <t>17-1839901</t>
  </si>
  <si>
    <t>17-1839923</t>
  </si>
  <si>
    <t>17-1839944</t>
  </si>
  <si>
    <t>17-1840173</t>
  </si>
  <si>
    <t>17-1840185</t>
  </si>
  <si>
    <t>17-1840194</t>
  </si>
  <si>
    <t>17-1840220</t>
  </si>
  <si>
    <t>17-1840336</t>
  </si>
  <si>
    <t>17-1840342</t>
  </si>
  <si>
    <t>17-1840415</t>
  </si>
  <si>
    <t>17-1840486</t>
  </si>
  <si>
    <t>17-1840566</t>
  </si>
  <si>
    <t>17-1840690</t>
  </si>
  <si>
    <t>17-1840868</t>
  </si>
  <si>
    <t>17-1841023</t>
  </si>
  <si>
    <t>17-1841679</t>
  </si>
  <si>
    <t>17-1841973</t>
  </si>
  <si>
    <t>17-1842091</t>
  </si>
  <si>
    <t>17-1842131</t>
  </si>
  <si>
    <t>17-1842157</t>
  </si>
  <si>
    <t>17-1842225</t>
  </si>
  <si>
    <t>17-1842672</t>
  </si>
  <si>
    <t>17-1842723</t>
  </si>
  <si>
    <t>17-1842869</t>
  </si>
  <si>
    <t>17-1842885</t>
  </si>
  <si>
    <t>17-1843275</t>
  </si>
  <si>
    <t>17-1843939</t>
  </si>
  <si>
    <t>17-1843949</t>
  </si>
  <si>
    <t>17-1844032</t>
  </si>
  <si>
    <t>17-1845631</t>
  </si>
  <si>
    <t>17-1845638</t>
  </si>
  <si>
    <t>17-1845648</t>
  </si>
  <si>
    <t>17-1845665</t>
  </si>
  <si>
    <t>17-1846141</t>
  </si>
  <si>
    <t>17-1846426</t>
  </si>
  <si>
    <t>17-1846512</t>
  </si>
  <si>
    <t>17-1846685</t>
  </si>
  <si>
    <t>17-1846699</t>
  </si>
  <si>
    <t>17-1846714</t>
  </si>
  <si>
    <t>17-1846819</t>
  </si>
  <si>
    <t>17-1846848</t>
  </si>
  <si>
    <t>17-1846856</t>
  </si>
  <si>
    <t>17-1847232</t>
  </si>
  <si>
    <t>17-1847774</t>
  </si>
  <si>
    <t>17-1847814</t>
  </si>
  <si>
    <t>17-1848033</t>
  </si>
  <si>
    <t>17-1848699</t>
  </si>
  <si>
    <t>17-1848976</t>
  </si>
  <si>
    <t>17-1848987</t>
  </si>
  <si>
    <t>17-1849017</t>
  </si>
  <si>
    <t>17-1849115</t>
  </si>
  <si>
    <t>17-1849364</t>
  </si>
  <si>
    <t>17-1849814</t>
  </si>
  <si>
    <t>17-1849825</t>
  </si>
  <si>
    <t>17-1849840</t>
  </si>
  <si>
    <t>17-1850018</t>
  </si>
  <si>
    <t>17-1850337</t>
  </si>
  <si>
    <t>17-1850883</t>
  </si>
  <si>
    <t>17-1850906</t>
  </si>
  <si>
    <t>17-1851359</t>
  </si>
  <si>
    <t>17-1851453</t>
  </si>
  <si>
    <t>17-1851601</t>
  </si>
  <si>
    <t>17-1851763</t>
  </si>
  <si>
    <t>17-1851791</t>
  </si>
  <si>
    <t>17-1851867</t>
  </si>
  <si>
    <t>17-1852043</t>
  </si>
  <si>
    <t>17-1852198</t>
  </si>
  <si>
    <t>17-1852243</t>
  </si>
  <si>
    <t>17-1852254</t>
  </si>
  <si>
    <t>17-1852713</t>
  </si>
  <si>
    <t>17-1852768</t>
  </si>
  <si>
    <t>17-1853017</t>
  </si>
  <si>
    <t>17-1853052</t>
  </si>
  <si>
    <t>17-1853255</t>
  </si>
  <si>
    <t>15-0775689</t>
  </si>
  <si>
    <t>15-0776376</t>
  </si>
  <si>
    <t>15-0776394</t>
  </si>
  <si>
    <t>15-0776509</t>
  </si>
  <si>
    <t>15-0776533</t>
  </si>
  <si>
    <t>15-0776821</t>
  </si>
  <si>
    <t>15-0777011</t>
  </si>
  <si>
    <t>15-0777280</t>
  </si>
  <si>
    <t>15-0777335</t>
  </si>
  <si>
    <t>15-0777523</t>
  </si>
  <si>
    <t>15-0777533</t>
  </si>
  <si>
    <t>15-0777557</t>
  </si>
  <si>
    <t>15-0778012</t>
  </si>
  <si>
    <t>16-0807181</t>
  </si>
  <si>
    <t>16-0807214</t>
  </si>
  <si>
    <t>16-0807315</t>
  </si>
  <si>
    <t>16-0807355</t>
  </si>
  <si>
    <t>16-0807361</t>
  </si>
  <si>
    <t>16-0807493</t>
  </si>
  <si>
    <t>16-0808252</t>
  </si>
  <si>
    <t>16-0808309</t>
  </si>
  <si>
    <t>16-0808314</t>
  </si>
  <si>
    <t>16-0808573</t>
  </si>
  <si>
    <t>16-0808703</t>
  </si>
  <si>
    <t>16-0808704</t>
  </si>
  <si>
    <t>16-0808802</t>
  </si>
  <si>
    <t>16-0808895</t>
  </si>
  <si>
    <t>16-0809036</t>
  </si>
  <si>
    <t>16-0809044</t>
  </si>
  <si>
    <t>16-0809313</t>
  </si>
  <si>
    <t>16-0809345</t>
  </si>
  <si>
    <t>16-0809400</t>
  </si>
  <si>
    <t>16-0809409</t>
  </si>
  <si>
    <t>16-0809814</t>
  </si>
  <si>
    <t>16-0809851</t>
  </si>
  <si>
    <t>16-0809902</t>
  </si>
  <si>
    <t>16-0809952</t>
  </si>
  <si>
    <t>16-0809986</t>
  </si>
  <si>
    <t>16-0810044</t>
  </si>
  <si>
    <t>16-0810305</t>
  </si>
  <si>
    <t>16-0810331</t>
  </si>
  <si>
    <t>16-0810338</t>
  </si>
  <si>
    <t>16-0795499</t>
  </si>
  <si>
    <t>16-0795713</t>
  </si>
  <si>
    <t>16-0795776</t>
  </si>
  <si>
    <t>16-0795917</t>
  </si>
  <si>
    <t>16-0795945</t>
  </si>
  <si>
    <t>16-0796079</t>
  </si>
  <si>
    <t>16-0796098</t>
  </si>
  <si>
    <t>19-1886851</t>
  </si>
  <si>
    <t>19-1886882</t>
  </si>
  <si>
    <t>19-1886990</t>
  </si>
  <si>
    <t>19-1887005</t>
  </si>
  <si>
    <t>19-1887034</t>
  </si>
  <si>
    <t>19-1887226</t>
  </si>
  <si>
    <t>19-1887290</t>
  </si>
  <si>
    <t>19-1887421</t>
  </si>
  <si>
    <t>19-1887552</t>
  </si>
  <si>
    <t>19-1887585</t>
  </si>
  <si>
    <t>19-1887870</t>
  </si>
  <si>
    <t>19-1888361</t>
  </si>
  <si>
    <t>19-1888431</t>
  </si>
  <si>
    <t>19-1888462</t>
  </si>
  <si>
    <t>19-1888621</t>
  </si>
  <si>
    <t>19-1888711</t>
  </si>
  <si>
    <t>19-1888731</t>
  </si>
  <si>
    <t>19-1888788</t>
  </si>
  <si>
    <t>19-1889011</t>
  </si>
  <si>
    <t>19-1889335</t>
  </si>
  <si>
    <t>19-1889345</t>
  </si>
  <si>
    <t>19-1889367</t>
  </si>
  <si>
    <t>18-1861991</t>
  </si>
  <si>
    <t>18-1862027</t>
  </si>
  <si>
    <t>18-1862041</t>
  </si>
  <si>
    <t>18-1862214</t>
  </si>
  <si>
    <t>18-1862217</t>
  </si>
  <si>
    <t>18-1862447</t>
  </si>
  <si>
    <t>18-1862529</t>
  </si>
  <si>
    <t>18-1862786</t>
  </si>
  <si>
    <t>18-1863095</t>
  </si>
  <si>
    <t>18-1863278</t>
  </si>
  <si>
    <t>18-1863727</t>
  </si>
  <si>
    <t>18-1864037</t>
  </si>
  <si>
    <t>18-1864040</t>
  </si>
  <si>
    <t>18-1864230</t>
  </si>
  <si>
    <t>18-1864330</t>
  </si>
  <si>
    <t>18-1864809</t>
  </si>
  <si>
    <t>18-1864947</t>
  </si>
  <si>
    <t>18-1865253</t>
  </si>
  <si>
    <t>18-1865254</t>
  </si>
  <si>
    <t>18-1865302</t>
  </si>
  <si>
    <t>18-1865327</t>
  </si>
  <si>
    <t>18-1865922</t>
  </si>
  <si>
    <t>18-1865925</t>
  </si>
  <si>
    <t>18-1866055</t>
  </si>
  <si>
    <t>18-1866058</t>
  </si>
  <si>
    <t>18-1866059</t>
  </si>
  <si>
    <t>18-1866206</t>
  </si>
  <si>
    <t>18-1869122</t>
  </si>
  <si>
    <t>18-1869147</t>
  </si>
  <si>
    <t>18-1869171</t>
  </si>
  <si>
    <t>18-1869194</t>
  </si>
  <si>
    <t>16-0823449</t>
  </si>
  <si>
    <t>16-0823529</t>
  </si>
  <si>
    <t>16-0823536</t>
  </si>
  <si>
    <t>17-1853684</t>
  </si>
  <si>
    <t>17-1853892</t>
  </si>
  <si>
    <t>17-1853905</t>
  </si>
  <si>
    <t>17-1853952</t>
  </si>
  <si>
    <t>17-1854048</t>
  </si>
  <si>
    <t>17-1854371</t>
  </si>
  <si>
    <t>19-1889744</t>
  </si>
  <si>
    <t>19-1889844</t>
  </si>
  <si>
    <t>19-1889862</t>
  </si>
  <si>
    <t>19-1889887</t>
  </si>
  <si>
    <t>19-1890509</t>
  </si>
  <si>
    <t>19-1890516</t>
  </si>
  <si>
    <t>19-1890613</t>
  </si>
  <si>
    <t>19-1891150</t>
  </si>
  <si>
    <t>19-1891247</t>
  </si>
  <si>
    <t>19-1891383</t>
  </si>
  <si>
    <t>19-1892055</t>
  </si>
  <si>
    <t>19-1892300</t>
  </si>
  <si>
    <t>19-1892354</t>
  </si>
  <si>
    <t>19-1892499</t>
  </si>
  <si>
    <t>19-1892674</t>
  </si>
  <si>
    <t>19-1892870</t>
  </si>
  <si>
    <t>19-1893457</t>
  </si>
  <si>
    <t>19-1894065</t>
  </si>
  <si>
    <t>19-1894183</t>
  </si>
  <si>
    <t>19-1894367</t>
  </si>
  <si>
    <t>19-1894882</t>
  </si>
  <si>
    <t>18-1855059</t>
  </si>
  <si>
    <t>18-1855088</t>
  </si>
  <si>
    <t>18-1855361</t>
  </si>
  <si>
    <t>18-1855453</t>
  </si>
  <si>
    <t>18-1855454</t>
  </si>
  <si>
    <t>18-1855640</t>
  </si>
  <si>
    <t>18-1856116</t>
  </si>
  <si>
    <t>18-1856146</t>
  </si>
  <si>
    <t>18-1856178</t>
  </si>
  <si>
    <t>18-1856286</t>
  </si>
  <si>
    <t>18-1856326</t>
  </si>
  <si>
    <t>18-1872289</t>
  </si>
  <si>
    <t>18-1872291</t>
  </si>
  <si>
    <t>18-1872301</t>
  </si>
  <si>
    <t>18-1872382</t>
  </si>
  <si>
    <t>18-1872428</t>
  </si>
  <si>
    <t>18-1872936</t>
  </si>
  <si>
    <t>18-1873487</t>
  </si>
  <si>
    <t>18-1873498</t>
  </si>
  <si>
    <t>18-1873668</t>
  </si>
  <si>
    <t>18-1874863</t>
  </si>
  <si>
    <t>18-1874921</t>
  </si>
  <si>
    <t>18-1875439</t>
  </si>
  <si>
    <t>18-1875883</t>
  </si>
  <si>
    <t>18-1876114</t>
  </si>
  <si>
    <t>18-1876265</t>
  </si>
  <si>
    <t>18-1876770</t>
  </si>
  <si>
    <t>18-1877007</t>
  </si>
  <si>
    <t>18-1877071</t>
  </si>
  <si>
    <t>18-1877934</t>
  </si>
  <si>
    <t>18-1877943</t>
  </si>
  <si>
    <t>18-1878130</t>
  </si>
  <si>
    <t>18-1878235</t>
  </si>
  <si>
    <t>18-1878333</t>
  </si>
  <si>
    <t>18-1878490</t>
  </si>
  <si>
    <t>18-1878825</t>
  </si>
  <si>
    <t>18-1879284</t>
  </si>
  <si>
    <t>18-1879614</t>
  </si>
  <si>
    <t>18-1880440</t>
  </si>
  <si>
    <t>18-1880624</t>
  </si>
  <si>
    <t>18-1880974</t>
  </si>
  <si>
    <t>18-1881302</t>
  </si>
  <si>
    <t>18-1881885</t>
  </si>
  <si>
    <t>18-1882129</t>
  </si>
  <si>
    <t>18-1882355</t>
  </si>
  <si>
    <t>18-1882446</t>
  </si>
  <si>
    <t>18-1882557</t>
  </si>
  <si>
    <t>18-1882588</t>
  </si>
  <si>
    <t>18-1883201</t>
  </si>
  <si>
    <t>18-1883570</t>
  </si>
  <si>
    <t>18-1883861</t>
  </si>
  <si>
    <t>18-1884386</t>
  </si>
  <si>
    <t>18-1884398</t>
  </si>
  <si>
    <t>18-1884483</t>
  </si>
  <si>
    <t>18-1858094</t>
  </si>
  <si>
    <t>18-1858096</t>
  </si>
  <si>
    <t>18-1858106</t>
  </si>
  <si>
    <t>18-1858151</t>
  </si>
  <si>
    <t>18-1858520</t>
  </si>
  <si>
    <t>18-1858768</t>
  </si>
  <si>
    <t>18-1858786</t>
  </si>
  <si>
    <t>18-1858795</t>
  </si>
  <si>
    <t>18-1859182</t>
  </si>
  <si>
    <t>18-1859296</t>
  </si>
  <si>
    <t>18-1859464</t>
  </si>
  <si>
    <t>18-1859519</t>
  </si>
  <si>
    <t>18-1859550</t>
  </si>
  <si>
    <t>18-1859866</t>
  </si>
  <si>
    <t>18-1860176</t>
  </si>
  <si>
    <t>18-1860467</t>
  </si>
  <si>
    <t>18-1860600</t>
  </si>
  <si>
    <t>18-1860674</t>
  </si>
  <si>
    <t>18-1860796</t>
  </si>
  <si>
    <t>18-1860798</t>
  </si>
  <si>
    <t>18-1860864</t>
  </si>
  <si>
    <t>18-1860898</t>
  </si>
  <si>
    <t>18-1861227</t>
  </si>
  <si>
    <t>18-1861305</t>
  </si>
  <si>
    <t>18-1861790</t>
  </si>
  <si>
    <t>18-1861870</t>
  </si>
  <si>
    <t>18-1861960</t>
  </si>
  <si>
    <t>18-1861965</t>
  </si>
  <si>
    <t>18-1884632</t>
  </si>
  <si>
    <t>18-1884639</t>
  </si>
  <si>
    <t>18-1884742</t>
  </si>
  <si>
    <t>18-1884795</t>
  </si>
  <si>
    <t>18-1884981</t>
  </si>
  <si>
    <t>18-1885044</t>
  </si>
  <si>
    <t>18-1885161</t>
  </si>
  <si>
    <t>18-1885264</t>
  </si>
  <si>
    <t>18-1885430</t>
  </si>
  <si>
    <t>18-1885477</t>
  </si>
  <si>
    <t>18-1885627</t>
  </si>
  <si>
    <t>18-1885660</t>
  </si>
  <si>
    <t>18-1885878</t>
  </si>
  <si>
    <t>18-1885917</t>
  </si>
  <si>
    <t>18-1886016</t>
  </si>
  <si>
    <t>18-1886072</t>
  </si>
  <si>
    <t>18-1886187</t>
  </si>
  <si>
    <t>18-1886371</t>
  </si>
  <si>
    <t>18-1886533</t>
  </si>
  <si>
    <t>18-1886613</t>
  </si>
  <si>
    <t>18-1886634</t>
  </si>
  <si>
    <t>I12E-76000119</t>
  </si>
  <si>
    <t>I12E-76000120</t>
  </si>
  <si>
    <t>I12E-76000123</t>
  </si>
  <si>
    <t>I12E-76000124</t>
  </si>
  <si>
    <t>I12E-76000134</t>
  </si>
  <si>
    <t>I12E-76000135</t>
  </si>
  <si>
    <t>I12E-76000136</t>
  </si>
  <si>
    <t>I12E-76000137</t>
  </si>
  <si>
    <t>I12E-76000173</t>
  </si>
  <si>
    <t>I12E-76000174</t>
  </si>
  <si>
    <t>I12E-76000190</t>
  </si>
  <si>
    <t>I12E-76000194</t>
  </si>
  <si>
    <t>I12E-76000195</t>
  </si>
  <si>
    <t>I12E-76000197</t>
  </si>
  <si>
    <t>I12E-76000209</t>
  </si>
  <si>
    <t>I12E-76000227</t>
  </si>
  <si>
    <t>I12E-76000249</t>
  </si>
  <si>
    <t>I12E-76000250</t>
  </si>
  <si>
    <t>I12E-76000251</t>
  </si>
  <si>
    <t>I12E-76000255</t>
  </si>
  <si>
    <t>I12E-76000257</t>
  </si>
  <si>
    <t>I12E-76000259</t>
  </si>
  <si>
    <t>I12E-76000260</t>
  </si>
  <si>
    <t>I12E-76000270</t>
  </si>
  <si>
    <t>I12E-76000277</t>
  </si>
  <si>
    <t>I12E-76000283</t>
  </si>
  <si>
    <t>I12E-76000284</t>
  </si>
  <si>
    <t>I12E-76000287</t>
  </si>
  <si>
    <t>I12E-76000293</t>
  </si>
  <si>
    <t>I12E-76000294</t>
  </si>
  <si>
    <t>I12E-76000301</t>
  </si>
  <si>
    <t>I12E-76000306</t>
  </si>
  <si>
    <t>I12E-76000309</t>
  </si>
  <si>
    <t>I12E-76000328</t>
  </si>
  <si>
    <t>I12E-76000338</t>
  </si>
  <si>
    <t>I12E-76000344</t>
  </si>
  <si>
    <t>I12E-76000345</t>
  </si>
  <si>
    <t>I12E-76000351</t>
  </si>
  <si>
    <t>I12E-76000356</t>
  </si>
  <si>
    <t>I12E-76000358</t>
  </si>
  <si>
    <t>I12E-76000360</t>
  </si>
  <si>
    <t>I12E-76000372</t>
  </si>
  <si>
    <t>I12E-76000380</t>
  </si>
  <si>
    <t>I12E-76000391</t>
  </si>
  <si>
    <t>I12E-76000394</t>
  </si>
  <si>
    <t>I12E-76000397</t>
  </si>
  <si>
    <t>I12E-76000398</t>
  </si>
  <si>
    <t>I12E-76000407</t>
  </si>
  <si>
    <t>I12E-76000411</t>
  </si>
  <si>
    <t>I12E-76000413</t>
  </si>
  <si>
    <t>I12E-76000417</t>
  </si>
  <si>
    <t>I12E-76000421</t>
  </si>
  <si>
    <t>I12E-76000426</t>
  </si>
  <si>
    <t>I12E-76000427</t>
  </si>
  <si>
    <t>I12E-76000428</t>
  </si>
  <si>
    <t>I12E-76000429</t>
  </si>
  <si>
    <t>I12E-76000430</t>
  </si>
  <si>
    <t>I12E-76000431</t>
  </si>
  <si>
    <t>I12E-76000433</t>
  </si>
  <si>
    <t>I12E-76000438</t>
  </si>
  <si>
    <t>I12E-76000439</t>
  </si>
  <si>
    <t>I12E-76000461</t>
  </si>
  <si>
    <t>I12E-76000463</t>
  </si>
  <si>
    <t>I12E-76000476</t>
  </si>
  <si>
    <t>I12E-76000477</t>
  </si>
  <si>
    <t>I12E-76000481</t>
  </si>
  <si>
    <t>I12E-76000482</t>
  </si>
  <si>
    <t>I12E-76000483</t>
  </si>
  <si>
    <t>I12E-76000486</t>
  </si>
  <si>
    <t>I12E-76000497</t>
  </si>
  <si>
    <t>I12E-76000504</t>
  </si>
  <si>
    <t>I12E-76000507</t>
  </si>
  <si>
    <t>I12E-76000512</t>
  </si>
  <si>
    <t>I12E-76000513</t>
  </si>
  <si>
    <t>I12E-76000514</t>
  </si>
  <si>
    <t>I12E-76000516</t>
  </si>
  <si>
    <t>I12E-76000518</t>
  </si>
  <si>
    <t>I12E-76000530</t>
  </si>
  <si>
    <t>I12E-76000551</t>
  </si>
  <si>
    <t>I12E-76000571</t>
  </si>
  <si>
    <t>16-0813160</t>
  </si>
  <si>
    <t>16-0814760</t>
  </si>
  <si>
    <t>15-0775490</t>
  </si>
  <si>
    <t>15-0775538</t>
  </si>
  <si>
    <t>15-0775967</t>
  </si>
  <si>
    <t>15-0776117</t>
  </si>
  <si>
    <t>18-1864570</t>
  </si>
  <si>
    <t>18-1864575</t>
  </si>
  <si>
    <t>18-1864652</t>
  </si>
  <si>
    <t>18-1864677</t>
  </si>
  <si>
    <t>18-1864698</t>
  </si>
  <si>
    <t>18-1866597</t>
  </si>
  <si>
    <t>I12E-76000554</t>
  </si>
  <si>
    <t>I12E-76000566</t>
  </si>
  <si>
    <t>I12E-76000568</t>
  </si>
  <si>
    <t>I12E-76000572</t>
  </si>
  <si>
    <t>I12E-76000573</t>
  </si>
  <si>
    <t>I12E-76000576</t>
  </si>
  <si>
    <t>I12E-76000580</t>
  </si>
  <si>
    <t>I12E-76000582</t>
  </si>
  <si>
    <t>I12E-76000583</t>
  </si>
  <si>
    <t>I12E-76000600</t>
  </si>
  <si>
    <t>I12E-76000604</t>
  </si>
  <si>
    <t>I12E-76000610</t>
  </si>
  <si>
    <t>I12E-76000611</t>
  </si>
  <si>
    <t>I12E-76000612</t>
  </si>
  <si>
    <t>I12E-76000624</t>
  </si>
  <si>
    <t>I12E-76000626</t>
  </si>
  <si>
    <t>I12E-76000629</t>
  </si>
  <si>
    <t>I12E-76000631</t>
  </si>
  <si>
    <t>I12E-76000635</t>
  </si>
  <si>
    <t>I12E-76000637</t>
  </si>
  <si>
    <t>I12E-76000641</t>
  </si>
  <si>
    <t>I12E-76000644</t>
  </si>
  <si>
    <t>I12E-76000646</t>
  </si>
  <si>
    <t>I12E-76000655</t>
  </si>
  <si>
    <t>I12E-76000658</t>
  </si>
  <si>
    <t>I12E-76000660</t>
  </si>
  <si>
    <t>I12E-76000673</t>
  </si>
  <si>
    <t>I12E-76000690</t>
  </si>
  <si>
    <t>I12E-76000694</t>
  </si>
  <si>
    <t>I12E-76000695</t>
  </si>
  <si>
    <t>I12E-76000698</t>
  </si>
  <si>
    <t>I12E-76000709</t>
  </si>
  <si>
    <t>I12E-76000711</t>
  </si>
  <si>
    <t>I12E-76000713</t>
  </si>
  <si>
    <t>I12E-76000727</t>
  </si>
  <si>
    <t>I12E-76000729</t>
  </si>
  <si>
    <t>I12E-76000731</t>
  </si>
  <si>
    <t>I12E-76000734</t>
  </si>
  <si>
    <t>I12E-76000743</t>
  </si>
  <si>
    <t>I12E-76000745</t>
  </si>
  <si>
    <t>I12E-76000746</t>
  </si>
  <si>
    <t>I12E-76000749</t>
  </si>
  <si>
    <t>I12E-76000750</t>
  </si>
  <si>
    <t>I12E-76000752</t>
  </si>
  <si>
    <t>I12E-76000757</t>
  </si>
  <si>
    <t>I12E-76000765</t>
  </si>
  <si>
    <t>I12E-76000767</t>
  </si>
  <si>
    <t>I12E-76000780</t>
  </si>
  <si>
    <t>I12E-76000812</t>
  </si>
  <si>
    <t>I12E-76000817</t>
  </si>
  <si>
    <t>I12E-76000826</t>
  </si>
  <si>
    <t>I12E-76000833</t>
  </si>
  <si>
    <t>I12E-76000834</t>
  </si>
  <si>
    <t>I12E-76000837</t>
  </si>
  <si>
    <t>I12E-76000846</t>
  </si>
  <si>
    <t>I12E-76000860</t>
  </si>
  <si>
    <t>I12E-76000861</t>
  </si>
  <si>
    <t>I12E-76000868</t>
  </si>
  <si>
    <t>I12E-76000872</t>
  </si>
  <si>
    <t>I12E-76000875</t>
  </si>
  <si>
    <t>I12E-76000887</t>
  </si>
  <si>
    <t>I12E-76000893</t>
  </si>
  <si>
    <t>I12E-76000899</t>
  </si>
  <si>
    <t>I12E-76000900</t>
  </si>
  <si>
    <t>I12E-76000902</t>
  </si>
  <si>
    <t>I12E-76000913</t>
  </si>
  <si>
    <t>I12E-76000924</t>
  </si>
  <si>
    <t>I12E-76000933</t>
  </si>
  <si>
    <t>I12E-76000936</t>
  </si>
  <si>
    <t>I12E-76000941</t>
  </si>
  <si>
    <t>I12E-76000944</t>
  </si>
  <si>
    <t>I12E-76000945</t>
  </si>
  <si>
    <t>I12E-76000946</t>
  </si>
  <si>
    <t>I12E-76000954</t>
  </si>
  <si>
    <t>I12E-76000957</t>
  </si>
  <si>
    <t>I12E-76000960</t>
  </si>
  <si>
    <t>I12E-76000962</t>
  </si>
  <si>
    <t>I12E-76000972</t>
  </si>
  <si>
    <t>I12E-76000973</t>
  </si>
  <si>
    <t>I12E-76000977</t>
  </si>
  <si>
    <t>I12E-76000978</t>
  </si>
  <si>
    <t>I12E-76000993</t>
  </si>
  <si>
    <t>I09E-76000602</t>
  </si>
  <si>
    <t>I09E-76000611</t>
  </si>
  <si>
    <t>I09E-76000613</t>
  </si>
  <si>
    <t>I09E-76000628</t>
  </si>
  <si>
    <t>I09E-76000636</t>
  </si>
  <si>
    <t>I09E-76000653</t>
  </si>
  <si>
    <t>I09E-76000678</t>
  </si>
  <si>
    <t>I09E-76000679</t>
  </si>
  <si>
    <t>I09E-76000681</t>
  </si>
  <si>
    <t>I09E-76000683</t>
  </si>
  <si>
    <t>I09E-76000694</t>
  </si>
  <si>
    <t>I09E-76000701</t>
  </si>
  <si>
    <t>I09E-76000702</t>
  </si>
  <si>
    <t>I09E-76000703</t>
  </si>
  <si>
    <t>I09E-76000714</t>
  </si>
  <si>
    <t>I09E-76000721</t>
  </si>
  <si>
    <t>I09E-76000722</t>
  </si>
  <si>
    <t>I09E-76000743</t>
  </si>
  <si>
    <t>I09E-76000762</t>
  </si>
  <si>
    <t>I09E-76000765</t>
  </si>
  <si>
    <t>I09E-76000775</t>
  </si>
  <si>
    <t>I09E-76000776</t>
  </si>
  <si>
    <t>I09E-76000778</t>
  </si>
  <si>
    <t>I09E-76000779</t>
  </si>
  <si>
    <t>I09E-76000785</t>
  </si>
  <si>
    <t>I09E-76000805</t>
  </si>
  <si>
    <t>I09E-76000809</t>
  </si>
  <si>
    <t>I09E-76000814</t>
  </si>
  <si>
    <t>I09E-76000823</t>
  </si>
  <si>
    <t>I09E-76000836</t>
  </si>
  <si>
    <t>I09E-76000843</t>
  </si>
  <si>
    <t>I09E-76000851</t>
  </si>
  <si>
    <t>I09E-76000855</t>
  </si>
  <si>
    <t>I09E-76000859</t>
  </si>
  <si>
    <t>I09E-76000870</t>
  </si>
  <si>
    <t>I09E-76000871</t>
  </si>
  <si>
    <t>I09E-76000874</t>
  </si>
  <si>
    <t>I09E-76000875</t>
  </si>
  <si>
    <t>I09E-76000882</t>
  </si>
  <si>
    <t>I09E-76000884</t>
  </si>
  <si>
    <t>I09E-76000885</t>
  </si>
  <si>
    <t>I09E-76000886</t>
  </si>
  <si>
    <t>I09E-76000888</t>
  </si>
  <si>
    <t>I09E-76000893</t>
  </si>
  <si>
    <t>I09E-76000899</t>
  </si>
  <si>
    <t>I09E-76000903</t>
  </si>
  <si>
    <t>I09E-76000905</t>
  </si>
  <si>
    <t>I09E-76000906</t>
  </si>
  <si>
    <t>I09E-76000908</t>
  </si>
  <si>
    <t>I09E-76000910</t>
  </si>
  <si>
    <t>I09E-76000911</t>
  </si>
  <si>
    <t>I09E-76000912</t>
  </si>
  <si>
    <t>I09E-76000921</t>
  </si>
  <si>
    <t>I09E-76000935</t>
  </si>
  <si>
    <t>I09E-76000939</t>
  </si>
  <si>
    <t>I09E-76000955</t>
  </si>
  <si>
    <t>I09E-76000960</t>
  </si>
  <si>
    <t>I09E-76000969</t>
  </si>
  <si>
    <t>I09E-76000974</t>
  </si>
  <si>
    <t>I09E-76000975</t>
  </si>
  <si>
    <t>I09E-76000980</t>
  </si>
  <si>
    <t>I09E-76000991</t>
  </si>
  <si>
    <t>I09E-76000999</t>
  </si>
  <si>
    <t>I09E-76001002</t>
  </si>
  <si>
    <t>I09E-76001003</t>
  </si>
  <si>
    <t>I09E-76001005</t>
  </si>
  <si>
    <t>I09E-76001007</t>
  </si>
  <si>
    <t>I09E-76001012</t>
  </si>
  <si>
    <t>I09E-76001015</t>
  </si>
  <si>
    <t>I09E-76001020</t>
  </si>
  <si>
    <t>I09E-76001028</t>
  </si>
  <si>
    <t>I09E-76001034</t>
  </si>
  <si>
    <t>I09E-76001036</t>
  </si>
  <si>
    <t>I09E-76001040</t>
  </si>
  <si>
    <t>I09E-76001042</t>
  </si>
  <si>
    <t>I09E-76001045</t>
  </si>
  <si>
    <t>I09E-76001046</t>
  </si>
  <si>
    <t>I09E-76001048</t>
  </si>
  <si>
    <t>I09E-76001051</t>
  </si>
  <si>
    <t>I09E-76001055</t>
  </si>
  <si>
    <t>I09E-76001071</t>
  </si>
  <si>
    <t>I09E-76001085</t>
  </si>
  <si>
    <t>I09E-76001087</t>
  </si>
  <si>
    <t>I09E-76001088</t>
  </si>
  <si>
    <t>I09E-76001089</t>
  </si>
  <si>
    <t>I09E-76001097</t>
  </si>
  <si>
    <t>I09E-76001101</t>
  </si>
  <si>
    <t>I09E-76001104</t>
  </si>
  <si>
    <t>I09E-76001107</t>
  </si>
  <si>
    <t>I09E-76001114</t>
  </si>
  <si>
    <t>I09E-76001120</t>
  </si>
  <si>
    <t>I09E-76001131</t>
  </si>
  <si>
    <t>I09E-76001150</t>
  </si>
  <si>
    <t>I09E-76001175</t>
  </si>
  <si>
    <t>I09E-76001178</t>
  </si>
  <si>
    <t>I09E-76001188</t>
  </si>
  <si>
    <t>I09E-76001192</t>
  </si>
  <si>
    <t>I09E-76001195</t>
  </si>
  <si>
    <t>I09E-76001212</t>
  </si>
  <si>
    <t>I09E-76001215</t>
  </si>
  <si>
    <t>I09E-76001220</t>
  </si>
  <si>
    <t>I09E-76001228</t>
  </si>
  <si>
    <t>I09E-76001229</t>
  </si>
  <si>
    <t>I09E-76001236</t>
  </si>
  <si>
    <t>I09E-76001237</t>
  </si>
  <si>
    <t>I09E-76001245</t>
  </si>
  <si>
    <t>I09E-76001301</t>
  </si>
  <si>
    <t>I09E-76001312</t>
  </si>
  <si>
    <t>I09E-76001325</t>
  </si>
  <si>
    <t>I09E-76001333</t>
  </si>
  <si>
    <t>I09E-76001334</t>
  </si>
  <si>
    <t>I09E-76001337</t>
  </si>
  <si>
    <t>I09E-76001338</t>
  </si>
  <si>
    <t>I09E-76001352</t>
  </si>
  <si>
    <t>I09E-76001354</t>
  </si>
  <si>
    <t>I09E-76001363</t>
  </si>
  <si>
    <t>I09E-76001391</t>
  </si>
  <si>
    <t>I09E-76001404</t>
  </si>
  <si>
    <t>I09E-76001405</t>
  </si>
  <si>
    <t>I09E-76001407</t>
  </si>
  <si>
    <t>I09E-76001409</t>
  </si>
  <si>
    <t>I09E-76001416</t>
  </si>
  <si>
    <t>I09E-76001421</t>
  </si>
  <si>
    <t>I09E-76001427</t>
  </si>
  <si>
    <t>I09E-76001444</t>
  </si>
  <si>
    <t>I09E-76001440</t>
  </si>
  <si>
    <t>I09E-76001442</t>
  </si>
  <si>
    <t>I09E-76001443</t>
  </si>
  <si>
    <t>I09E-76001452</t>
  </si>
  <si>
    <t>I09E-76001495</t>
  </si>
  <si>
    <t>I09E-76001500</t>
  </si>
  <si>
    <t>I09E-76001507</t>
  </si>
  <si>
    <t>I09E-76001562</t>
  </si>
  <si>
    <t>I09E-76001582</t>
  </si>
  <si>
    <t>I09E-76001592</t>
  </si>
  <si>
    <t>I09E-76001593</t>
  </si>
  <si>
    <t>I09E-76001596</t>
  </si>
  <si>
    <t>I09E-76001608</t>
  </si>
  <si>
    <t>I09E-76001612</t>
  </si>
  <si>
    <t>I09E-76001620</t>
  </si>
  <si>
    <t>I09E-76001621</t>
  </si>
  <si>
    <t>I09E-76001629</t>
  </si>
  <si>
    <t>I09E-76001637</t>
  </si>
  <si>
    <t>I09E-76001638</t>
  </si>
  <si>
    <t>I09E-76001649</t>
  </si>
  <si>
    <t>I09E-76001652</t>
  </si>
  <si>
    <t>I09E-76001662</t>
  </si>
  <si>
    <t>I10E-76000003</t>
  </si>
  <si>
    <t>I10E-76000019</t>
  </si>
  <si>
    <t>I10E-76000023</t>
  </si>
  <si>
    <t>I10E-76000037</t>
  </si>
  <si>
    <t>I10E-76000041</t>
  </si>
  <si>
    <t>I10E-76000051</t>
  </si>
  <si>
    <t>I10E-76000054</t>
  </si>
  <si>
    <t>I10E-76000058</t>
  </si>
  <si>
    <t>I10E-76000071</t>
  </si>
  <si>
    <t>I09E-76001690</t>
  </si>
  <si>
    <t>I09E-76001695</t>
  </si>
  <si>
    <t>I09E-76001697</t>
  </si>
  <si>
    <t>I10E-76000061</t>
  </si>
  <si>
    <t>I10E-76000069</t>
  </si>
  <si>
    <t>I10E-76000077</t>
  </si>
  <si>
    <t>I10E-76000093</t>
  </si>
  <si>
    <t>I10E-76000111</t>
  </si>
  <si>
    <t>I10E-76000121</t>
  </si>
  <si>
    <t>I10E-76000122</t>
  </si>
  <si>
    <t>I10E-76000124</t>
  </si>
  <si>
    <t>I10E-76000126</t>
  </si>
  <si>
    <t>I10E-76000132</t>
  </si>
  <si>
    <t>I10E-76000138</t>
  </si>
  <si>
    <t>I10E-76000140</t>
  </si>
  <si>
    <t>I10E-76000147</t>
  </si>
  <si>
    <t>I10E-76000150</t>
  </si>
  <si>
    <t>I10E-76000153</t>
  </si>
  <si>
    <t>I10E-76000155</t>
  </si>
  <si>
    <t>I10E-76000175</t>
  </si>
  <si>
    <t>I10E-76000223</t>
  </si>
  <si>
    <t>I10E-76000278</t>
  </si>
  <si>
    <t>I10E-76000288</t>
  </si>
  <si>
    <t>I10E-76000293</t>
  </si>
  <si>
    <t>I10E-76000296</t>
  </si>
  <si>
    <t>I10E-76000299</t>
  </si>
  <si>
    <t>I10E-76000334</t>
  </si>
  <si>
    <t>I10E-76000335</t>
  </si>
  <si>
    <t>I10E-76000412</t>
  </si>
  <si>
    <t>I10E-76000413</t>
  </si>
  <si>
    <t>I10E-76000418</t>
  </si>
  <si>
    <t>I10E-76000419</t>
  </si>
  <si>
    <t>I10E-76000423</t>
  </si>
  <si>
    <t>I10E-76000429</t>
  </si>
  <si>
    <t>I06E-171000337</t>
  </si>
  <si>
    <t>I06E-171000785</t>
  </si>
  <si>
    <t>I07E-171000357</t>
  </si>
  <si>
    <t>I07E-171000358</t>
  </si>
  <si>
    <t>I08E-171000088</t>
  </si>
  <si>
    <t>I08E-171000162</t>
  </si>
  <si>
    <t>I08E-171000171</t>
  </si>
  <si>
    <t>I08E-171000182</t>
  </si>
  <si>
    <t>I08E-171000261</t>
  </si>
  <si>
    <t>I08E-171000390</t>
  </si>
  <si>
    <t>I08E-171000415</t>
  </si>
  <si>
    <t>I08E-171000416</t>
  </si>
  <si>
    <t>I08E-171000484</t>
  </si>
  <si>
    <t>I08E-171000503</t>
  </si>
  <si>
    <t>I08E-171000549</t>
  </si>
  <si>
    <t>I08E-171000569</t>
  </si>
  <si>
    <t>I08E-171000572</t>
  </si>
  <si>
    <t>I08E-171000578</t>
  </si>
  <si>
    <t>I08E-171000603</t>
  </si>
  <si>
    <t>I08E-171000614</t>
  </si>
  <si>
    <t>I08E-171000643</t>
  </si>
  <si>
    <t>I08E-171000655</t>
  </si>
  <si>
    <t>I08E-76014291</t>
  </si>
  <si>
    <t>I08E-76014389</t>
  </si>
  <si>
    <t>I08E-76014516</t>
  </si>
  <si>
    <t>I08E-76014575</t>
  </si>
  <si>
    <t>I08E-76016042</t>
  </si>
  <si>
    <t>I08E-76016190</t>
  </si>
  <si>
    <t>I08E-76016374</t>
  </si>
  <si>
    <t>I08E-76016417</t>
  </si>
  <si>
    <t>I08E-76017070</t>
  </si>
  <si>
    <t>I08E-76017151</t>
  </si>
  <si>
    <t>I08E-76017220</t>
  </si>
  <si>
    <t>I08E-76017420</t>
  </si>
  <si>
    <t>I08E-76017457</t>
  </si>
  <si>
    <t>I08E-76017468</t>
  </si>
  <si>
    <t>Ortiz</t>
  </si>
  <si>
    <t>I10E-76000434</t>
  </si>
  <si>
    <t>I10E-76000439</t>
  </si>
  <si>
    <t>I10E-76000444</t>
  </si>
  <si>
    <t>I10E-76000445</t>
  </si>
  <si>
    <t>I10E-76000446</t>
  </si>
  <si>
    <t>I10E-76000449</t>
  </si>
  <si>
    <t>I10E-76000453</t>
  </si>
  <si>
    <t>I10E-76000455</t>
  </si>
  <si>
    <t>I10E-76000464</t>
  </si>
  <si>
    <t>I10E-76000469</t>
  </si>
  <si>
    <t>I10E-76000471</t>
  </si>
  <si>
    <t>I10E-76000521</t>
  </si>
  <si>
    <t>I10E-76000522</t>
  </si>
  <si>
    <t>I10E-76000525</t>
  </si>
  <si>
    <t>I10E-76000533</t>
  </si>
  <si>
    <t>I10E-76000534</t>
  </si>
  <si>
    <t>I10E-76000540</t>
  </si>
  <si>
    <t>I10E-76000541</t>
  </si>
  <si>
    <t>I10E-76000577</t>
  </si>
  <si>
    <t>I10E-76000581</t>
  </si>
  <si>
    <t>I10E-76000585</t>
  </si>
  <si>
    <t>I10E-76000593</t>
  </si>
  <si>
    <t>I10E-76000602</t>
  </si>
  <si>
    <t>I10E-76000614</t>
  </si>
  <si>
    <t>I10E-76000618</t>
  </si>
  <si>
    <t>I10E-76000621</t>
  </si>
  <si>
    <t>I10E-76000622</t>
  </si>
  <si>
    <t>I10E-76000634</t>
  </si>
  <si>
    <t>I10E-76000636</t>
  </si>
  <si>
    <t>I10E-76000673</t>
  </si>
  <si>
    <t>I10E-76000713</t>
  </si>
  <si>
    <t>I10E-76000715</t>
  </si>
  <si>
    <t>I10E-76000747</t>
  </si>
  <si>
    <t>I10E-76000791</t>
  </si>
  <si>
    <t>I10E-76000795</t>
  </si>
  <si>
    <t>I10E-76000799</t>
  </si>
  <si>
    <t>I10E-76000802</t>
  </si>
  <si>
    <t>I10E-76000809</t>
  </si>
  <si>
    <t>I10E-76000810</t>
  </si>
  <si>
    <t>I10E-76000811</t>
  </si>
  <si>
    <t>I10E-76000813</t>
  </si>
  <si>
    <t>I10E-76000815</t>
  </si>
  <si>
    <t>I10E-76000851</t>
  </si>
  <si>
    <t>I10E-76000816</t>
  </si>
  <si>
    <t>I10E-76000835</t>
  </si>
  <si>
    <t>I10E-76000848</t>
  </si>
  <si>
    <t>I10E-76000909</t>
  </si>
  <si>
    <t>I10E-76000929</t>
  </si>
  <si>
    <t>I10E-76000932</t>
  </si>
  <si>
    <t>I10E-76000937</t>
  </si>
  <si>
    <t>I10E-76000940</t>
  </si>
  <si>
    <t>I10E-76000961</t>
  </si>
  <si>
    <t>I10E-76000970</t>
  </si>
  <si>
    <t>I10E-76000976</t>
  </si>
  <si>
    <t>I10E-76000982</t>
  </si>
  <si>
    <t>I10E-76000989</t>
  </si>
  <si>
    <t>I10E-76001000</t>
  </si>
  <si>
    <t>I10E-76001009</t>
  </si>
  <si>
    <t>I10E-76001065</t>
  </si>
  <si>
    <t>I10E-76001091</t>
  </si>
  <si>
    <t>I10E-76001109</t>
  </si>
  <si>
    <t>I10E-76001110</t>
  </si>
  <si>
    <t>I10E-76001111</t>
  </si>
  <si>
    <t>I10E-76001119</t>
  </si>
  <si>
    <t>I10E-76001121</t>
  </si>
  <si>
    <t>I10E-76001122</t>
  </si>
  <si>
    <t>I10E-76001124</t>
  </si>
  <si>
    <t>I10E-76001127</t>
  </si>
  <si>
    <t>I10E-76001134</t>
  </si>
  <si>
    <t>I10E-76001146</t>
  </si>
  <si>
    <t>I10E-76001173</t>
  </si>
  <si>
    <t>I10E-76001181</t>
  </si>
  <si>
    <t>I10E-76001184</t>
  </si>
  <si>
    <t>I10E-76001188</t>
  </si>
  <si>
    <t>I10E-76001192</t>
  </si>
  <si>
    <t>I10E-76001193</t>
  </si>
  <si>
    <t>I10E-76001196</t>
  </si>
  <si>
    <t>I10E-76001201</t>
  </si>
  <si>
    <t>I10E-76001206</t>
  </si>
  <si>
    <t>I10E-76001210</t>
  </si>
  <si>
    <t>I10E-76001211</t>
  </si>
  <si>
    <t>I10E-76001242</t>
  </si>
  <si>
    <t>I10E-76001286</t>
  </si>
  <si>
    <t>I10E-76001333</t>
  </si>
  <si>
    <t>I10E-76001349</t>
  </si>
  <si>
    <t>I10E-76001360</t>
  </si>
  <si>
    <t>I10E-76001386</t>
  </si>
  <si>
    <t>I10E-76001387</t>
  </si>
  <si>
    <t>I10E-76001389</t>
  </si>
  <si>
    <t>I10E-76001400</t>
  </si>
  <si>
    <t>I10E-76001408</t>
  </si>
  <si>
    <t>I10E-76001411</t>
  </si>
  <si>
    <t>I10E-76001433</t>
  </si>
  <si>
    <t>I10E-76001444</t>
  </si>
  <si>
    <t>I10E-76001460</t>
  </si>
  <si>
    <t>I10E-76001521</t>
  </si>
  <si>
    <t>I10E-76001528</t>
  </si>
  <si>
    <t>I10E-76001533</t>
  </si>
  <si>
    <t>I10E-76001551</t>
  </si>
  <si>
    <t>I11E-76000019</t>
  </si>
  <si>
    <t>I11E-76000062</t>
  </si>
  <si>
    <t>I11E-76000069</t>
  </si>
  <si>
    <t>I11E-76000070</t>
  </si>
  <si>
    <t>I11E-76000071</t>
  </si>
  <si>
    <t>I11E-76000108</t>
  </si>
  <si>
    <t>I11E-76000157</t>
  </si>
  <si>
    <t>I11E-76000182</t>
  </si>
  <si>
    <t>I11E-76000194</t>
  </si>
  <si>
    <t>I11E-76000201</t>
  </si>
  <si>
    <t>I11E-76000208</t>
  </si>
  <si>
    <t>I11E-76000210</t>
  </si>
  <si>
    <t>I11E-76000213</t>
  </si>
  <si>
    <t>I11E-76000217</t>
  </si>
  <si>
    <t>I11E-76000219</t>
  </si>
  <si>
    <t>I11E-76000252</t>
  </si>
  <si>
    <t>I11E-76000265</t>
  </si>
  <si>
    <t>I11E-76000298</t>
  </si>
  <si>
    <t>I11E-76000319</t>
  </si>
  <si>
    <t>I11E-76000360</t>
  </si>
  <si>
    <t>I11E-76000362</t>
  </si>
  <si>
    <t>I11E-76000364</t>
  </si>
  <si>
    <t>I11E-76000367</t>
  </si>
  <si>
    <t>I11E-76000370</t>
  </si>
  <si>
    <t>I11E-76000371</t>
  </si>
  <si>
    <t>I11E-76000372</t>
  </si>
  <si>
    <t>I11E-76000374</t>
  </si>
  <si>
    <t>I11E-76000387</t>
  </si>
  <si>
    <t>I11E-76000388</t>
  </si>
  <si>
    <t>I11E-76000394</t>
  </si>
  <si>
    <t>I11E-76000396</t>
  </si>
  <si>
    <t>I11E-76000398</t>
  </si>
  <si>
    <t>I11E-76000401</t>
  </si>
  <si>
    <t>I11E-76000402</t>
  </si>
  <si>
    <t>I11E-76000405</t>
  </si>
  <si>
    <t>I11E-76000407</t>
  </si>
  <si>
    <t>I11E-76000408</t>
  </si>
  <si>
    <t>I11E-76000414</t>
  </si>
  <si>
    <t>I11E-76000415</t>
  </si>
  <si>
    <t>I11E-76000416</t>
  </si>
  <si>
    <t>I11E-76000417</t>
  </si>
  <si>
    <t>I11E-76000419</t>
  </si>
  <si>
    <t>I11E-76000425</t>
  </si>
  <si>
    <t>I11E-76000437</t>
  </si>
  <si>
    <t>I11E-76000467</t>
  </si>
  <si>
    <t>I11E-76000475</t>
  </si>
  <si>
    <t>I11E-76000487</t>
  </si>
  <si>
    <t>I11E-76000492</t>
  </si>
  <si>
    <t>I11E-76000494</t>
  </si>
  <si>
    <t>I11E-76000496</t>
  </si>
  <si>
    <t>I11E-76000517</t>
  </si>
  <si>
    <t>I11E-76000518</t>
  </si>
  <si>
    <t>I11E-76000527</t>
  </si>
  <si>
    <t>I11E-76000528</t>
  </si>
  <si>
    <t>I11E-76000529</t>
  </si>
  <si>
    <t>I11E-76000533</t>
  </si>
  <si>
    <t>I11E-76000534</t>
  </si>
  <si>
    <t>I11E-76000540</t>
  </si>
  <si>
    <t>I11E-76000542</t>
  </si>
  <si>
    <t>I11E-76000546</t>
  </si>
  <si>
    <t>I11E-76000548</t>
  </si>
  <si>
    <t>I11E-76000551</t>
  </si>
  <si>
    <t>I11E-76000562</t>
  </si>
  <si>
    <t>I11E-76000572</t>
  </si>
  <si>
    <t>I11E-76000594</t>
  </si>
  <si>
    <t>I11E-76000619</t>
  </si>
  <si>
    <t>I11E-76000626</t>
  </si>
  <si>
    <t>I11E-76000627</t>
  </si>
  <si>
    <t>I11E-76000628</t>
  </si>
  <si>
    <t>I11E-76000633</t>
  </si>
  <si>
    <t>I11E-76000639</t>
  </si>
  <si>
    <t>I11E-76000642</t>
  </si>
  <si>
    <t>I11E-76000668</t>
  </si>
  <si>
    <t>I11E-76000670</t>
  </si>
  <si>
    <t>I11E-76000685</t>
  </si>
  <si>
    <t>I11E-76000688</t>
  </si>
  <si>
    <t>I11E-76000695</t>
  </si>
  <si>
    <t>I11E-76000698</t>
  </si>
  <si>
    <t>I11E-76000701</t>
  </si>
  <si>
    <t>I11E-76000722</t>
  </si>
  <si>
    <t>I11E-76000729</t>
  </si>
  <si>
    <t>I11E-76000743</t>
  </si>
  <si>
    <t>I11E-76000760</t>
  </si>
  <si>
    <t>I11E-76000781</t>
  </si>
  <si>
    <t>I11E-76000793</t>
  </si>
  <si>
    <t>I11E-76000794</t>
  </si>
  <si>
    <t>I11E-76000801</t>
  </si>
  <si>
    <t>I11E-76000805</t>
  </si>
  <si>
    <t>I11E-76000806</t>
  </si>
  <si>
    <t>I11E-76000824</t>
  </si>
  <si>
    <t>I11E-76000826</t>
  </si>
  <si>
    <t>I11E-76000833</t>
  </si>
  <si>
    <t>I11E-76000840</t>
  </si>
  <si>
    <t>I11E-76000844</t>
  </si>
  <si>
    <t>I08E-76017499</t>
  </si>
  <si>
    <t>I08E-76017504</t>
  </si>
  <si>
    <t>I08E-76018487</t>
  </si>
  <si>
    <t>I08E-76018561</t>
  </si>
  <si>
    <t>I08E-76018649</t>
  </si>
  <si>
    <t>I08E-76018857</t>
  </si>
  <si>
    <t>I08E-76019009</t>
  </si>
  <si>
    <t>I08E-76019024</t>
  </si>
  <si>
    <t>I08E-76019132</t>
  </si>
  <si>
    <t>I08E-76019297</t>
  </si>
  <si>
    <t>I08E-76019546</t>
  </si>
  <si>
    <t>I08E-76019653</t>
  </si>
  <si>
    <t>I08E-76019662</t>
  </si>
  <si>
    <t>I08E-76019834</t>
  </si>
  <si>
    <t>I08E-76020128</t>
  </si>
  <si>
    <t>I08E-76020129</t>
  </si>
  <si>
    <t>I08E-76020141</t>
  </si>
  <si>
    <t>I08E-76020151</t>
  </si>
  <si>
    <t>I08E-76020169</t>
  </si>
  <si>
    <t>I08E-76020175</t>
  </si>
  <si>
    <t>I08E-76020194</t>
  </si>
  <si>
    <t>I08E-76020203</t>
  </si>
  <si>
    <t>I08E-76020207</t>
  </si>
  <si>
    <t>I09E-76000008</t>
  </si>
  <si>
    <t>I09E-76000017</t>
  </si>
  <si>
    <t>I09E-76000020</t>
  </si>
  <si>
    <t>I09E-76000024</t>
  </si>
  <si>
    <t>I09E-76000035</t>
  </si>
  <si>
    <t>I09E-76000037</t>
  </si>
  <si>
    <t>I09E-76000044</t>
  </si>
  <si>
    <t>I09E-76000045</t>
  </si>
  <si>
    <t>I09E-76000046</t>
  </si>
  <si>
    <t>I09E-76000055</t>
  </si>
  <si>
    <t>I09E-76000066</t>
  </si>
  <si>
    <t>I09E-76000074</t>
  </si>
  <si>
    <t>I09E-76000093</t>
  </si>
  <si>
    <t>I09E-76000100</t>
  </si>
  <si>
    <t>I09E-76000131</t>
  </si>
  <si>
    <t>I09E-76000134</t>
  </si>
  <si>
    <t>I09E-76000136</t>
  </si>
  <si>
    <t>I09E-76000138</t>
  </si>
  <si>
    <t>I09E-76000140</t>
  </si>
  <si>
    <t>I09E-76000149</t>
  </si>
  <si>
    <t>I09E-76000157</t>
  </si>
  <si>
    <t>I09E-76000159</t>
  </si>
  <si>
    <t>I09E-76000175</t>
  </si>
  <si>
    <t>I09E-76000176</t>
  </si>
  <si>
    <t>I09E-76000179</t>
  </si>
  <si>
    <t>I09E-76000181</t>
  </si>
  <si>
    <t>I09E-76000183</t>
  </si>
  <si>
    <t>I09E-76000184</t>
  </si>
  <si>
    <t>I09E-76000190</t>
  </si>
  <si>
    <t>I09E-76000205</t>
  </si>
  <si>
    <t>I09E-76000222</t>
  </si>
  <si>
    <t>I09E-76000224</t>
  </si>
  <si>
    <t>I09E-76000230</t>
  </si>
  <si>
    <t>I09E-76000233</t>
  </si>
  <si>
    <t>I09E-76000235</t>
  </si>
  <si>
    <t>I09E-76000237</t>
  </si>
  <si>
    <t>I09E-76000247</t>
  </si>
  <si>
    <t>I09E-76000256</t>
  </si>
  <si>
    <t>I09E-76000258</t>
  </si>
  <si>
    <t>I09E-76000275</t>
  </si>
  <si>
    <t>I09E-76000276</t>
  </si>
  <si>
    <t>I09E-76000288</t>
  </si>
  <si>
    <t>I09E-76000313</t>
  </si>
  <si>
    <t>I09E-76000315</t>
  </si>
  <si>
    <t>I09E-76000318</t>
  </si>
  <si>
    <t>I09E-76000319</t>
  </si>
  <si>
    <t>I09E-76000325</t>
  </si>
  <si>
    <t>I09E-76000332</t>
  </si>
  <si>
    <t>I09E-76000345</t>
  </si>
  <si>
    <t>I09E-76000346</t>
  </si>
  <si>
    <t>I09E-76000348</t>
  </si>
  <si>
    <t>I09E-76000357</t>
  </si>
  <si>
    <t>I09E-76000398</t>
  </si>
  <si>
    <t>I09E-76000412</t>
  </si>
  <si>
    <t>I09E-76000413</t>
  </si>
  <si>
    <t>I09E-76000421</t>
  </si>
  <si>
    <t>I09E-76000426</t>
  </si>
  <si>
    <t>I09E-76000428</t>
  </si>
  <si>
    <t>I09E-76000429</t>
  </si>
  <si>
    <t>I09E-76000430</t>
  </si>
  <si>
    <t>I09E-76000437</t>
  </si>
  <si>
    <t>I09E-76000458</t>
  </si>
  <si>
    <t>I09E-76000488</t>
  </si>
  <si>
    <t>I09E-76000492</t>
  </si>
  <si>
    <t>I09E-76000506</t>
  </si>
  <si>
    <t>I09E-76000518</t>
  </si>
  <si>
    <t>I09E-76000521</t>
  </si>
  <si>
    <t>I09E-76000522</t>
  </si>
  <si>
    <t>I09E-76000535</t>
  </si>
  <si>
    <t>I09E-76000540</t>
  </si>
  <si>
    <t>I09E-76000543</t>
  </si>
  <si>
    <t>I09E-76000552</t>
  </si>
  <si>
    <t>I09E-76000554</t>
  </si>
  <si>
    <t>I09E-76000585</t>
  </si>
  <si>
    <t>I09E-76000588</t>
  </si>
  <si>
    <t>I09E-76000590</t>
  </si>
  <si>
    <t>I09E-76000601</t>
  </si>
  <si>
    <t>I11E-76000850</t>
  </si>
  <si>
    <t>I11E-76000851</t>
  </si>
  <si>
    <t>I11E-76000852</t>
  </si>
  <si>
    <t>I11E-76000854</t>
  </si>
  <si>
    <t>I11E-76000876</t>
  </si>
  <si>
    <t>I11E-76000888</t>
  </si>
  <si>
    <t>I11E-76000901</t>
  </si>
  <si>
    <t>I11E-76000918</t>
  </si>
  <si>
    <t>I11E-76000924</t>
  </si>
  <si>
    <t>I11E-76000925</t>
  </si>
  <si>
    <t>I11E-76000930</t>
  </si>
  <si>
    <t>I11E-76000944</t>
  </si>
  <si>
    <t>I11E-76000952</t>
  </si>
  <si>
    <t>I11E-76000954</t>
  </si>
  <si>
    <t>I11E-76000964</t>
  </si>
  <si>
    <t>I11E-76000970</t>
  </si>
  <si>
    <t>I11E-76000974</t>
  </si>
  <si>
    <t>I11E-76000986</t>
  </si>
  <si>
    <t>I11E-76000993</t>
  </si>
  <si>
    <t>I11E-76001064</t>
  </si>
  <si>
    <t>I11E-76001071</t>
  </si>
  <si>
    <t>I11E-76001082</t>
  </si>
  <si>
    <t>I11E-76001084</t>
  </si>
  <si>
    <t>I11E-76001102</t>
  </si>
  <si>
    <t>I11E-76001103</t>
  </si>
  <si>
    <t>I11E-76001111</t>
  </si>
  <si>
    <t>I11E-76001113</t>
  </si>
  <si>
    <t>I11E-76001115</t>
  </si>
  <si>
    <t>I11E-76001116</t>
  </si>
  <si>
    <t>I11E-76001125</t>
  </si>
  <si>
    <t>I11E-76001128</t>
  </si>
  <si>
    <t>I11E-76001132</t>
  </si>
  <si>
    <t>I11E-76001141</t>
  </si>
  <si>
    <t>I11E-76001145</t>
  </si>
  <si>
    <t>I11E-76001151</t>
  </si>
  <si>
    <t>I11E-76001156</t>
  </si>
  <si>
    <t>I11E-76001165</t>
  </si>
  <si>
    <t>I11E-76001172</t>
  </si>
  <si>
    <t>I11E-76001180</t>
  </si>
  <si>
    <t>I11E-76001188</t>
  </si>
  <si>
    <t>I11E-76001191</t>
  </si>
  <si>
    <t>I11E-76001192</t>
  </si>
  <si>
    <t>I11E-76001196</t>
  </si>
  <si>
    <t>I11E-76001198</t>
  </si>
  <si>
    <t>I11E-76001201</t>
  </si>
  <si>
    <t>I11E-76001205</t>
  </si>
  <si>
    <t>I11E-76001212</t>
  </si>
  <si>
    <t>I11E-76001216</t>
  </si>
  <si>
    <t>I11E-76001218</t>
  </si>
  <si>
    <t>I11E-76001221</t>
  </si>
  <si>
    <t>I11E-76001223</t>
  </si>
  <si>
    <t>I11E-76001225</t>
  </si>
  <si>
    <t>I11E-76001227</t>
  </si>
  <si>
    <t>I11E-76001229</t>
  </si>
  <si>
    <t>I11E-76001230</t>
  </si>
  <si>
    <t>I11E-76001232</t>
  </si>
  <si>
    <t>I11E-76001241</t>
  </si>
  <si>
    <t>I11E-76001246</t>
  </si>
  <si>
    <t>I11E-76001247</t>
  </si>
  <si>
    <t>I11E-76001248</t>
  </si>
  <si>
    <t>I11E-76001251</t>
  </si>
  <si>
    <t>I11E-76001253</t>
  </si>
  <si>
    <t>I11E-76001262</t>
  </si>
  <si>
    <t>I11E-76001271</t>
  </si>
  <si>
    <t>I11E-76001274</t>
  </si>
  <si>
    <t>I11E-76001276</t>
  </si>
  <si>
    <t>I11E-76001283</t>
  </si>
  <si>
    <t>I11E-76001284</t>
  </si>
  <si>
    <t>I11E-76001285</t>
  </si>
  <si>
    <t>I11E-76001288</t>
  </si>
  <si>
    <t>I12E-76000002</t>
  </si>
  <si>
    <t>I12E-76000004</t>
  </si>
  <si>
    <t>I12E-76000008</t>
  </si>
  <si>
    <t>I12E-76000011</t>
  </si>
  <si>
    <t>I12E-76000012</t>
  </si>
  <si>
    <t>I12E-76000014</t>
  </si>
  <si>
    <t>I12E-76000017</t>
  </si>
  <si>
    <t>I12E-76000021</t>
  </si>
  <si>
    <t>I12E-76000022</t>
  </si>
  <si>
    <t>I12E-76000023</t>
  </si>
  <si>
    <t>I12E-76000029</t>
  </si>
  <si>
    <t>I12E-76000031</t>
  </si>
  <si>
    <t>I12E-76000036</t>
  </si>
  <si>
    <t>I12E-76000046</t>
  </si>
  <si>
    <t>I12E-76000047</t>
  </si>
  <si>
    <t>I12E-76000056</t>
  </si>
  <si>
    <t>I12E-76000061</t>
  </si>
  <si>
    <t>I12E-76000073</t>
  </si>
  <si>
    <t>I12E-76000081</t>
  </si>
  <si>
    <t>I12E-76000084</t>
  </si>
  <si>
    <t>I12E-76000088</t>
  </si>
  <si>
    <t>I12E-76000090</t>
  </si>
  <si>
    <t>I12E-76000092</t>
  </si>
  <si>
    <t>I12E-76000097</t>
  </si>
  <si>
    <t>I12E-76000108</t>
  </si>
  <si>
    <t>I12E-76000102</t>
  </si>
  <si>
    <t>I12E-76000103</t>
  </si>
  <si>
    <t>I12E-76000105</t>
  </si>
  <si>
    <t>I12E-76000112</t>
  </si>
  <si>
    <t>I12E-76000114</t>
  </si>
  <si>
    <t>I09E-76000858</t>
  </si>
  <si>
    <t>TEST756</t>
  </si>
  <si>
    <t>19-1893863</t>
  </si>
  <si>
    <t>19-1894970</t>
  </si>
  <si>
    <t>19-1894989</t>
  </si>
  <si>
    <t>19-1895595</t>
  </si>
  <si>
    <t>19-1895725</t>
  </si>
  <si>
    <t>19-1896254</t>
  </si>
  <si>
    <t>19-1896835</t>
  </si>
  <si>
    <t>19-1897067</t>
  </si>
  <si>
    <t>19-1897077</t>
  </si>
  <si>
    <t>19-1897270</t>
  </si>
  <si>
    <t>19-1897553</t>
  </si>
  <si>
    <t>19-1897826</t>
  </si>
  <si>
    <t>19-1897851</t>
  </si>
  <si>
    <t>19-1898253</t>
  </si>
  <si>
    <t>19-1898258</t>
  </si>
  <si>
    <t>19-1899119</t>
  </si>
  <si>
    <t>19-1899255</t>
  </si>
  <si>
    <t>19-1899316</t>
  </si>
  <si>
    <t>19-1899513</t>
  </si>
  <si>
    <t>19-1900076</t>
  </si>
  <si>
    <t>19-1900170</t>
  </si>
  <si>
    <t>19-1900314</t>
  </si>
  <si>
    <t>19-1900777</t>
  </si>
  <si>
    <t>19-1901225</t>
  </si>
  <si>
    <t>16-0821480</t>
  </si>
  <si>
    <t>17-0831117</t>
  </si>
  <si>
    <t>17-1841325</t>
  </si>
  <si>
    <t>17-1850627</t>
  </si>
  <si>
    <t>18-1855874</t>
  </si>
  <si>
    <t>18-1856718</t>
  </si>
  <si>
    <t>18-1864211</t>
  </si>
  <si>
    <t>18-1864685</t>
  </si>
  <si>
    <t>18-1867163</t>
  </si>
  <si>
    <t>18-1868632</t>
  </si>
  <si>
    <t>18-1869559</t>
  </si>
  <si>
    <t>18-1870156</t>
  </si>
  <si>
    <t>18-1872803</t>
  </si>
  <si>
    <t>18-1873688</t>
  </si>
  <si>
    <t>18-1873885</t>
  </si>
  <si>
    <t>18-1874237</t>
  </si>
  <si>
    <t>18-1876532</t>
  </si>
  <si>
    <t>18-1877305</t>
  </si>
  <si>
    <t>18-1877663</t>
  </si>
  <si>
    <t>18-1881085</t>
  </si>
  <si>
    <t>18-1882678</t>
  </si>
  <si>
    <t>HOPP</t>
  </si>
  <si>
    <t>CNYCN</t>
  </si>
  <si>
    <t>Donor's Collaborative</t>
  </si>
  <si>
    <t>CNYCN - SANDY</t>
  </si>
  <si>
    <t>CNYCN - SANDY2</t>
  </si>
  <si>
    <t>Center</t>
  </si>
  <si>
    <t>Satisfied Mortgage</t>
  </si>
  <si>
    <t>Obtained Grant;Referral Completed</t>
  </si>
  <si>
    <t>Obtained Grant;Obtained Grant</t>
  </si>
  <si>
    <t>Obtained Grant;Insurance Payout</t>
  </si>
  <si>
    <t>Obtained Grant</t>
  </si>
  <si>
    <t>Satisfied Mortgage;Satisfied Mortgage;Preserved Homeownership Through Other Intervention</t>
  </si>
  <si>
    <t>Obtained New Housing;No Outcome</t>
  </si>
  <si>
    <t>Loan Modified;Foreclosure Dismissed</t>
  </si>
  <si>
    <t>Insurance Payout;No Outcome</t>
  </si>
  <si>
    <t>Satisfied Mortgage;Obtained Grant</t>
  </si>
  <si>
    <t>Loan Modified;Referral Completed</t>
  </si>
  <si>
    <t>Satisfied Mortgage;Property Sold</t>
  </si>
  <si>
    <t>Obtained Grant;Short Sale</t>
  </si>
  <si>
    <t>Brought Loan Current;Obtained Grant</t>
  </si>
  <si>
    <t>Satisfied Mortgage;No Outcome</t>
  </si>
  <si>
    <t>Insurance Payout;Referral Completed</t>
  </si>
  <si>
    <t>Insurance Payout</t>
  </si>
  <si>
    <t>Loan Modified;Obtained Grant;Obtained Grant</t>
  </si>
  <si>
    <t>Obtained New Housing</t>
  </si>
  <si>
    <t>Resolved Lien Issue;Preserved Homeownership Through Other Intervention</t>
  </si>
  <si>
    <t>Satisfied Mortgage;Preserved Homeownership Through Other Intervention</t>
  </si>
  <si>
    <t>Resolved Lien Issue</t>
  </si>
  <si>
    <t>Resolved Lien Issue;Obtained Grant</t>
  </si>
  <si>
    <t>Satisfied Mortgage;Referral Completed</t>
  </si>
  <si>
    <t>Loan Modified;Preserved Homeownership Through Other Intervention</t>
  </si>
  <si>
    <t>Loan Modified;Brought Loan Current</t>
  </si>
  <si>
    <t>Brought Loan Current;Foreclosure Dismissed</t>
  </si>
  <si>
    <t>Foreclosure Dismissed;Deed in Lieu Agreed</t>
  </si>
  <si>
    <t>Brought Loan Current;Referral Completed</t>
  </si>
  <si>
    <t>Foreclosure Dismissed;No Outcome;No Outcome</t>
  </si>
  <si>
    <t>Loan Modified;Satisfied Mortgage</t>
  </si>
  <si>
    <t>Loan Modified;No Outcome;No Outcome</t>
  </si>
  <si>
    <t>Loan Modified;Loan Modified</t>
  </si>
  <si>
    <t>Reverse Mortgage;No Outcome</t>
  </si>
  <si>
    <t>Loan Modified;Increased Credit Score</t>
  </si>
  <si>
    <t>Refinanced</t>
  </si>
  <si>
    <t>Deed in Lieu Agreed</t>
  </si>
  <si>
    <t>Refinanced;Foreclosure Dismissed</t>
  </si>
  <si>
    <t>Foreclosure Dismissed;Obtained Grant</t>
  </si>
  <si>
    <t>Staten Island Legal Community User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</si>
</sst>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06"/>
  <sheetViews>
    <sheetView tabSelected="1" workbookViewId="0"/>
  </sheetViews>
  <sheetFormatPr defaultRowHeight="15"/>
  <cols>
    <col min="1" max="1" width="20.7109375" style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>
        <f>HYPERLINK("https://lsnyc.legalserver.org/matter/dynamic-profile/view/1886882","19-1886882")</f>
        <v>0</v>
      </c>
      <c r="B2" t="s">
        <v>27</v>
      </c>
      <c r="C2" t="s">
        <v>33</v>
      </c>
      <c r="D2" t="s">
        <v>35</v>
      </c>
      <c r="E2">
        <v>10304</v>
      </c>
      <c r="F2" t="s">
        <v>37</v>
      </c>
      <c r="G2" t="s">
        <v>39</v>
      </c>
      <c r="H2" t="s">
        <v>42</v>
      </c>
      <c r="I2" t="s">
        <v>55</v>
      </c>
      <c r="J2">
        <v>37067.28</v>
      </c>
      <c r="K2">
        <v>0</v>
      </c>
      <c r="O2" t="s">
        <v>101</v>
      </c>
      <c r="R2" t="s">
        <v>115</v>
      </c>
      <c r="S2" t="s">
        <v>115</v>
      </c>
      <c r="T2">
        <v>0</v>
      </c>
      <c r="U2">
        <v>0</v>
      </c>
      <c r="V2">
        <v>0</v>
      </c>
      <c r="X2">
        <v>0</v>
      </c>
      <c r="Y2" t="s">
        <v>197</v>
      </c>
      <c r="Z2" t="s">
        <v>359</v>
      </c>
    </row>
    <row r="3" spans="1:27">
      <c r="A3" s="1">
        <f>HYPERLINK("https://lsnyc.legalserver.org/matter/dynamic-profile/view/1882588","18-1882588")</f>
        <v>0</v>
      </c>
      <c r="B3" t="s">
        <v>28</v>
      </c>
      <c r="C3" t="s">
        <v>33</v>
      </c>
      <c r="D3" t="s">
        <v>35</v>
      </c>
      <c r="E3">
        <v>10303</v>
      </c>
      <c r="F3" t="s">
        <v>37</v>
      </c>
      <c r="G3" t="s">
        <v>40</v>
      </c>
      <c r="I3" t="s">
        <v>56</v>
      </c>
      <c r="J3">
        <v>96000</v>
      </c>
      <c r="K3">
        <v>0</v>
      </c>
      <c r="O3" t="s">
        <v>101</v>
      </c>
      <c r="P3" t="s">
        <v>103</v>
      </c>
      <c r="R3" t="s">
        <v>116</v>
      </c>
      <c r="S3" t="s">
        <v>116</v>
      </c>
      <c r="T3">
        <v>0</v>
      </c>
      <c r="U3">
        <v>0</v>
      </c>
      <c r="V3">
        <v>0</v>
      </c>
      <c r="X3">
        <v>0</v>
      </c>
      <c r="Y3" t="s">
        <v>198</v>
      </c>
      <c r="Z3" t="s">
        <v>360</v>
      </c>
    </row>
    <row r="4" spans="1:27">
      <c r="A4" s="1">
        <f>HYPERLINK("https://lsnyc.legalserver.org/matter/dynamic-profile/view/1896254","19-1896254")</f>
        <v>0</v>
      </c>
      <c r="B4" t="s">
        <v>28</v>
      </c>
      <c r="C4" t="s">
        <v>33</v>
      </c>
      <c r="D4" t="s">
        <v>35</v>
      </c>
      <c r="E4">
        <v>10306</v>
      </c>
      <c r="F4" t="s">
        <v>37</v>
      </c>
      <c r="G4" t="s">
        <v>40</v>
      </c>
      <c r="I4" t="s">
        <v>57</v>
      </c>
      <c r="J4">
        <v>18941.4</v>
      </c>
      <c r="K4">
        <v>0</v>
      </c>
      <c r="L4" t="s">
        <v>82</v>
      </c>
      <c r="O4" t="s">
        <v>102</v>
      </c>
      <c r="R4" t="s">
        <v>116</v>
      </c>
      <c r="S4" t="s">
        <v>116</v>
      </c>
      <c r="T4">
        <v>0</v>
      </c>
      <c r="U4">
        <v>0</v>
      </c>
      <c r="V4">
        <v>0</v>
      </c>
      <c r="X4">
        <v>0</v>
      </c>
      <c r="Y4" t="s">
        <v>199</v>
      </c>
      <c r="Z4" t="s">
        <v>361</v>
      </c>
    </row>
    <row r="5" spans="1:27">
      <c r="A5" s="1">
        <f>HYPERLINK("https://lsnyc.legalserver.org/matter/dynamic-profile/view/1858106","18-1858106")</f>
        <v>0</v>
      </c>
      <c r="B5" t="s">
        <v>28</v>
      </c>
      <c r="C5" t="s">
        <v>33</v>
      </c>
      <c r="D5" t="s">
        <v>35</v>
      </c>
      <c r="E5">
        <v>10306</v>
      </c>
      <c r="F5" t="s">
        <v>37</v>
      </c>
      <c r="G5" t="s">
        <v>41</v>
      </c>
      <c r="H5" t="s">
        <v>54</v>
      </c>
      <c r="I5" t="s">
        <v>58</v>
      </c>
      <c r="J5">
        <v>33600</v>
      </c>
      <c r="K5">
        <v>0</v>
      </c>
      <c r="L5" t="s">
        <v>82</v>
      </c>
      <c r="O5" t="s">
        <v>103</v>
      </c>
      <c r="P5" t="s">
        <v>102</v>
      </c>
      <c r="R5" t="s">
        <v>117</v>
      </c>
      <c r="S5" t="s">
        <v>144</v>
      </c>
      <c r="T5">
        <v>0</v>
      </c>
      <c r="U5">
        <v>0</v>
      </c>
      <c r="V5">
        <v>0</v>
      </c>
      <c r="X5">
        <v>0</v>
      </c>
      <c r="Y5" t="s">
        <v>200</v>
      </c>
      <c r="Z5" t="s">
        <v>362</v>
      </c>
    </row>
    <row r="6" spans="1:27">
      <c r="A6" s="1">
        <f>HYPERLINK("https://lsnyc.legalserver.org/matter/dynamic-profile/view/1894367","19-1894367")</f>
        <v>0</v>
      </c>
      <c r="B6" t="s">
        <v>29</v>
      </c>
      <c r="C6" t="s">
        <v>33</v>
      </c>
      <c r="D6" t="s">
        <v>35</v>
      </c>
      <c r="E6">
        <v>10309</v>
      </c>
      <c r="F6" t="s">
        <v>37</v>
      </c>
      <c r="G6" t="s">
        <v>42</v>
      </c>
      <c r="I6" t="s">
        <v>57</v>
      </c>
      <c r="J6">
        <v>60000</v>
      </c>
      <c r="K6">
        <v>0</v>
      </c>
      <c r="L6" t="s">
        <v>82</v>
      </c>
      <c r="O6" t="s">
        <v>102</v>
      </c>
      <c r="R6" t="s">
        <v>118</v>
      </c>
      <c r="S6" t="s">
        <v>166</v>
      </c>
      <c r="T6">
        <v>0</v>
      </c>
      <c r="U6">
        <v>0</v>
      </c>
      <c r="V6">
        <v>0</v>
      </c>
      <c r="X6">
        <v>0</v>
      </c>
      <c r="Y6" t="s">
        <v>201</v>
      </c>
      <c r="Z6" t="s">
        <v>363</v>
      </c>
    </row>
    <row r="7" spans="1:27">
      <c r="A7" s="1">
        <f>HYPERLINK("https://lsnyc.legalserver.org/matter/dynamic-profile/view/1895595","19-1895595")</f>
        <v>0</v>
      </c>
      <c r="B7" t="s">
        <v>28</v>
      </c>
      <c r="C7" t="s">
        <v>33</v>
      </c>
      <c r="D7" t="s">
        <v>35</v>
      </c>
      <c r="E7">
        <v>10310</v>
      </c>
      <c r="F7" t="s">
        <v>37</v>
      </c>
      <c r="G7" t="s">
        <v>43</v>
      </c>
      <c r="H7" t="s">
        <v>54</v>
      </c>
      <c r="I7" t="s">
        <v>59</v>
      </c>
      <c r="J7">
        <v>78416</v>
      </c>
      <c r="K7">
        <v>0</v>
      </c>
      <c r="L7" t="s">
        <v>83</v>
      </c>
      <c r="O7" t="s">
        <v>101</v>
      </c>
      <c r="P7" t="s">
        <v>102</v>
      </c>
      <c r="R7" t="s">
        <v>119</v>
      </c>
      <c r="S7" t="s">
        <v>171</v>
      </c>
      <c r="T7">
        <v>0</v>
      </c>
      <c r="U7">
        <v>0</v>
      </c>
      <c r="V7">
        <v>0</v>
      </c>
      <c r="X7">
        <v>0</v>
      </c>
      <c r="Y7" t="s">
        <v>202</v>
      </c>
      <c r="Z7" t="s">
        <v>364</v>
      </c>
    </row>
    <row r="8" spans="1:27">
      <c r="A8" s="1">
        <f>HYPERLINK("https://lsnyc.legalserver.org/matter/dynamic-profile/view/1861960","18-1861960")</f>
        <v>0</v>
      </c>
      <c r="B8" t="s">
        <v>27</v>
      </c>
      <c r="C8" t="s">
        <v>33</v>
      </c>
      <c r="D8" t="s">
        <v>35</v>
      </c>
      <c r="E8">
        <v>10302</v>
      </c>
      <c r="F8" t="s">
        <v>37</v>
      </c>
      <c r="G8" t="s">
        <v>40</v>
      </c>
      <c r="I8" t="s">
        <v>60</v>
      </c>
      <c r="J8">
        <v>27816</v>
      </c>
      <c r="K8">
        <v>0</v>
      </c>
      <c r="L8" t="s">
        <v>82</v>
      </c>
      <c r="O8" t="s">
        <v>101</v>
      </c>
      <c r="P8" t="s">
        <v>102</v>
      </c>
      <c r="R8" t="s">
        <v>120</v>
      </c>
      <c r="S8" t="s">
        <v>145</v>
      </c>
      <c r="T8">
        <v>0</v>
      </c>
      <c r="U8">
        <v>0</v>
      </c>
      <c r="V8">
        <v>0</v>
      </c>
      <c r="X8">
        <v>0</v>
      </c>
      <c r="Y8" t="s">
        <v>203</v>
      </c>
      <c r="Z8" t="s">
        <v>365</v>
      </c>
    </row>
    <row r="9" spans="1:27">
      <c r="A9" s="1">
        <f>HYPERLINK("https://lsnyc.legalserver.org/matter/dynamic-profile/view/1869194","18-1869194")</f>
        <v>0</v>
      </c>
      <c r="B9" t="s">
        <v>29</v>
      </c>
      <c r="C9" t="s">
        <v>33</v>
      </c>
      <c r="D9" t="s">
        <v>35</v>
      </c>
      <c r="E9">
        <v>10309</v>
      </c>
      <c r="F9" t="s">
        <v>37</v>
      </c>
      <c r="G9" t="s">
        <v>43</v>
      </c>
      <c r="I9" t="s">
        <v>61</v>
      </c>
      <c r="J9">
        <v>54000</v>
      </c>
      <c r="K9">
        <v>0</v>
      </c>
      <c r="L9" t="s">
        <v>83</v>
      </c>
      <c r="O9" t="s">
        <v>104</v>
      </c>
      <c r="P9" t="s">
        <v>103</v>
      </c>
      <c r="R9" t="s">
        <v>121</v>
      </c>
      <c r="S9" t="s">
        <v>121</v>
      </c>
      <c r="T9">
        <v>0</v>
      </c>
      <c r="U9">
        <v>0</v>
      </c>
      <c r="V9">
        <v>0</v>
      </c>
      <c r="X9">
        <v>0</v>
      </c>
      <c r="Y9" t="s">
        <v>204</v>
      </c>
      <c r="Z9" t="s">
        <v>366</v>
      </c>
    </row>
    <row r="10" spans="1:27">
      <c r="A10" s="1">
        <f>HYPERLINK("https://lsnyc.legalserver.org/matter/dynamic-profile/view/1885430","18-1885430")</f>
        <v>0</v>
      </c>
      <c r="B10" t="s">
        <v>27</v>
      </c>
      <c r="C10" t="s">
        <v>33</v>
      </c>
      <c r="D10" t="s">
        <v>35</v>
      </c>
      <c r="E10">
        <v>10314</v>
      </c>
      <c r="F10" t="s">
        <v>37</v>
      </c>
      <c r="G10" t="s">
        <v>42</v>
      </c>
      <c r="I10" t="s">
        <v>62</v>
      </c>
      <c r="J10">
        <v>56160</v>
      </c>
      <c r="K10">
        <v>0</v>
      </c>
      <c r="O10" t="s">
        <v>102</v>
      </c>
      <c r="R10" t="s">
        <v>122</v>
      </c>
      <c r="S10" t="s">
        <v>123</v>
      </c>
      <c r="T10">
        <v>0</v>
      </c>
      <c r="U10">
        <v>0</v>
      </c>
      <c r="V10">
        <v>0</v>
      </c>
      <c r="X10">
        <v>0</v>
      </c>
      <c r="Y10" t="s">
        <v>205</v>
      </c>
      <c r="Z10" t="s">
        <v>367</v>
      </c>
    </row>
    <row r="11" spans="1:27">
      <c r="A11" s="1">
        <f>HYPERLINK("https://lsnyc.legalserver.org/matter/dynamic-profile/view/1889862","19-1889862")</f>
        <v>0</v>
      </c>
      <c r="B11" t="s">
        <v>29</v>
      </c>
      <c r="C11" t="s">
        <v>33</v>
      </c>
      <c r="D11" t="s">
        <v>35</v>
      </c>
      <c r="E11">
        <v>10310</v>
      </c>
      <c r="F11" t="s">
        <v>37</v>
      </c>
      <c r="G11" t="s">
        <v>44</v>
      </c>
      <c r="I11" t="s">
        <v>63</v>
      </c>
      <c r="J11">
        <v>60400</v>
      </c>
      <c r="K11">
        <v>0</v>
      </c>
      <c r="O11" t="s">
        <v>103</v>
      </c>
      <c r="R11" t="s">
        <v>123</v>
      </c>
      <c r="S11" t="s">
        <v>123</v>
      </c>
      <c r="T11">
        <v>0</v>
      </c>
      <c r="U11">
        <v>0</v>
      </c>
      <c r="V11">
        <v>0</v>
      </c>
      <c r="X11">
        <v>0</v>
      </c>
      <c r="Y11" t="s">
        <v>206</v>
      </c>
      <c r="Z11" t="s">
        <v>368</v>
      </c>
    </row>
    <row r="12" spans="1:27">
      <c r="A12" s="1">
        <f>HYPERLINK("https://lsnyc.legalserver.org/matter/dynamic-profile/view/1892354","19-1892354")</f>
        <v>0</v>
      </c>
      <c r="B12" t="s">
        <v>29</v>
      </c>
      <c r="C12" t="s">
        <v>33</v>
      </c>
      <c r="D12" t="s">
        <v>35</v>
      </c>
      <c r="E12">
        <v>10310</v>
      </c>
      <c r="F12" t="s">
        <v>37</v>
      </c>
      <c r="G12" t="s">
        <v>45</v>
      </c>
      <c r="I12" t="s">
        <v>61</v>
      </c>
      <c r="J12">
        <v>35820</v>
      </c>
      <c r="K12">
        <v>0</v>
      </c>
      <c r="O12" t="s">
        <v>102</v>
      </c>
      <c r="R12" t="s">
        <v>120</v>
      </c>
      <c r="S12" t="s">
        <v>123</v>
      </c>
      <c r="T12">
        <v>0</v>
      </c>
      <c r="U12">
        <v>0</v>
      </c>
      <c r="V12">
        <v>0</v>
      </c>
      <c r="X12">
        <v>0</v>
      </c>
      <c r="Y12" t="s">
        <v>207</v>
      </c>
      <c r="Z12" t="s">
        <v>369</v>
      </c>
    </row>
    <row r="13" spans="1:27">
      <c r="A13" s="1">
        <f>HYPERLINK("https://lsnyc.legalserver.org/matter/dynamic-profile/view/1866055","18-1866055")</f>
        <v>0</v>
      </c>
      <c r="B13" t="s">
        <v>30</v>
      </c>
      <c r="C13" t="s">
        <v>33</v>
      </c>
      <c r="D13" t="s">
        <v>35</v>
      </c>
      <c r="E13">
        <v>10303</v>
      </c>
      <c r="F13" t="s">
        <v>37</v>
      </c>
      <c r="G13" t="s">
        <v>43</v>
      </c>
      <c r="I13" t="s">
        <v>64</v>
      </c>
      <c r="J13">
        <v>36400</v>
      </c>
      <c r="K13">
        <v>0</v>
      </c>
      <c r="L13" t="s">
        <v>82</v>
      </c>
      <c r="O13" t="s">
        <v>104</v>
      </c>
      <c r="R13" t="s">
        <v>124</v>
      </c>
      <c r="S13" t="s">
        <v>123</v>
      </c>
      <c r="T13">
        <v>0</v>
      </c>
      <c r="U13">
        <v>0</v>
      </c>
      <c r="V13">
        <v>0</v>
      </c>
      <c r="X13">
        <v>0</v>
      </c>
      <c r="Y13" t="s">
        <v>208</v>
      </c>
      <c r="Z13" t="s">
        <v>370</v>
      </c>
    </row>
    <row r="14" spans="1:27">
      <c r="A14" s="1">
        <f>HYPERLINK("https://lsnyc.legalserver.org/matter/dynamic-profile/view/1885878","18-1885878")</f>
        <v>0</v>
      </c>
      <c r="B14" t="s">
        <v>27</v>
      </c>
      <c r="C14" t="s">
        <v>33</v>
      </c>
      <c r="D14" t="s">
        <v>35</v>
      </c>
      <c r="E14">
        <v>10312</v>
      </c>
      <c r="F14" t="s">
        <v>37</v>
      </c>
      <c r="G14" t="s">
        <v>40</v>
      </c>
      <c r="I14" t="s">
        <v>64</v>
      </c>
      <c r="J14">
        <v>15600</v>
      </c>
      <c r="K14">
        <v>0</v>
      </c>
      <c r="O14" t="s">
        <v>102</v>
      </c>
      <c r="R14" t="s">
        <v>125</v>
      </c>
      <c r="S14" t="s">
        <v>125</v>
      </c>
      <c r="T14">
        <v>0</v>
      </c>
      <c r="U14">
        <v>0</v>
      </c>
      <c r="V14">
        <v>0</v>
      </c>
      <c r="X14">
        <v>0</v>
      </c>
      <c r="Y14" t="s">
        <v>209</v>
      </c>
      <c r="Z14" t="s">
        <v>371</v>
      </c>
    </row>
    <row r="15" spans="1:27">
      <c r="A15" s="1">
        <f>HYPERLINK("https://lsnyc.legalserver.org/matter/dynamic-profile/view/1899119","19-1899119")</f>
        <v>0</v>
      </c>
      <c r="B15" t="s">
        <v>28</v>
      </c>
      <c r="C15" t="s">
        <v>33</v>
      </c>
      <c r="D15" t="s">
        <v>35</v>
      </c>
      <c r="E15">
        <v>10314</v>
      </c>
      <c r="F15" t="s">
        <v>37</v>
      </c>
      <c r="G15" t="s">
        <v>39</v>
      </c>
      <c r="I15" t="s">
        <v>60</v>
      </c>
      <c r="J15">
        <v>39000</v>
      </c>
      <c r="K15">
        <v>0</v>
      </c>
      <c r="L15" t="s">
        <v>83</v>
      </c>
      <c r="O15" t="s">
        <v>104</v>
      </c>
      <c r="R15" t="s">
        <v>126</v>
      </c>
      <c r="S15" t="s">
        <v>125</v>
      </c>
      <c r="T15">
        <v>0</v>
      </c>
      <c r="U15">
        <v>0</v>
      </c>
      <c r="V15">
        <v>0</v>
      </c>
      <c r="X15">
        <v>0</v>
      </c>
      <c r="Y15" t="s">
        <v>210</v>
      </c>
      <c r="Z15" t="s">
        <v>372</v>
      </c>
    </row>
    <row r="16" spans="1:27">
      <c r="A16" s="1">
        <f>HYPERLINK("https://lsnyc.legalserver.org/matter/dynamic-profile/view/1852713","17-1852713")</f>
        <v>0</v>
      </c>
      <c r="B16" t="s">
        <v>30</v>
      </c>
      <c r="C16" t="s">
        <v>33</v>
      </c>
      <c r="D16" t="s">
        <v>35</v>
      </c>
      <c r="E16">
        <v>10306</v>
      </c>
      <c r="F16" t="s">
        <v>37</v>
      </c>
      <c r="G16" t="s">
        <v>46</v>
      </c>
      <c r="H16" t="s">
        <v>42</v>
      </c>
      <c r="I16" t="s">
        <v>57</v>
      </c>
      <c r="J16">
        <v>48000</v>
      </c>
      <c r="K16">
        <v>0</v>
      </c>
      <c r="L16" t="s">
        <v>83</v>
      </c>
      <c r="N16" t="s">
        <v>82</v>
      </c>
      <c r="O16" t="s">
        <v>101</v>
      </c>
      <c r="P16" t="s">
        <v>107</v>
      </c>
      <c r="R16" t="s">
        <v>127</v>
      </c>
      <c r="S16" t="s">
        <v>172</v>
      </c>
      <c r="T16">
        <v>0</v>
      </c>
      <c r="U16">
        <v>0</v>
      </c>
      <c r="V16">
        <v>0</v>
      </c>
      <c r="X16">
        <v>0</v>
      </c>
      <c r="Y16" t="s">
        <v>211</v>
      </c>
      <c r="Z16" t="s">
        <v>373</v>
      </c>
    </row>
    <row r="17" spans="1:27">
      <c r="A17" s="1">
        <f>HYPERLINK("https://lsnyc.legalserver.org/matter/dynamic-profile/view/1893457","19-1893457")</f>
        <v>0</v>
      </c>
      <c r="B17" t="s">
        <v>31</v>
      </c>
      <c r="C17" t="s">
        <v>33</v>
      </c>
      <c r="D17" t="s">
        <v>35</v>
      </c>
      <c r="E17">
        <v>10314</v>
      </c>
      <c r="F17" t="s">
        <v>37</v>
      </c>
      <c r="G17" t="s">
        <v>46</v>
      </c>
      <c r="H17" t="s">
        <v>45</v>
      </c>
      <c r="I17" t="s">
        <v>60</v>
      </c>
      <c r="J17">
        <v>60000</v>
      </c>
      <c r="K17">
        <v>0</v>
      </c>
      <c r="L17" t="s">
        <v>82</v>
      </c>
      <c r="O17" t="s">
        <v>102</v>
      </c>
      <c r="R17" t="s">
        <v>122</v>
      </c>
      <c r="S17" t="s">
        <v>122</v>
      </c>
      <c r="T17">
        <v>0</v>
      </c>
      <c r="U17">
        <v>0</v>
      </c>
      <c r="V17">
        <v>0</v>
      </c>
      <c r="X17">
        <v>0</v>
      </c>
      <c r="Y17" t="s">
        <v>212</v>
      </c>
      <c r="Z17" t="s">
        <v>374</v>
      </c>
    </row>
    <row r="18" spans="1:27">
      <c r="A18" s="1">
        <f>HYPERLINK("https://lsnyc.legalserver.org/matter/dynamic-profile/view/1860798","18-1860798")</f>
        <v>0</v>
      </c>
      <c r="B18" t="s">
        <v>29</v>
      </c>
      <c r="C18" t="s">
        <v>33</v>
      </c>
      <c r="D18" t="s">
        <v>35</v>
      </c>
      <c r="E18">
        <v>10303</v>
      </c>
      <c r="F18" t="s">
        <v>37</v>
      </c>
      <c r="G18" t="s">
        <v>47</v>
      </c>
      <c r="I18" t="s">
        <v>65</v>
      </c>
      <c r="J18">
        <v>24756</v>
      </c>
      <c r="K18">
        <v>0</v>
      </c>
      <c r="L18" t="s">
        <v>82</v>
      </c>
      <c r="O18" t="s">
        <v>105</v>
      </c>
      <c r="R18" t="s">
        <v>128</v>
      </c>
      <c r="S18" t="s">
        <v>122</v>
      </c>
      <c r="T18">
        <v>0</v>
      </c>
      <c r="U18">
        <v>0</v>
      </c>
      <c r="V18">
        <v>0</v>
      </c>
      <c r="X18">
        <v>0</v>
      </c>
      <c r="Y18" t="s">
        <v>208</v>
      </c>
      <c r="Z18" t="s">
        <v>375</v>
      </c>
      <c r="AA18" t="s">
        <v>544</v>
      </c>
    </row>
    <row r="19" spans="1:27">
      <c r="A19" s="1">
        <f>HYPERLINK("https://lsnyc.legalserver.org/matter/dynamic-profile/view/1882557","18-1882557")</f>
        <v>0</v>
      </c>
      <c r="B19" t="s">
        <v>28</v>
      </c>
      <c r="C19" t="s">
        <v>33</v>
      </c>
      <c r="D19" t="s">
        <v>35</v>
      </c>
      <c r="E19">
        <v>10309</v>
      </c>
      <c r="F19" t="s">
        <v>37</v>
      </c>
      <c r="G19" t="s">
        <v>47</v>
      </c>
      <c r="I19" t="s">
        <v>66</v>
      </c>
      <c r="J19">
        <v>70000</v>
      </c>
      <c r="K19">
        <v>0</v>
      </c>
      <c r="L19" t="s">
        <v>82</v>
      </c>
      <c r="O19" t="s">
        <v>105</v>
      </c>
      <c r="R19" t="s">
        <v>122</v>
      </c>
      <c r="S19" t="s">
        <v>122</v>
      </c>
      <c r="T19">
        <v>0</v>
      </c>
      <c r="U19">
        <v>0</v>
      </c>
      <c r="V19">
        <v>0</v>
      </c>
      <c r="X19">
        <v>0</v>
      </c>
      <c r="Y19" t="s">
        <v>213</v>
      </c>
      <c r="Z19" t="s">
        <v>376</v>
      </c>
    </row>
    <row r="20" spans="1:27">
      <c r="A20" s="1">
        <f>HYPERLINK("https://lsnyc.legalserver.org/matter/dynamic-profile/view/1887870","19-1887870")</f>
        <v>0</v>
      </c>
      <c r="B20" t="s">
        <v>27</v>
      </c>
      <c r="C20" t="s">
        <v>33</v>
      </c>
      <c r="D20" t="s">
        <v>35</v>
      </c>
      <c r="E20">
        <v>10314</v>
      </c>
      <c r="F20" t="s">
        <v>37</v>
      </c>
      <c r="G20" t="s">
        <v>39</v>
      </c>
      <c r="H20" t="s">
        <v>47</v>
      </c>
      <c r="I20" t="s">
        <v>62</v>
      </c>
      <c r="J20">
        <v>55000</v>
      </c>
      <c r="K20">
        <v>0</v>
      </c>
      <c r="O20" t="s">
        <v>103</v>
      </c>
      <c r="R20" t="s">
        <v>129</v>
      </c>
      <c r="S20" t="s">
        <v>129</v>
      </c>
      <c r="T20">
        <v>0</v>
      </c>
      <c r="U20">
        <v>0</v>
      </c>
      <c r="V20">
        <v>0</v>
      </c>
      <c r="X20">
        <v>0</v>
      </c>
      <c r="Y20" t="s">
        <v>214</v>
      </c>
      <c r="Z20" t="s">
        <v>377</v>
      </c>
    </row>
    <row r="21" spans="1:27">
      <c r="A21" s="1">
        <f>HYPERLINK("https://lsnyc.legalserver.org/matter/dynamic-profile/view/1887226","19-1887226")</f>
        <v>0</v>
      </c>
      <c r="B21" t="s">
        <v>28</v>
      </c>
      <c r="C21" t="s">
        <v>33</v>
      </c>
      <c r="D21" t="s">
        <v>35</v>
      </c>
      <c r="E21">
        <v>10310</v>
      </c>
      <c r="F21" t="s">
        <v>37</v>
      </c>
      <c r="G21" t="s">
        <v>39</v>
      </c>
      <c r="H21" t="s">
        <v>47</v>
      </c>
      <c r="I21" t="s">
        <v>57</v>
      </c>
      <c r="J21">
        <v>34484</v>
      </c>
      <c r="K21">
        <v>0</v>
      </c>
      <c r="L21" t="s">
        <v>82</v>
      </c>
      <c r="O21" t="s">
        <v>105</v>
      </c>
      <c r="R21" t="s">
        <v>130</v>
      </c>
      <c r="S21" t="s">
        <v>173</v>
      </c>
      <c r="T21">
        <v>0</v>
      </c>
      <c r="U21">
        <v>0</v>
      </c>
      <c r="V21">
        <v>0</v>
      </c>
      <c r="X21">
        <v>0</v>
      </c>
      <c r="Y21" t="s">
        <v>215</v>
      </c>
      <c r="Z21" t="s">
        <v>378</v>
      </c>
    </row>
    <row r="22" spans="1:27">
      <c r="A22" s="1">
        <f>HYPERLINK("https://lsnyc.legalserver.org/matter/dynamic-profile/view/1887290","19-1887290")</f>
        <v>0</v>
      </c>
      <c r="B22" t="s">
        <v>27</v>
      </c>
      <c r="C22" t="s">
        <v>33</v>
      </c>
      <c r="D22" t="s">
        <v>35</v>
      </c>
      <c r="E22">
        <v>10302</v>
      </c>
      <c r="F22" t="s">
        <v>37</v>
      </c>
      <c r="G22" t="s">
        <v>40</v>
      </c>
      <c r="I22" t="s">
        <v>62</v>
      </c>
      <c r="J22">
        <v>89000</v>
      </c>
      <c r="K22">
        <v>0</v>
      </c>
      <c r="L22" t="s">
        <v>84</v>
      </c>
      <c r="O22" t="s">
        <v>103</v>
      </c>
      <c r="P22" t="s">
        <v>102</v>
      </c>
      <c r="R22" t="s">
        <v>131</v>
      </c>
      <c r="S22" t="s">
        <v>163</v>
      </c>
      <c r="T22">
        <v>0</v>
      </c>
      <c r="U22">
        <v>0</v>
      </c>
      <c r="V22">
        <v>0</v>
      </c>
      <c r="X22">
        <v>0</v>
      </c>
      <c r="Y22" t="s">
        <v>216</v>
      </c>
      <c r="Z22" t="s">
        <v>379</v>
      </c>
    </row>
    <row r="23" spans="1:27">
      <c r="A23" s="1">
        <f>HYPERLINK("https://lsnyc.legalserver.org/matter/dynamic-profile/view/1890613","19-1890613")</f>
        <v>0</v>
      </c>
      <c r="B23" t="s">
        <v>29</v>
      </c>
      <c r="C23" t="s">
        <v>33</v>
      </c>
      <c r="D23" t="s">
        <v>35</v>
      </c>
      <c r="E23">
        <v>10312</v>
      </c>
      <c r="F23" t="s">
        <v>37</v>
      </c>
      <c r="G23" t="s">
        <v>40</v>
      </c>
      <c r="H23" t="s">
        <v>47</v>
      </c>
      <c r="I23" t="s">
        <v>63</v>
      </c>
      <c r="J23">
        <v>36456</v>
      </c>
      <c r="K23">
        <v>0</v>
      </c>
      <c r="O23" t="s">
        <v>105</v>
      </c>
      <c r="R23" t="s">
        <v>132</v>
      </c>
      <c r="S23" t="s">
        <v>174</v>
      </c>
      <c r="T23">
        <v>0</v>
      </c>
      <c r="U23">
        <v>0</v>
      </c>
      <c r="V23">
        <v>0</v>
      </c>
      <c r="X23">
        <v>0</v>
      </c>
      <c r="Y23" t="s">
        <v>215</v>
      </c>
      <c r="Z23" t="s">
        <v>380</v>
      </c>
    </row>
    <row r="24" spans="1:27">
      <c r="A24" s="1">
        <f>HYPERLINK("https://lsnyc.legalserver.org/matter/dynamic-profile/view/1894183","19-1894183")</f>
        <v>0</v>
      </c>
      <c r="B24" t="s">
        <v>28</v>
      </c>
      <c r="C24" t="s">
        <v>33</v>
      </c>
      <c r="D24" t="s">
        <v>35</v>
      </c>
      <c r="E24">
        <v>10314</v>
      </c>
      <c r="F24" t="s">
        <v>37</v>
      </c>
      <c r="G24" t="s">
        <v>43</v>
      </c>
      <c r="I24" t="s">
        <v>59</v>
      </c>
      <c r="J24">
        <v>26000</v>
      </c>
      <c r="K24">
        <v>0</v>
      </c>
      <c r="L24" t="s">
        <v>82</v>
      </c>
      <c r="O24" t="s">
        <v>102</v>
      </c>
      <c r="R24" t="s">
        <v>133</v>
      </c>
      <c r="S24" t="s">
        <v>175</v>
      </c>
      <c r="T24">
        <v>0</v>
      </c>
      <c r="U24">
        <v>0</v>
      </c>
      <c r="V24">
        <v>0</v>
      </c>
      <c r="X24">
        <v>0</v>
      </c>
      <c r="Y24" t="s">
        <v>217</v>
      </c>
      <c r="Z24" t="s">
        <v>381</v>
      </c>
    </row>
    <row r="25" spans="1:27">
      <c r="A25" s="1">
        <f>HYPERLINK("https://lsnyc.legalserver.org/matter/dynamic-profile/view/1886851","19-1886851")</f>
        <v>0</v>
      </c>
      <c r="B25" t="s">
        <v>29</v>
      </c>
      <c r="C25" t="s">
        <v>33</v>
      </c>
      <c r="D25" t="s">
        <v>35</v>
      </c>
      <c r="E25">
        <v>10314</v>
      </c>
      <c r="F25" t="s">
        <v>37</v>
      </c>
      <c r="G25" t="s">
        <v>47</v>
      </c>
      <c r="I25" t="s">
        <v>64</v>
      </c>
      <c r="J25">
        <v>33120</v>
      </c>
      <c r="K25">
        <v>0</v>
      </c>
      <c r="L25" t="s">
        <v>83</v>
      </c>
      <c r="N25" t="s">
        <v>94</v>
      </c>
      <c r="O25" t="s">
        <v>101</v>
      </c>
      <c r="P25" t="s">
        <v>103</v>
      </c>
      <c r="R25" t="s">
        <v>130</v>
      </c>
      <c r="S25" t="s">
        <v>130</v>
      </c>
      <c r="T25">
        <v>0</v>
      </c>
      <c r="U25">
        <v>0</v>
      </c>
      <c r="V25">
        <v>0</v>
      </c>
      <c r="X25">
        <v>0</v>
      </c>
      <c r="Y25" t="s">
        <v>213</v>
      </c>
      <c r="Z25" t="s">
        <v>382</v>
      </c>
    </row>
    <row r="26" spans="1:27">
      <c r="A26" s="1">
        <f>HYPERLINK("https://lsnyc.legalserver.org/matter/dynamic-profile/view/1853684","17-1853684")</f>
        <v>0</v>
      </c>
      <c r="B26" t="s">
        <v>27</v>
      </c>
      <c r="C26" t="s">
        <v>33</v>
      </c>
      <c r="D26" t="s">
        <v>35</v>
      </c>
      <c r="E26">
        <v>10303</v>
      </c>
      <c r="F26" t="s">
        <v>37</v>
      </c>
      <c r="G26" t="s">
        <v>47</v>
      </c>
      <c r="I26" t="s">
        <v>62</v>
      </c>
      <c r="J26">
        <v>135568</v>
      </c>
      <c r="K26">
        <v>0</v>
      </c>
      <c r="L26" t="s">
        <v>82</v>
      </c>
      <c r="O26" t="s">
        <v>103</v>
      </c>
      <c r="R26" t="s">
        <v>134</v>
      </c>
      <c r="S26" t="s">
        <v>134</v>
      </c>
      <c r="T26">
        <v>0</v>
      </c>
      <c r="U26">
        <v>0</v>
      </c>
      <c r="V26">
        <v>0</v>
      </c>
      <c r="X26">
        <v>0</v>
      </c>
      <c r="Y26" t="s">
        <v>218</v>
      </c>
      <c r="Z26" t="s">
        <v>383</v>
      </c>
    </row>
    <row r="27" spans="1:27">
      <c r="A27" s="1">
        <f>HYPERLINK("https://lsnyc.legalserver.org/matter/dynamic-profile/view/1879614","18-1879614")</f>
        <v>0</v>
      </c>
      <c r="B27" t="s">
        <v>29</v>
      </c>
      <c r="C27" t="s">
        <v>33</v>
      </c>
      <c r="D27" t="s">
        <v>35</v>
      </c>
      <c r="E27">
        <v>10306</v>
      </c>
      <c r="F27" t="s">
        <v>37</v>
      </c>
      <c r="G27" t="s">
        <v>47</v>
      </c>
      <c r="I27" t="s">
        <v>64</v>
      </c>
      <c r="J27">
        <v>78000</v>
      </c>
      <c r="K27">
        <v>0</v>
      </c>
      <c r="L27" t="s">
        <v>82</v>
      </c>
      <c r="O27" t="s">
        <v>103</v>
      </c>
      <c r="P27" t="s">
        <v>102</v>
      </c>
      <c r="R27" t="s">
        <v>135</v>
      </c>
      <c r="S27" t="s">
        <v>131</v>
      </c>
      <c r="T27">
        <v>0</v>
      </c>
      <c r="U27">
        <v>0</v>
      </c>
      <c r="V27">
        <v>0</v>
      </c>
      <c r="X27">
        <v>0</v>
      </c>
      <c r="Y27" t="s">
        <v>212</v>
      </c>
      <c r="Z27" t="s">
        <v>384</v>
      </c>
      <c r="AA27" t="s">
        <v>544</v>
      </c>
    </row>
    <row r="28" spans="1:27">
      <c r="A28" s="1">
        <f>HYPERLINK("https://lsnyc.legalserver.org/matter/dynamic-profile/view/1896835","19-1896835")</f>
        <v>0</v>
      </c>
      <c r="B28" t="s">
        <v>27</v>
      </c>
      <c r="C28" t="s">
        <v>33</v>
      </c>
      <c r="D28" t="s">
        <v>35</v>
      </c>
      <c r="E28">
        <v>10312</v>
      </c>
      <c r="F28" t="s">
        <v>37</v>
      </c>
      <c r="G28" t="s">
        <v>40</v>
      </c>
      <c r="I28" t="s">
        <v>67</v>
      </c>
      <c r="J28">
        <v>37200</v>
      </c>
      <c r="K28">
        <v>0</v>
      </c>
      <c r="O28" t="s">
        <v>104</v>
      </c>
      <c r="R28" t="s">
        <v>133</v>
      </c>
      <c r="S28" t="s">
        <v>176</v>
      </c>
      <c r="T28">
        <v>0</v>
      </c>
      <c r="U28">
        <v>0</v>
      </c>
      <c r="V28">
        <v>0</v>
      </c>
      <c r="X28">
        <v>0</v>
      </c>
      <c r="Y28" t="s">
        <v>219</v>
      </c>
      <c r="Z28" t="s">
        <v>385</v>
      </c>
    </row>
    <row r="29" spans="1:27">
      <c r="A29" s="1">
        <f>HYPERLINK("https://lsnyc.legalserver.org/matter/dynamic-profile/view/1892870","19-1892870")</f>
        <v>0</v>
      </c>
      <c r="B29" t="s">
        <v>27</v>
      </c>
      <c r="C29" t="s">
        <v>33</v>
      </c>
      <c r="D29" t="s">
        <v>35</v>
      </c>
      <c r="E29">
        <v>10312</v>
      </c>
      <c r="F29" t="s">
        <v>37</v>
      </c>
      <c r="G29" t="s">
        <v>43</v>
      </c>
      <c r="I29" t="s">
        <v>55</v>
      </c>
      <c r="J29">
        <v>3000</v>
      </c>
      <c r="K29">
        <v>0</v>
      </c>
      <c r="L29" t="s">
        <v>83</v>
      </c>
      <c r="O29" t="s">
        <v>104</v>
      </c>
      <c r="P29" t="s">
        <v>102</v>
      </c>
      <c r="R29" t="s">
        <v>136</v>
      </c>
      <c r="S29" t="s">
        <v>136</v>
      </c>
      <c r="T29">
        <v>0</v>
      </c>
      <c r="U29">
        <v>0</v>
      </c>
      <c r="V29">
        <v>0</v>
      </c>
      <c r="X29">
        <v>0</v>
      </c>
      <c r="Y29" t="s">
        <v>220</v>
      </c>
      <c r="Z29" t="s">
        <v>386</v>
      </c>
    </row>
    <row r="30" spans="1:27">
      <c r="A30" s="1">
        <f>HYPERLINK("https://lsnyc.legalserver.org/matter/dynamic-profile/view/1908032","19-1908032")</f>
        <v>0</v>
      </c>
      <c r="B30" t="s">
        <v>28</v>
      </c>
      <c r="C30" t="s">
        <v>33</v>
      </c>
      <c r="D30" t="s">
        <v>35</v>
      </c>
      <c r="E30">
        <v>10303</v>
      </c>
      <c r="F30" t="s">
        <v>38</v>
      </c>
      <c r="I30" t="s">
        <v>66</v>
      </c>
      <c r="J30">
        <v>71000</v>
      </c>
      <c r="T30">
        <v>0</v>
      </c>
      <c r="U30">
        <v>0</v>
      </c>
      <c r="V30">
        <v>0</v>
      </c>
      <c r="X30">
        <v>0</v>
      </c>
      <c r="Y30" t="s">
        <v>221</v>
      </c>
      <c r="Z30" t="s">
        <v>387</v>
      </c>
    </row>
    <row r="31" spans="1:27">
      <c r="A31" s="1">
        <f>HYPERLINK("https://lsnyc.legalserver.org/matter/dynamic-profile/view/1869122","18-1869122")</f>
        <v>0</v>
      </c>
      <c r="B31" t="s">
        <v>29</v>
      </c>
      <c r="C31" t="s">
        <v>33</v>
      </c>
      <c r="D31" t="s">
        <v>35</v>
      </c>
      <c r="E31">
        <v>10314</v>
      </c>
      <c r="F31" t="s">
        <v>37</v>
      </c>
      <c r="G31" t="s">
        <v>47</v>
      </c>
      <c r="I31" t="s">
        <v>64</v>
      </c>
      <c r="J31">
        <v>46200</v>
      </c>
      <c r="K31">
        <v>0</v>
      </c>
      <c r="L31" t="s">
        <v>83</v>
      </c>
      <c r="N31" t="s">
        <v>82</v>
      </c>
      <c r="O31" t="s">
        <v>104</v>
      </c>
      <c r="P31" t="s">
        <v>112</v>
      </c>
      <c r="R31" t="s">
        <v>133</v>
      </c>
      <c r="T31">
        <v>0</v>
      </c>
      <c r="U31">
        <v>0</v>
      </c>
      <c r="V31">
        <v>0</v>
      </c>
      <c r="X31">
        <v>0</v>
      </c>
      <c r="Y31" t="s">
        <v>222</v>
      </c>
      <c r="Z31" t="s">
        <v>388</v>
      </c>
    </row>
    <row r="32" spans="1:27">
      <c r="A32" s="1">
        <f>HYPERLINK("https://lsnyc.legalserver.org/matter/dynamic-profile/view/0792409","15-0792409")</f>
        <v>0</v>
      </c>
      <c r="B32" t="s">
        <v>27</v>
      </c>
      <c r="C32" t="s">
        <v>33</v>
      </c>
      <c r="D32" t="s">
        <v>35</v>
      </c>
      <c r="E32">
        <v>10304</v>
      </c>
      <c r="F32" t="s">
        <v>37</v>
      </c>
      <c r="G32" t="s">
        <v>47</v>
      </c>
      <c r="I32" t="s">
        <v>62</v>
      </c>
      <c r="J32">
        <v>21349</v>
      </c>
      <c r="K32">
        <v>0</v>
      </c>
      <c r="L32" t="s">
        <v>82</v>
      </c>
      <c r="O32" t="s">
        <v>103</v>
      </c>
      <c r="P32" t="s">
        <v>102</v>
      </c>
      <c r="R32" t="s">
        <v>117</v>
      </c>
      <c r="T32">
        <v>0</v>
      </c>
      <c r="U32">
        <v>0</v>
      </c>
      <c r="V32">
        <v>0</v>
      </c>
      <c r="X32">
        <v>0</v>
      </c>
      <c r="Y32" t="s">
        <v>223</v>
      </c>
      <c r="Z32" t="s">
        <v>389</v>
      </c>
    </row>
    <row r="33" spans="1:27">
      <c r="A33" s="1">
        <f>HYPERLINK("https://lsnyc.legalserver.org/matter/dynamic-profile/view/0805083","16-0805083")</f>
        <v>0</v>
      </c>
      <c r="B33" t="s">
        <v>27</v>
      </c>
      <c r="C33" t="s">
        <v>33</v>
      </c>
      <c r="D33" t="s">
        <v>35</v>
      </c>
      <c r="E33">
        <v>10303</v>
      </c>
      <c r="F33" t="s">
        <v>37</v>
      </c>
      <c r="G33" t="s">
        <v>47</v>
      </c>
      <c r="I33" t="s">
        <v>55</v>
      </c>
      <c r="J33">
        <v>48804</v>
      </c>
      <c r="K33" t="s">
        <v>71</v>
      </c>
      <c r="L33" t="s">
        <v>85</v>
      </c>
      <c r="M33" t="s">
        <v>82</v>
      </c>
      <c r="N33" t="s">
        <v>93</v>
      </c>
      <c r="O33" t="s">
        <v>106</v>
      </c>
      <c r="P33" t="s">
        <v>101</v>
      </c>
      <c r="R33" t="s">
        <v>137</v>
      </c>
      <c r="T33">
        <v>0</v>
      </c>
      <c r="U33">
        <v>66404.06</v>
      </c>
      <c r="V33">
        <v>122372.19</v>
      </c>
      <c r="X33">
        <v>0</v>
      </c>
      <c r="Y33" t="s">
        <v>224</v>
      </c>
      <c r="Z33" t="s">
        <v>390</v>
      </c>
      <c r="AA33" t="s">
        <v>545</v>
      </c>
    </row>
    <row r="34" spans="1:27">
      <c r="A34" s="1">
        <f>HYPERLINK("https://lsnyc.legalserver.org/matter/dynamic-profile/view/1852243","17-1852243")</f>
        <v>0</v>
      </c>
      <c r="B34" t="s">
        <v>27</v>
      </c>
      <c r="C34" t="s">
        <v>33</v>
      </c>
      <c r="D34" t="s">
        <v>35</v>
      </c>
      <c r="E34">
        <v>10301</v>
      </c>
      <c r="F34" t="s">
        <v>37</v>
      </c>
      <c r="G34" t="s">
        <v>47</v>
      </c>
      <c r="H34" t="s">
        <v>51</v>
      </c>
      <c r="I34" t="s">
        <v>60</v>
      </c>
      <c r="J34">
        <v>31200</v>
      </c>
      <c r="K34">
        <v>0</v>
      </c>
      <c r="L34" t="s">
        <v>82</v>
      </c>
      <c r="O34" t="s">
        <v>102</v>
      </c>
      <c r="R34" t="s">
        <v>131</v>
      </c>
      <c r="T34">
        <v>0</v>
      </c>
      <c r="U34">
        <v>0</v>
      </c>
      <c r="V34">
        <v>0</v>
      </c>
      <c r="X34">
        <v>0</v>
      </c>
      <c r="Y34" t="s">
        <v>225</v>
      </c>
      <c r="Z34" t="s">
        <v>391</v>
      </c>
    </row>
    <row r="35" spans="1:27">
      <c r="A35" s="1">
        <f>HYPERLINK("https://lsnyc.legalserver.org/matter/dynamic-profile/view/1858151","18-1858151")</f>
        <v>0</v>
      </c>
      <c r="B35" t="s">
        <v>30</v>
      </c>
      <c r="C35" t="s">
        <v>33</v>
      </c>
      <c r="D35" t="s">
        <v>35</v>
      </c>
      <c r="E35">
        <v>10314</v>
      </c>
      <c r="F35" t="s">
        <v>37</v>
      </c>
      <c r="G35" t="s">
        <v>40</v>
      </c>
      <c r="I35" t="s">
        <v>67</v>
      </c>
      <c r="J35">
        <v>15600</v>
      </c>
      <c r="K35">
        <v>0</v>
      </c>
      <c r="L35" t="s">
        <v>82</v>
      </c>
      <c r="O35" t="s">
        <v>102</v>
      </c>
      <c r="R35" t="s">
        <v>126</v>
      </c>
      <c r="T35">
        <v>0</v>
      </c>
      <c r="U35">
        <v>0</v>
      </c>
      <c r="V35">
        <v>0</v>
      </c>
      <c r="X35">
        <v>0</v>
      </c>
      <c r="Y35" t="s">
        <v>226</v>
      </c>
      <c r="Z35" t="s">
        <v>392</v>
      </c>
    </row>
    <row r="36" spans="1:27">
      <c r="A36" s="1">
        <f>HYPERLINK("https://lsnyc.legalserver.org/matter/dynamic-profile/view/1862447","18-1862447")</f>
        <v>0</v>
      </c>
      <c r="B36" t="s">
        <v>27</v>
      </c>
      <c r="C36" t="s">
        <v>33</v>
      </c>
      <c r="D36" t="s">
        <v>35</v>
      </c>
      <c r="E36">
        <v>10314</v>
      </c>
      <c r="F36" t="s">
        <v>37</v>
      </c>
      <c r="G36" t="s">
        <v>48</v>
      </c>
      <c r="H36" t="s">
        <v>54</v>
      </c>
      <c r="I36" t="s">
        <v>68</v>
      </c>
      <c r="J36">
        <v>37176</v>
      </c>
      <c r="K36">
        <v>0</v>
      </c>
      <c r="L36" t="s">
        <v>82</v>
      </c>
      <c r="O36" t="s">
        <v>103</v>
      </c>
      <c r="P36" t="s">
        <v>102</v>
      </c>
      <c r="R36" t="s">
        <v>119</v>
      </c>
      <c r="T36">
        <v>0</v>
      </c>
      <c r="U36">
        <v>0</v>
      </c>
      <c r="V36">
        <v>0</v>
      </c>
      <c r="X36">
        <v>0</v>
      </c>
      <c r="Y36" t="s">
        <v>227</v>
      </c>
      <c r="Z36" t="s">
        <v>393</v>
      </c>
    </row>
    <row r="37" spans="1:27">
      <c r="A37" s="1">
        <f>HYPERLINK("https://lsnyc.legalserver.org/matter/dynamic-profile/view/1863095","18-1863095")</f>
        <v>0</v>
      </c>
      <c r="B37" t="s">
        <v>30</v>
      </c>
      <c r="C37" t="s">
        <v>33</v>
      </c>
      <c r="D37" t="s">
        <v>35</v>
      </c>
      <c r="E37">
        <v>10305</v>
      </c>
      <c r="F37" t="s">
        <v>37</v>
      </c>
      <c r="G37" t="s">
        <v>47</v>
      </c>
      <c r="I37" t="s">
        <v>60</v>
      </c>
      <c r="J37">
        <v>84000</v>
      </c>
      <c r="K37">
        <v>0</v>
      </c>
      <c r="L37" t="s">
        <v>82</v>
      </c>
      <c r="O37" t="s">
        <v>107</v>
      </c>
      <c r="P37" t="s">
        <v>102</v>
      </c>
      <c r="R37" t="s">
        <v>138</v>
      </c>
      <c r="T37">
        <v>0</v>
      </c>
      <c r="U37">
        <v>0</v>
      </c>
      <c r="V37">
        <v>0</v>
      </c>
      <c r="X37">
        <v>0</v>
      </c>
      <c r="Y37" t="s">
        <v>228</v>
      </c>
      <c r="Z37" t="s">
        <v>394</v>
      </c>
    </row>
    <row r="38" spans="1:27">
      <c r="A38" s="1">
        <f>HYPERLINK("https://lsnyc.legalserver.org/matter/dynamic-profile/view/1863278","18-1863278")</f>
        <v>0</v>
      </c>
      <c r="B38" t="s">
        <v>30</v>
      </c>
      <c r="C38" t="s">
        <v>33</v>
      </c>
      <c r="D38" t="s">
        <v>35</v>
      </c>
      <c r="E38">
        <v>10314</v>
      </c>
      <c r="F38" t="s">
        <v>37</v>
      </c>
      <c r="G38" t="s">
        <v>39</v>
      </c>
      <c r="I38" t="s">
        <v>69</v>
      </c>
      <c r="J38">
        <v>115000</v>
      </c>
      <c r="K38" t="s">
        <v>71</v>
      </c>
      <c r="L38" t="s">
        <v>85</v>
      </c>
      <c r="N38" t="s">
        <v>82</v>
      </c>
      <c r="O38" t="s">
        <v>107</v>
      </c>
      <c r="R38" t="s">
        <v>120</v>
      </c>
      <c r="T38">
        <v>0</v>
      </c>
      <c r="U38">
        <v>0</v>
      </c>
      <c r="V38">
        <v>0</v>
      </c>
      <c r="X38">
        <v>0</v>
      </c>
      <c r="Y38" t="s">
        <v>229</v>
      </c>
      <c r="Z38" t="s">
        <v>395</v>
      </c>
      <c r="AA38" t="s">
        <v>545</v>
      </c>
    </row>
    <row r="39" spans="1:27">
      <c r="A39" s="1">
        <f>HYPERLINK("https://lsnyc.legalserver.org/matter/dynamic-profile/view/1864040","18-1864040")</f>
        <v>0</v>
      </c>
      <c r="B39" t="s">
        <v>29</v>
      </c>
      <c r="C39" t="s">
        <v>33</v>
      </c>
      <c r="D39" t="s">
        <v>35</v>
      </c>
      <c r="E39">
        <v>10306</v>
      </c>
      <c r="F39" t="s">
        <v>37</v>
      </c>
      <c r="G39" t="s">
        <v>42</v>
      </c>
      <c r="I39" t="s">
        <v>68</v>
      </c>
      <c r="J39">
        <v>25000</v>
      </c>
      <c r="K39" t="s">
        <v>72</v>
      </c>
      <c r="L39" t="s">
        <v>86</v>
      </c>
      <c r="N39" t="s">
        <v>99</v>
      </c>
      <c r="O39" t="s">
        <v>106</v>
      </c>
      <c r="R39" t="s">
        <v>139</v>
      </c>
      <c r="T39">
        <v>0</v>
      </c>
      <c r="U39">
        <v>0</v>
      </c>
      <c r="V39">
        <v>0</v>
      </c>
      <c r="X39">
        <v>0</v>
      </c>
      <c r="Y39" t="s">
        <v>230</v>
      </c>
      <c r="Z39" t="s">
        <v>396</v>
      </c>
    </row>
    <row r="40" spans="1:27">
      <c r="A40" s="1">
        <f>HYPERLINK("https://lsnyc.legalserver.org/matter/dynamic-profile/view/1877071","18-1877071")</f>
        <v>0</v>
      </c>
      <c r="B40" t="s">
        <v>30</v>
      </c>
      <c r="C40" t="s">
        <v>33</v>
      </c>
      <c r="D40" t="s">
        <v>35</v>
      </c>
      <c r="E40">
        <v>10304</v>
      </c>
      <c r="F40" t="s">
        <v>37</v>
      </c>
      <c r="G40" t="s">
        <v>47</v>
      </c>
      <c r="I40" t="s">
        <v>60</v>
      </c>
      <c r="J40">
        <v>14700</v>
      </c>
      <c r="K40" t="s">
        <v>73</v>
      </c>
      <c r="L40" t="s">
        <v>87</v>
      </c>
      <c r="O40" t="s">
        <v>101</v>
      </c>
      <c r="P40" t="s">
        <v>102</v>
      </c>
      <c r="R40" t="s">
        <v>140</v>
      </c>
      <c r="T40">
        <v>2918.72</v>
      </c>
      <c r="U40">
        <v>0</v>
      </c>
      <c r="V40">
        <v>0</v>
      </c>
      <c r="X40">
        <v>0</v>
      </c>
      <c r="Y40" t="s">
        <v>231</v>
      </c>
      <c r="Z40" t="s">
        <v>397</v>
      </c>
    </row>
    <row r="41" spans="1:27">
      <c r="A41" s="1">
        <f>HYPERLINK("https://lsnyc.legalserver.org/matter/dynamic-profile/view/1874863","18-1874863")</f>
        <v>0</v>
      </c>
      <c r="B41" t="s">
        <v>27</v>
      </c>
      <c r="C41" t="s">
        <v>33</v>
      </c>
      <c r="D41" t="s">
        <v>35</v>
      </c>
      <c r="E41">
        <v>10310</v>
      </c>
      <c r="F41" t="s">
        <v>37</v>
      </c>
      <c r="G41" t="s">
        <v>43</v>
      </c>
      <c r="I41" t="s">
        <v>69</v>
      </c>
      <c r="J41">
        <v>22880</v>
      </c>
      <c r="K41">
        <v>0</v>
      </c>
      <c r="L41" t="s">
        <v>82</v>
      </c>
      <c r="O41" t="s">
        <v>102</v>
      </c>
      <c r="R41" t="s">
        <v>131</v>
      </c>
      <c r="T41">
        <v>0</v>
      </c>
      <c r="U41">
        <v>0</v>
      </c>
      <c r="V41">
        <v>0</v>
      </c>
      <c r="X41">
        <v>0</v>
      </c>
      <c r="Y41" t="s">
        <v>232</v>
      </c>
      <c r="Z41" t="s">
        <v>398</v>
      </c>
    </row>
    <row r="42" spans="1:27">
      <c r="A42" s="1">
        <f>HYPERLINK("https://lsnyc.legalserver.org/matter/dynamic-profile/view/1882129","18-1882129")</f>
        <v>0</v>
      </c>
      <c r="B42" t="s">
        <v>29</v>
      </c>
      <c r="C42" t="s">
        <v>33</v>
      </c>
      <c r="D42" t="s">
        <v>35</v>
      </c>
      <c r="E42">
        <v>10306</v>
      </c>
      <c r="F42" t="s">
        <v>37</v>
      </c>
      <c r="G42" t="s">
        <v>39</v>
      </c>
      <c r="I42" t="s">
        <v>57</v>
      </c>
      <c r="J42">
        <v>64000</v>
      </c>
      <c r="K42">
        <v>0</v>
      </c>
      <c r="O42" t="s">
        <v>103</v>
      </c>
      <c r="R42" t="s">
        <v>139</v>
      </c>
      <c r="T42">
        <v>0</v>
      </c>
      <c r="U42">
        <v>0</v>
      </c>
      <c r="V42">
        <v>0</v>
      </c>
      <c r="X42">
        <v>0</v>
      </c>
      <c r="Y42" t="s">
        <v>233</v>
      </c>
      <c r="Z42" t="s">
        <v>399</v>
      </c>
    </row>
    <row r="43" spans="1:27">
      <c r="A43" s="1">
        <f>HYPERLINK("https://lsnyc.legalserver.org/matter/dynamic-profile/view/1884386","18-1884386")</f>
        <v>0</v>
      </c>
      <c r="B43" t="s">
        <v>30</v>
      </c>
      <c r="C43" t="s">
        <v>33</v>
      </c>
      <c r="D43" t="s">
        <v>35</v>
      </c>
      <c r="E43">
        <v>10310</v>
      </c>
      <c r="F43" t="s">
        <v>37</v>
      </c>
      <c r="G43" t="s">
        <v>42</v>
      </c>
      <c r="I43" t="s">
        <v>63</v>
      </c>
      <c r="J43">
        <v>46800</v>
      </c>
      <c r="K43">
        <v>0</v>
      </c>
      <c r="L43" t="s">
        <v>82</v>
      </c>
      <c r="O43" t="s">
        <v>103</v>
      </c>
      <c r="P43" t="s">
        <v>113</v>
      </c>
      <c r="R43" t="s">
        <v>133</v>
      </c>
      <c r="T43">
        <v>0</v>
      </c>
      <c r="U43">
        <v>0</v>
      </c>
      <c r="V43">
        <v>0</v>
      </c>
      <c r="X43">
        <v>0</v>
      </c>
      <c r="Y43" t="s">
        <v>234</v>
      </c>
      <c r="Z43" t="s">
        <v>400</v>
      </c>
    </row>
    <row r="44" spans="1:27">
      <c r="A44" s="1">
        <f>HYPERLINK("https://lsnyc.legalserver.org/matter/dynamic-profile/view/1884742","18-1884742")</f>
        <v>0</v>
      </c>
      <c r="B44" t="s">
        <v>29</v>
      </c>
      <c r="C44" t="s">
        <v>33</v>
      </c>
      <c r="D44" t="s">
        <v>35</v>
      </c>
      <c r="E44">
        <v>10312</v>
      </c>
      <c r="F44" t="s">
        <v>37</v>
      </c>
      <c r="G44" t="s">
        <v>47</v>
      </c>
      <c r="H44" t="s">
        <v>39</v>
      </c>
      <c r="I44" t="s">
        <v>61</v>
      </c>
      <c r="J44">
        <v>43536</v>
      </c>
      <c r="K44">
        <v>0</v>
      </c>
      <c r="O44" t="s">
        <v>103</v>
      </c>
      <c r="R44" t="s">
        <v>141</v>
      </c>
      <c r="T44">
        <v>0</v>
      </c>
      <c r="U44">
        <v>0</v>
      </c>
      <c r="V44">
        <v>0</v>
      </c>
      <c r="X44">
        <v>0</v>
      </c>
      <c r="Y44" t="s">
        <v>235</v>
      </c>
      <c r="Z44" t="s">
        <v>401</v>
      </c>
    </row>
    <row r="45" spans="1:27">
      <c r="A45" s="1">
        <f>HYPERLINK("https://lsnyc.legalserver.org/matter/dynamic-profile/view/1884632","18-1884632")</f>
        <v>0</v>
      </c>
      <c r="B45" t="s">
        <v>30</v>
      </c>
      <c r="C45" t="s">
        <v>33</v>
      </c>
      <c r="D45" t="s">
        <v>35</v>
      </c>
      <c r="E45">
        <v>10303</v>
      </c>
      <c r="F45" t="s">
        <v>37</v>
      </c>
      <c r="G45" t="s">
        <v>43</v>
      </c>
      <c r="I45" t="s">
        <v>63</v>
      </c>
      <c r="J45">
        <v>42000</v>
      </c>
      <c r="K45">
        <v>0</v>
      </c>
      <c r="L45" t="s">
        <v>83</v>
      </c>
      <c r="O45" t="s">
        <v>106</v>
      </c>
      <c r="R45" t="s">
        <v>142</v>
      </c>
      <c r="T45">
        <v>0</v>
      </c>
      <c r="U45">
        <v>0</v>
      </c>
      <c r="V45">
        <v>0</v>
      </c>
      <c r="X45">
        <v>0</v>
      </c>
      <c r="Y45" t="s">
        <v>236</v>
      </c>
      <c r="Z45" t="s">
        <v>402</v>
      </c>
    </row>
    <row r="46" spans="1:27">
      <c r="A46" s="1">
        <f>HYPERLINK("https://lsnyc.legalserver.org/matter/dynamic-profile/view/1886990","19-1886990")</f>
        <v>0</v>
      </c>
      <c r="B46" t="s">
        <v>29</v>
      </c>
      <c r="C46" t="s">
        <v>33</v>
      </c>
      <c r="D46" t="s">
        <v>35</v>
      </c>
      <c r="E46">
        <v>10304</v>
      </c>
      <c r="F46" t="s">
        <v>37</v>
      </c>
      <c r="G46" t="s">
        <v>49</v>
      </c>
      <c r="I46" t="s">
        <v>61</v>
      </c>
      <c r="J46">
        <v>52000</v>
      </c>
      <c r="K46">
        <v>0</v>
      </c>
      <c r="O46" t="s">
        <v>106</v>
      </c>
      <c r="T46">
        <v>0</v>
      </c>
      <c r="U46">
        <v>0</v>
      </c>
      <c r="V46">
        <v>0</v>
      </c>
      <c r="X46">
        <v>0</v>
      </c>
      <c r="Y46" t="s">
        <v>237</v>
      </c>
      <c r="Z46" t="s">
        <v>403</v>
      </c>
    </row>
    <row r="47" spans="1:27">
      <c r="A47" s="1">
        <f>HYPERLINK("https://lsnyc.legalserver.org/matter/dynamic-profile/view/1889011","19-1889011")</f>
        <v>0</v>
      </c>
      <c r="B47" t="s">
        <v>30</v>
      </c>
      <c r="C47" t="s">
        <v>33</v>
      </c>
      <c r="D47" t="s">
        <v>35</v>
      </c>
      <c r="E47">
        <v>10306</v>
      </c>
      <c r="F47" t="s">
        <v>37</v>
      </c>
      <c r="G47" t="s">
        <v>47</v>
      </c>
      <c r="I47" t="s">
        <v>60</v>
      </c>
      <c r="J47">
        <v>38800</v>
      </c>
      <c r="K47">
        <v>0</v>
      </c>
      <c r="L47" t="s">
        <v>82</v>
      </c>
      <c r="O47" t="s">
        <v>102</v>
      </c>
      <c r="R47" t="s">
        <v>143</v>
      </c>
      <c r="T47">
        <v>0</v>
      </c>
      <c r="U47">
        <v>0</v>
      </c>
      <c r="V47">
        <v>0</v>
      </c>
      <c r="X47">
        <v>0</v>
      </c>
      <c r="Y47" t="s">
        <v>238</v>
      </c>
      <c r="Z47" t="s">
        <v>404</v>
      </c>
    </row>
    <row r="48" spans="1:27">
      <c r="A48" s="1">
        <f>HYPERLINK("https://lsnyc.legalserver.org/matter/dynamic-profile/view/1890509","19-1890509")</f>
        <v>0</v>
      </c>
      <c r="B48" t="s">
        <v>27</v>
      </c>
      <c r="C48" t="s">
        <v>33</v>
      </c>
      <c r="D48" t="s">
        <v>35</v>
      </c>
      <c r="E48">
        <v>10314</v>
      </c>
      <c r="F48" t="s">
        <v>37</v>
      </c>
      <c r="G48" t="s">
        <v>43</v>
      </c>
      <c r="I48" t="s">
        <v>70</v>
      </c>
      <c r="J48">
        <v>15468</v>
      </c>
      <c r="K48">
        <v>0</v>
      </c>
      <c r="O48" t="s">
        <v>102</v>
      </c>
      <c r="P48" t="s">
        <v>114</v>
      </c>
      <c r="T48">
        <v>0</v>
      </c>
      <c r="U48">
        <v>0</v>
      </c>
      <c r="V48">
        <v>0</v>
      </c>
      <c r="X48">
        <v>0</v>
      </c>
      <c r="Y48" t="s">
        <v>239</v>
      </c>
      <c r="Z48" t="s">
        <v>405</v>
      </c>
    </row>
    <row r="49" spans="1:27">
      <c r="A49" s="1">
        <f>HYPERLINK("https://lsnyc.legalserver.org/matter/dynamic-profile/view/1892300","19-1892300")</f>
        <v>0</v>
      </c>
      <c r="B49" t="s">
        <v>30</v>
      </c>
      <c r="C49" t="s">
        <v>33</v>
      </c>
      <c r="D49" t="s">
        <v>35</v>
      </c>
      <c r="E49">
        <v>10309</v>
      </c>
      <c r="F49" t="s">
        <v>37</v>
      </c>
      <c r="G49" t="s">
        <v>41</v>
      </c>
      <c r="I49" t="s">
        <v>67</v>
      </c>
      <c r="J49">
        <v>94552</v>
      </c>
      <c r="K49">
        <v>0</v>
      </c>
      <c r="L49" t="s">
        <v>88</v>
      </c>
      <c r="O49" t="s">
        <v>108</v>
      </c>
      <c r="R49" t="s">
        <v>144</v>
      </c>
      <c r="T49">
        <v>0</v>
      </c>
      <c r="U49">
        <v>0</v>
      </c>
      <c r="V49">
        <v>0</v>
      </c>
      <c r="X49">
        <v>0</v>
      </c>
      <c r="Y49" t="s">
        <v>240</v>
      </c>
      <c r="Z49" t="s">
        <v>406</v>
      </c>
    </row>
    <row r="50" spans="1:27">
      <c r="A50" s="1">
        <f>HYPERLINK("https://lsnyc.legalserver.org/matter/dynamic-profile/view/1892499","19-1892499")</f>
        <v>0</v>
      </c>
      <c r="B50" t="s">
        <v>29</v>
      </c>
      <c r="C50" t="s">
        <v>33</v>
      </c>
      <c r="D50" t="s">
        <v>35</v>
      </c>
      <c r="E50">
        <v>10310</v>
      </c>
      <c r="F50" t="s">
        <v>37</v>
      </c>
      <c r="G50" t="s">
        <v>45</v>
      </c>
      <c r="I50" t="s">
        <v>65</v>
      </c>
      <c r="J50">
        <v>70000</v>
      </c>
      <c r="K50">
        <v>0</v>
      </c>
      <c r="O50" t="s">
        <v>109</v>
      </c>
      <c r="P50" t="s">
        <v>103</v>
      </c>
      <c r="T50">
        <v>0</v>
      </c>
      <c r="U50">
        <v>0</v>
      </c>
      <c r="V50">
        <v>0</v>
      </c>
      <c r="X50">
        <v>0</v>
      </c>
      <c r="Y50" t="s">
        <v>241</v>
      </c>
      <c r="Z50" t="s">
        <v>407</v>
      </c>
    </row>
    <row r="51" spans="1:27">
      <c r="A51" s="1">
        <f>HYPERLINK("https://lsnyc.legalserver.org/matter/dynamic-profile/view/1892055","19-1892055")</f>
        <v>0</v>
      </c>
      <c r="B51" t="s">
        <v>30</v>
      </c>
      <c r="C51" t="s">
        <v>33</v>
      </c>
      <c r="D51" t="s">
        <v>35</v>
      </c>
      <c r="E51">
        <v>10310</v>
      </c>
      <c r="F51" t="s">
        <v>37</v>
      </c>
      <c r="G51" t="s">
        <v>42</v>
      </c>
      <c r="I51" t="s">
        <v>63</v>
      </c>
      <c r="J51">
        <v>80000</v>
      </c>
      <c r="K51">
        <v>0</v>
      </c>
      <c r="L51" t="s">
        <v>82</v>
      </c>
      <c r="O51" t="s">
        <v>105</v>
      </c>
      <c r="R51" t="s">
        <v>145</v>
      </c>
      <c r="T51">
        <v>0</v>
      </c>
      <c r="U51">
        <v>0</v>
      </c>
      <c r="V51">
        <v>0</v>
      </c>
      <c r="X51">
        <v>0</v>
      </c>
      <c r="Y51" t="s">
        <v>240</v>
      </c>
      <c r="Z51" t="s">
        <v>227</v>
      </c>
    </row>
    <row r="52" spans="1:27">
      <c r="A52" s="1">
        <f>HYPERLINK("https://lsnyc.legalserver.org/matter/dynamic-profile/view/1894065","19-1894065")</f>
        <v>0</v>
      </c>
      <c r="B52" t="s">
        <v>30</v>
      </c>
      <c r="C52" t="s">
        <v>33</v>
      </c>
      <c r="D52" t="s">
        <v>35</v>
      </c>
      <c r="E52">
        <v>10314</v>
      </c>
      <c r="F52" t="s">
        <v>37</v>
      </c>
      <c r="G52" t="s">
        <v>39</v>
      </c>
      <c r="I52" t="s">
        <v>65</v>
      </c>
      <c r="J52">
        <v>51836</v>
      </c>
      <c r="K52">
        <v>0</v>
      </c>
      <c r="L52" t="s">
        <v>82</v>
      </c>
      <c r="O52" t="s">
        <v>101</v>
      </c>
      <c r="P52" t="s">
        <v>107</v>
      </c>
      <c r="T52">
        <v>0</v>
      </c>
      <c r="U52">
        <v>0</v>
      </c>
      <c r="V52">
        <v>0</v>
      </c>
      <c r="X52">
        <v>0</v>
      </c>
      <c r="Y52" t="s">
        <v>212</v>
      </c>
      <c r="Z52" t="s">
        <v>408</v>
      </c>
    </row>
    <row r="53" spans="1:27">
      <c r="A53" s="1">
        <f>HYPERLINK("https://lsnyc.legalserver.org/matter/dynamic-profile/view/1893863","19-1893863")</f>
        <v>0</v>
      </c>
      <c r="B53" t="s">
        <v>30</v>
      </c>
      <c r="C53" t="s">
        <v>33</v>
      </c>
      <c r="D53" t="s">
        <v>35</v>
      </c>
      <c r="E53">
        <v>10309</v>
      </c>
      <c r="F53" t="s">
        <v>37</v>
      </c>
      <c r="G53" t="s">
        <v>42</v>
      </c>
      <c r="I53" t="s">
        <v>57</v>
      </c>
      <c r="J53">
        <v>89000</v>
      </c>
      <c r="K53">
        <v>0</v>
      </c>
      <c r="L53" t="s">
        <v>82</v>
      </c>
      <c r="O53" t="s">
        <v>103</v>
      </c>
      <c r="R53" t="s">
        <v>146</v>
      </c>
      <c r="T53">
        <v>0</v>
      </c>
      <c r="U53">
        <v>0</v>
      </c>
      <c r="V53">
        <v>0</v>
      </c>
      <c r="X53">
        <v>0</v>
      </c>
      <c r="Y53" t="s">
        <v>242</v>
      </c>
      <c r="Z53" t="s">
        <v>409</v>
      </c>
    </row>
    <row r="54" spans="1:27">
      <c r="A54" s="1">
        <f>HYPERLINK("https://lsnyc.legalserver.org/matter/dynamic-profile/view/1898258","19-1898258")</f>
        <v>0</v>
      </c>
      <c r="B54" t="s">
        <v>28</v>
      </c>
      <c r="C54" t="s">
        <v>33</v>
      </c>
      <c r="D54" t="s">
        <v>35</v>
      </c>
      <c r="E54">
        <v>10310</v>
      </c>
      <c r="F54" t="s">
        <v>37</v>
      </c>
      <c r="G54" t="s">
        <v>40</v>
      </c>
      <c r="I54" t="s">
        <v>58</v>
      </c>
      <c r="J54">
        <v>15600</v>
      </c>
      <c r="K54">
        <v>0</v>
      </c>
      <c r="O54" t="s">
        <v>105</v>
      </c>
      <c r="T54">
        <v>0</v>
      </c>
      <c r="U54">
        <v>0</v>
      </c>
      <c r="V54">
        <v>0</v>
      </c>
      <c r="X54">
        <v>0</v>
      </c>
      <c r="Y54" t="s">
        <v>243</v>
      </c>
      <c r="Z54" t="s">
        <v>410</v>
      </c>
    </row>
    <row r="55" spans="1:27">
      <c r="A55" s="1">
        <f>HYPERLINK("https://lsnyc.legalserver.org/matter/dynamic-profile/view/1862786","18-1862786")</f>
        <v>0</v>
      </c>
      <c r="B55" t="s">
        <v>30</v>
      </c>
      <c r="C55" t="s">
        <v>33</v>
      </c>
      <c r="D55" t="s">
        <v>35</v>
      </c>
      <c r="E55">
        <v>10312</v>
      </c>
      <c r="F55" t="s">
        <v>37</v>
      </c>
      <c r="G55" t="s">
        <v>48</v>
      </c>
      <c r="I55" t="s">
        <v>57</v>
      </c>
      <c r="J55">
        <v>106638.8</v>
      </c>
      <c r="K55">
        <v>0</v>
      </c>
      <c r="L55" t="s">
        <v>89</v>
      </c>
      <c r="N55" t="s">
        <v>82</v>
      </c>
      <c r="O55" t="s">
        <v>103</v>
      </c>
      <c r="P55" t="s">
        <v>105</v>
      </c>
      <c r="R55" t="s">
        <v>147</v>
      </c>
      <c r="T55">
        <v>0</v>
      </c>
      <c r="U55">
        <v>0</v>
      </c>
      <c r="V55">
        <v>0</v>
      </c>
      <c r="X55">
        <v>0</v>
      </c>
      <c r="Y55" t="s">
        <v>244</v>
      </c>
      <c r="Z55" t="s">
        <v>411</v>
      </c>
    </row>
    <row r="56" spans="1:27">
      <c r="A56" s="1">
        <f>HYPERLINK("https://lsnyc.legalserver.org/matter/dynamic-profile/view/1894882","19-1894882")</f>
        <v>0</v>
      </c>
      <c r="B56" t="s">
        <v>28</v>
      </c>
      <c r="C56" t="s">
        <v>34</v>
      </c>
      <c r="D56" t="s">
        <v>35</v>
      </c>
      <c r="E56">
        <v>10310</v>
      </c>
      <c r="F56" t="s">
        <v>37</v>
      </c>
      <c r="G56" t="s">
        <v>40</v>
      </c>
      <c r="H56" t="s">
        <v>39</v>
      </c>
      <c r="I56" s="3">
        <v>43714</v>
      </c>
      <c r="J56">
        <v>51996</v>
      </c>
      <c r="K56">
        <v>0</v>
      </c>
      <c r="L56" t="s">
        <v>83</v>
      </c>
      <c r="O56" t="s">
        <v>104</v>
      </c>
      <c r="P56" t="s">
        <v>102</v>
      </c>
      <c r="R56" t="s">
        <v>121</v>
      </c>
      <c r="S56" t="s">
        <v>177</v>
      </c>
      <c r="T56">
        <v>0</v>
      </c>
      <c r="U56">
        <v>0</v>
      </c>
      <c r="V56">
        <v>0</v>
      </c>
      <c r="X56">
        <v>0</v>
      </c>
      <c r="Y56" t="s">
        <v>245</v>
      </c>
      <c r="Z56" t="s">
        <v>412</v>
      </c>
    </row>
    <row r="57" spans="1:27">
      <c r="A57" s="1">
        <f>HYPERLINK("https://lsnyc.legalserver.org/matter/dynamic-profile/view/1887421","19-1887421")</f>
        <v>0</v>
      </c>
      <c r="B57" t="s">
        <v>29</v>
      </c>
      <c r="C57" t="s">
        <v>34</v>
      </c>
      <c r="D57" t="s">
        <v>35</v>
      </c>
      <c r="E57">
        <v>10301</v>
      </c>
      <c r="F57" t="s">
        <v>37</v>
      </c>
      <c r="G57" t="s">
        <v>49</v>
      </c>
      <c r="I57" s="3">
        <v>43713</v>
      </c>
      <c r="J57">
        <v>102800</v>
      </c>
      <c r="K57">
        <v>0</v>
      </c>
      <c r="O57" t="s">
        <v>103</v>
      </c>
      <c r="R57" t="s">
        <v>115</v>
      </c>
      <c r="S57" t="s">
        <v>115</v>
      </c>
      <c r="T57">
        <v>0</v>
      </c>
      <c r="U57">
        <v>0</v>
      </c>
      <c r="V57">
        <v>0</v>
      </c>
      <c r="X57">
        <v>0</v>
      </c>
      <c r="Y57" t="s">
        <v>246</v>
      </c>
      <c r="Z57" t="s">
        <v>413</v>
      </c>
    </row>
    <row r="58" spans="1:27">
      <c r="A58" s="1">
        <f>HYPERLINK("https://lsnyc.legalserver.org/matter/dynamic-profile/view/1886613","18-1886613")</f>
        <v>0</v>
      </c>
      <c r="B58" t="s">
        <v>27</v>
      </c>
      <c r="C58" t="s">
        <v>34</v>
      </c>
      <c r="D58" t="s">
        <v>35</v>
      </c>
      <c r="E58">
        <v>10306</v>
      </c>
      <c r="F58" t="s">
        <v>37</v>
      </c>
      <c r="G58" t="s">
        <v>47</v>
      </c>
      <c r="I58" s="3">
        <v>43693</v>
      </c>
      <c r="J58">
        <v>76291.02</v>
      </c>
      <c r="K58">
        <v>0</v>
      </c>
      <c r="O58" t="s">
        <v>103</v>
      </c>
      <c r="P58" t="s">
        <v>101</v>
      </c>
      <c r="R58" t="s">
        <v>115</v>
      </c>
      <c r="S58" t="s">
        <v>115</v>
      </c>
      <c r="T58">
        <v>0</v>
      </c>
      <c r="U58">
        <v>0</v>
      </c>
      <c r="V58">
        <v>0</v>
      </c>
      <c r="X58">
        <v>0</v>
      </c>
      <c r="Y58" t="s">
        <v>247</v>
      </c>
      <c r="Z58" t="s">
        <v>414</v>
      </c>
    </row>
    <row r="59" spans="1:27">
      <c r="A59" s="1">
        <f>HYPERLINK("https://lsnyc.legalserver.org/matter/dynamic-profile/view/1880440","18-1880440")</f>
        <v>0</v>
      </c>
      <c r="B59" t="s">
        <v>27</v>
      </c>
      <c r="C59" t="s">
        <v>34</v>
      </c>
      <c r="D59" t="s">
        <v>35</v>
      </c>
      <c r="E59">
        <v>10308</v>
      </c>
      <c r="F59" t="s">
        <v>37</v>
      </c>
      <c r="G59" t="s">
        <v>43</v>
      </c>
      <c r="H59" t="s">
        <v>40</v>
      </c>
      <c r="I59" s="3">
        <v>43703</v>
      </c>
      <c r="J59">
        <v>13000</v>
      </c>
      <c r="K59">
        <v>0</v>
      </c>
      <c r="L59" t="s">
        <v>82</v>
      </c>
      <c r="O59" t="s">
        <v>103</v>
      </c>
      <c r="P59" t="s">
        <v>102</v>
      </c>
      <c r="R59" t="s">
        <v>115</v>
      </c>
      <c r="S59" t="s">
        <v>115</v>
      </c>
      <c r="T59">
        <v>0</v>
      </c>
      <c r="U59">
        <v>0</v>
      </c>
      <c r="V59">
        <v>0</v>
      </c>
      <c r="X59">
        <v>0</v>
      </c>
      <c r="Y59" t="s">
        <v>248</v>
      </c>
      <c r="Z59" t="s">
        <v>415</v>
      </c>
    </row>
    <row r="60" spans="1:27">
      <c r="A60" s="1">
        <f>HYPERLINK("https://lsnyc.legalserver.org/matter/dynamic-profile/view/1902174","19-1902174")</f>
        <v>0</v>
      </c>
      <c r="B60" t="s">
        <v>30</v>
      </c>
      <c r="C60" t="s">
        <v>34</v>
      </c>
      <c r="D60" t="s">
        <v>35</v>
      </c>
      <c r="E60">
        <v>10305</v>
      </c>
      <c r="F60" t="s">
        <v>38</v>
      </c>
      <c r="G60" t="s">
        <v>43</v>
      </c>
      <c r="I60" s="3">
        <v>43712</v>
      </c>
      <c r="J60">
        <v>15000</v>
      </c>
      <c r="L60" t="s">
        <v>83</v>
      </c>
      <c r="N60" t="s">
        <v>82</v>
      </c>
      <c r="O60" t="s">
        <v>104</v>
      </c>
      <c r="R60" t="s">
        <v>115</v>
      </c>
      <c r="S60" t="s">
        <v>115</v>
      </c>
      <c r="T60">
        <v>0</v>
      </c>
      <c r="U60">
        <v>0</v>
      </c>
      <c r="V60">
        <v>0</v>
      </c>
      <c r="X60">
        <v>0</v>
      </c>
      <c r="Y60" t="s">
        <v>249</v>
      </c>
      <c r="Z60" t="s">
        <v>416</v>
      </c>
    </row>
    <row r="61" spans="1:27">
      <c r="A61" s="1">
        <f>HYPERLINK("https://lsnyc.legalserver.org/matter/dynamic-profile/view/1898253","19-1898253")</f>
        <v>0</v>
      </c>
      <c r="B61" t="s">
        <v>31</v>
      </c>
      <c r="C61" t="s">
        <v>34</v>
      </c>
      <c r="D61" t="s">
        <v>35</v>
      </c>
      <c r="E61">
        <v>10305</v>
      </c>
      <c r="F61" t="s">
        <v>37</v>
      </c>
      <c r="G61" t="s">
        <v>41</v>
      </c>
      <c r="I61" s="3">
        <v>43714</v>
      </c>
      <c r="J61">
        <v>124800</v>
      </c>
      <c r="K61">
        <v>0</v>
      </c>
      <c r="L61" t="s">
        <v>82</v>
      </c>
      <c r="O61" t="s">
        <v>102</v>
      </c>
      <c r="R61" t="s">
        <v>148</v>
      </c>
      <c r="S61" t="s">
        <v>115</v>
      </c>
      <c r="T61">
        <v>0</v>
      </c>
      <c r="U61">
        <v>0</v>
      </c>
      <c r="V61">
        <v>0</v>
      </c>
      <c r="X61">
        <v>0</v>
      </c>
      <c r="Y61" t="s">
        <v>250</v>
      </c>
      <c r="Z61" t="s">
        <v>417</v>
      </c>
    </row>
    <row r="62" spans="1:27">
      <c r="A62" s="1">
        <f>HYPERLINK("https://lsnyc.legalserver.org/matter/dynamic-profile/view/1884398","18-1884398")</f>
        <v>0</v>
      </c>
      <c r="B62" t="s">
        <v>27</v>
      </c>
      <c r="C62" t="s">
        <v>34</v>
      </c>
      <c r="D62" t="s">
        <v>35</v>
      </c>
      <c r="E62">
        <v>10307</v>
      </c>
      <c r="F62" t="s">
        <v>37</v>
      </c>
      <c r="G62" t="s">
        <v>47</v>
      </c>
      <c r="I62" s="3">
        <v>43693</v>
      </c>
      <c r="J62">
        <v>100000</v>
      </c>
      <c r="K62">
        <v>0</v>
      </c>
      <c r="O62" t="s">
        <v>103</v>
      </c>
      <c r="R62" t="s">
        <v>149</v>
      </c>
      <c r="S62" t="s">
        <v>178</v>
      </c>
      <c r="T62">
        <v>0</v>
      </c>
      <c r="U62">
        <v>0</v>
      </c>
      <c r="V62">
        <v>0</v>
      </c>
      <c r="X62">
        <v>0</v>
      </c>
      <c r="Y62" t="s">
        <v>251</v>
      </c>
      <c r="Z62" t="s">
        <v>418</v>
      </c>
      <c r="AA62" t="s">
        <v>544</v>
      </c>
    </row>
    <row r="63" spans="1:27">
      <c r="A63" s="1">
        <f>HYPERLINK("https://lsnyc.legalserver.org/matter/dynamic-profile/view/1862041","18-1862041")</f>
        <v>0</v>
      </c>
      <c r="B63" t="s">
        <v>31</v>
      </c>
      <c r="C63" t="s">
        <v>34</v>
      </c>
      <c r="D63" t="s">
        <v>35</v>
      </c>
      <c r="E63">
        <v>10309</v>
      </c>
      <c r="F63" t="s">
        <v>37</v>
      </c>
      <c r="G63" t="s">
        <v>47</v>
      </c>
      <c r="I63" s="3">
        <v>43577</v>
      </c>
      <c r="J63">
        <v>41000</v>
      </c>
      <c r="K63">
        <v>0</v>
      </c>
      <c r="L63" t="s">
        <v>82</v>
      </c>
      <c r="O63" t="s">
        <v>107</v>
      </c>
      <c r="R63" t="s">
        <v>149</v>
      </c>
      <c r="S63" t="s">
        <v>179</v>
      </c>
      <c r="T63">
        <v>0</v>
      </c>
      <c r="U63">
        <v>0</v>
      </c>
      <c r="V63">
        <v>0</v>
      </c>
      <c r="X63">
        <v>0</v>
      </c>
      <c r="Y63" t="s">
        <v>252</v>
      </c>
      <c r="Z63" t="s">
        <v>419</v>
      </c>
    </row>
    <row r="64" spans="1:27">
      <c r="A64" s="1">
        <f>HYPERLINK("https://lsnyc.legalserver.org/matter/dynamic-profile/view/1878825","18-1878825")</f>
        <v>0</v>
      </c>
      <c r="B64" t="s">
        <v>30</v>
      </c>
      <c r="C64" t="s">
        <v>34</v>
      </c>
      <c r="D64" t="s">
        <v>35</v>
      </c>
      <c r="E64">
        <v>10312</v>
      </c>
      <c r="F64" t="s">
        <v>37</v>
      </c>
      <c r="G64" t="s">
        <v>47</v>
      </c>
      <c r="H64" t="s">
        <v>39</v>
      </c>
      <c r="I64" s="3">
        <v>43692</v>
      </c>
      <c r="J64">
        <v>10400</v>
      </c>
      <c r="K64">
        <v>0</v>
      </c>
      <c r="L64" t="s">
        <v>82</v>
      </c>
      <c r="O64" t="s">
        <v>105</v>
      </c>
      <c r="R64" t="s">
        <v>122</v>
      </c>
      <c r="S64" t="s">
        <v>179</v>
      </c>
      <c r="T64">
        <v>0</v>
      </c>
      <c r="U64">
        <v>0</v>
      </c>
      <c r="V64">
        <v>0</v>
      </c>
      <c r="X64">
        <v>0</v>
      </c>
      <c r="Y64" t="s">
        <v>212</v>
      </c>
      <c r="Z64" t="s">
        <v>420</v>
      </c>
    </row>
    <row r="65" spans="1:27">
      <c r="A65" s="1">
        <f>HYPERLINK("https://lsnyc.legalserver.org/matter/dynamic-profile/view/1842869","17-1842869")</f>
        <v>0</v>
      </c>
      <c r="B65" t="s">
        <v>32</v>
      </c>
      <c r="C65" t="s">
        <v>34</v>
      </c>
      <c r="D65" t="s">
        <v>35</v>
      </c>
      <c r="E65">
        <v>10303</v>
      </c>
      <c r="F65" t="s">
        <v>37</v>
      </c>
      <c r="G65" t="s">
        <v>39</v>
      </c>
      <c r="H65" t="s">
        <v>47</v>
      </c>
      <c r="I65" s="3">
        <v>43702</v>
      </c>
      <c r="J65">
        <v>34284</v>
      </c>
      <c r="K65">
        <v>0</v>
      </c>
      <c r="L65" t="s">
        <v>82</v>
      </c>
      <c r="O65" t="s">
        <v>107</v>
      </c>
      <c r="P65" t="s">
        <v>103</v>
      </c>
      <c r="R65" t="s">
        <v>131</v>
      </c>
      <c r="S65" t="s">
        <v>180</v>
      </c>
      <c r="T65">
        <v>0</v>
      </c>
      <c r="U65">
        <v>0</v>
      </c>
      <c r="V65">
        <v>0</v>
      </c>
      <c r="X65">
        <v>0</v>
      </c>
      <c r="Y65" t="s">
        <v>240</v>
      </c>
      <c r="Z65" t="s">
        <v>421</v>
      </c>
      <c r="AA65" t="s">
        <v>546</v>
      </c>
    </row>
    <row r="66" spans="1:27">
      <c r="A66" s="1">
        <f>HYPERLINK("https://lsnyc.legalserver.org/matter/dynamic-profile/view/1900777","19-1900777")</f>
        <v>0</v>
      </c>
      <c r="B66" t="s">
        <v>27</v>
      </c>
      <c r="C66" t="s">
        <v>34</v>
      </c>
      <c r="D66" t="s">
        <v>35</v>
      </c>
      <c r="E66">
        <v>10303</v>
      </c>
      <c r="F66" t="s">
        <v>37</v>
      </c>
      <c r="G66" t="s">
        <v>47</v>
      </c>
      <c r="I66" s="3">
        <v>43698</v>
      </c>
      <c r="J66">
        <v>28144</v>
      </c>
      <c r="K66">
        <v>0</v>
      </c>
      <c r="O66" t="s">
        <v>105</v>
      </c>
      <c r="R66" t="s">
        <v>150</v>
      </c>
      <c r="S66" t="s">
        <v>150</v>
      </c>
      <c r="T66">
        <v>0</v>
      </c>
      <c r="U66">
        <v>0</v>
      </c>
      <c r="V66">
        <v>0</v>
      </c>
      <c r="X66">
        <v>0</v>
      </c>
      <c r="Y66" t="s">
        <v>253</v>
      </c>
      <c r="Z66" t="s">
        <v>422</v>
      </c>
    </row>
    <row r="67" spans="1:27">
      <c r="A67" s="1">
        <f>HYPERLINK("https://lsnyc.legalserver.org/matter/dynamic-profile/view/1875883","18-1875883")</f>
        <v>0</v>
      </c>
      <c r="B67" t="s">
        <v>27</v>
      </c>
      <c r="C67" t="s">
        <v>34</v>
      </c>
      <c r="D67" t="s">
        <v>35</v>
      </c>
      <c r="E67">
        <v>10303</v>
      </c>
      <c r="F67" t="s">
        <v>37</v>
      </c>
      <c r="G67" t="s">
        <v>41</v>
      </c>
      <c r="H67" t="s">
        <v>52</v>
      </c>
      <c r="I67" s="3">
        <v>43704</v>
      </c>
      <c r="J67">
        <v>21600</v>
      </c>
      <c r="K67">
        <v>0</v>
      </c>
      <c r="L67" t="s">
        <v>82</v>
      </c>
      <c r="O67" t="s">
        <v>105</v>
      </c>
      <c r="R67" t="s">
        <v>144</v>
      </c>
      <c r="S67" t="s">
        <v>144</v>
      </c>
      <c r="T67">
        <v>0</v>
      </c>
      <c r="U67">
        <v>0</v>
      </c>
      <c r="V67">
        <v>0</v>
      </c>
      <c r="X67">
        <v>0</v>
      </c>
      <c r="Y67" t="s">
        <v>254</v>
      </c>
      <c r="Z67" t="s">
        <v>423</v>
      </c>
    </row>
    <row r="68" spans="1:27">
      <c r="A68" s="1">
        <f>HYPERLINK("https://lsnyc.legalserver.org/matter/dynamic-profile/view/1864947","18-1864947")</f>
        <v>0</v>
      </c>
      <c r="B68" t="s">
        <v>30</v>
      </c>
      <c r="C68" t="s">
        <v>34</v>
      </c>
      <c r="D68" t="s">
        <v>35</v>
      </c>
      <c r="E68">
        <v>10302</v>
      </c>
      <c r="F68" t="s">
        <v>37</v>
      </c>
      <c r="G68" t="s">
        <v>48</v>
      </c>
      <c r="I68" s="3">
        <v>43704</v>
      </c>
      <c r="J68">
        <v>84980</v>
      </c>
      <c r="K68">
        <v>0</v>
      </c>
      <c r="L68" t="s">
        <v>83</v>
      </c>
      <c r="N68" t="s">
        <v>82</v>
      </c>
      <c r="O68" t="s">
        <v>101</v>
      </c>
      <c r="P68" t="s">
        <v>104</v>
      </c>
      <c r="R68" t="s">
        <v>126</v>
      </c>
      <c r="S68" t="s">
        <v>126</v>
      </c>
      <c r="T68">
        <v>0</v>
      </c>
      <c r="U68">
        <v>0</v>
      </c>
      <c r="V68">
        <v>0</v>
      </c>
      <c r="X68">
        <v>0</v>
      </c>
      <c r="Y68" t="s">
        <v>255</v>
      </c>
      <c r="Z68" t="s">
        <v>424</v>
      </c>
    </row>
    <row r="69" spans="1:27">
      <c r="A69" s="1">
        <f>HYPERLINK("https://lsnyc.legalserver.org/matter/dynamic-profile/view/1904515","19-1904515")</f>
        <v>0</v>
      </c>
      <c r="B69" t="s">
        <v>28</v>
      </c>
      <c r="C69" t="s">
        <v>34</v>
      </c>
      <c r="D69" t="s">
        <v>35</v>
      </c>
      <c r="E69">
        <v>10303</v>
      </c>
      <c r="F69" t="s">
        <v>38</v>
      </c>
      <c r="G69" t="s">
        <v>47</v>
      </c>
      <c r="H69" t="s">
        <v>51</v>
      </c>
      <c r="I69" s="3">
        <v>43709</v>
      </c>
      <c r="J69">
        <v>41400</v>
      </c>
      <c r="L69" t="s">
        <v>82</v>
      </c>
      <c r="O69" t="s">
        <v>102</v>
      </c>
      <c r="R69" t="s">
        <v>150</v>
      </c>
      <c r="S69" t="s">
        <v>124</v>
      </c>
      <c r="T69">
        <v>0</v>
      </c>
      <c r="U69">
        <v>0</v>
      </c>
      <c r="V69">
        <v>0</v>
      </c>
      <c r="X69">
        <v>0</v>
      </c>
      <c r="Y69" t="s">
        <v>256</v>
      </c>
      <c r="Z69" t="s">
        <v>425</v>
      </c>
    </row>
    <row r="70" spans="1:27">
      <c r="A70" s="1">
        <f>HYPERLINK("https://lsnyc.legalserver.org/matter/dynamic-profile/view/1900170","19-1900170")</f>
        <v>0</v>
      </c>
      <c r="B70" t="s">
        <v>30</v>
      </c>
      <c r="C70" t="s">
        <v>34</v>
      </c>
      <c r="D70" t="s">
        <v>35</v>
      </c>
      <c r="E70">
        <v>10303</v>
      </c>
      <c r="F70" t="s">
        <v>37</v>
      </c>
      <c r="G70" t="s">
        <v>47</v>
      </c>
      <c r="H70" t="s">
        <v>45</v>
      </c>
      <c r="I70" s="3">
        <v>43711</v>
      </c>
      <c r="J70">
        <v>24000</v>
      </c>
      <c r="K70">
        <v>0</v>
      </c>
      <c r="L70" t="s">
        <v>83</v>
      </c>
      <c r="O70" t="s">
        <v>104</v>
      </c>
      <c r="P70" t="s">
        <v>102</v>
      </c>
      <c r="R70" t="s">
        <v>118</v>
      </c>
      <c r="S70" t="s">
        <v>166</v>
      </c>
      <c r="T70">
        <v>0</v>
      </c>
      <c r="U70">
        <v>0</v>
      </c>
      <c r="V70">
        <v>0</v>
      </c>
      <c r="X70">
        <v>0</v>
      </c>
      <c r="Y70" t="s">
        <v>257</v>
      </c>
      <c r="Z70" t="s">
        <v>426</v>
      </c>
    </row>
    <row r="71" spans="1:27">
      <c r="A71" s="1">
        <f>HYPERLINK("https://lsnyc.legalserver.org/matter/dynamic-profile/view/1849364","17-1849364")</f>
        <v>0</v>
      </c>
      <c r="B71" t="s">
        <v>28</v>
      </c>
      <c r="C71" t="s">
        <v>34</v>
      </c>
      <c r="D71" t="s">
        <v>35</v>
      </c>
      <c r="E71">
        <v>10308</v>
      </c>
      <c r="F71" t="s">
        <v>37</v>
      </c>
      <c r="G71" t="s">
        <v>42</v>
      </c>
      <c r="H71" t="s">
        <v>48</v>
      </c>
      <c r="I71" s="3">
        <v>43712</v>
      </c>
      <c r="J71">
        <v>41844</v>
      </c>
      <c r="K71">
        <v>0</v>
      </c>
      <c r="L71" t="s">
        <v>90</v>
      </c>
      <c r="N71" t="s">
        <v>82</v>
      </c>
      <c r="O71" t="s">
        <v>103</v>
      </c>
      <c r="P71" t="s">
        <v>105</v>
      </c>
      <c r="R71" t="s">
        <v>116</v>
      </c>
      <c r="S71" t="s">
        <v>166</v>
      </c>
      <c r="T71">
        <v>0</v>
      </c>
      <c r="U71">
        <v>0</v>
      </c>
      <c r="V71">
        <v>0</v>
      </c>
      <c r="X71">
        <v>0</v>
      </c>
      <c r="Y71" t="s">
        <v>258</v>
      </c>
      <c r="Z71" t="s">
        <v>427</v>
      </c>
    </row>
    <row r="72" spans="1:27">
      <c r="A72" s="1">
        <f>HYPERLINK("https://lsnyc.legalserver.org/matter/dynamic-profile/view/0803546","16-0803546")</f>
        <v>0</v>
      </c>
      <c r="B72" t="s">
        <v>29</v>
      </c>
      <c r="C72" t="s">
        <v>34</v>
      </c>
      <c r="D72" t="s">
        <v>35</v>
      </c>
      <c r="E72">
        <v>10309</v>
      </c>
      <c r="F72" t="s">
        <v>37</v>
      </c>
      <c r="G72" t="s">
        <v>43</v>
      </c>
      <c r="I72" s="3">
        <v>43703</v>
      </c>
      <c r="J72">
        <v>46000</v>
      </c>
      <c r="K72" t="s">
        <v>71</v>
      </c>
      <c r="L72" t="s">
        <v>91</v>
      </c>
      <c r="N72" t="s">
        <v>85</v>
      </c>
      <c r="O72" t="s">
        <v>101</v>
      </c>
      <c r="P72" t="s">
        <v>107</v>
      </c>
      <c r="R72" t="s">
        <v>120</v>
      </c>
      <c r="S72" t="s">
        <v>171</v>
      </c>
      <c r="T72">
        <v>0</v>
      </c>
      <c r="U72">
        <v>0</v>
      </c>
      <c r="V72">
        <v>71097</v>
      </c>
      <c r="X72">
        <v>0</v>
      </c>
      <c r="Y72" t="s">
        <v>259</v>
      </c>
      <c r="Z72" t="s">
        <v>428</v>
      </c>
      <c r="AA72" t="s">
        <v>547</v>
      </c>
    </row>
    <row r="73" spans="1:27">
      <c r="A73" s="1">
        <f>HYPERLINK("https://lsnyc.legalserver.org/matter/dynamic-profile/view/1890516","19-1890516")</f>
        <v>0</v>
      </c>
      <c r="B73" t="s">
        <v>31</v>
      </c>
      <c r="C73" t="s">
        <v>34</v>
      </c>
      <c r="D73" t="s">
        <v>35</v>
      </c>
      <c r="E73">
        <v>10312</v>
      </c>
      <c r="F73" t="s">
        <v>37</v>
      </c>
      <c r="G73" t="s">
        <v>43</v>
      </c>
      <c r="I73" s="3">
        <v>43714</v>
      </c>
      <c r="J73">
        <v>50000</v>
      </c>
      <c r="K73">
        <v>0</v>
      </c>
      <c r="L73" t="s">
        <v>82</v>
      </c>
      <c r="O73" t="s">
        <v>102</v>
      </c>
      <c r="R73" t="s">
        <v>151</v>
      </c>
      <c r="S73" t="s">
        <v>171</v>
      </c>
      <c r="T73">
        <v>0</v>
      </c>
      <c r="U73">
        <v>0</v>
      </c>
      <c r="V73">
        <v>0</v>
      </c>
      <c r="X73">
        <v>0</v>
      </c>
      <c r="Y73" t="s">
        <v>260</v>
      </c>
      <c r="Z73" t="s">
        <v>429</v>
      </c>
    </row>
    <row r="74" spans="1:27">
      <c r="A74" s="1">
        <f>HYPERLINK("https://lsnyc.legalserver.org/matter/dynamic-profile/view/1887585","19-1887585")</f>
        <v>0</v>
      </c>
      <c r="B74" t="s">
        <v>28</v>
      </c>
      <c r="C74" t="s">
        <v>34</v>
      </c>
      <c r="D74" t="s">
        <v>35</v>
      </c>
      <c r="E74">
        <v>10307</v>
      </c>
      <c r="F74" t="s">
        <v>37</v>
      </c>
      <c r="G74" t="s">
        <v>39</v>
      </c>
      <c r="I74" s="3">
        <v>43702</v>
      </c>
      <c r="J74">
        <v>27976</v>
      </c>
      <c r="K74">
        <v>0</v>
      </c>
      <c r="O74" t="s">
        <v>105</v>
      </c>
      <c r="R74" t="s">
        <v>152</v>
      </c>
      <c r="S74" t="s">
        <v>145</v>
      </c>
      <c r="T74">
        <v>0</v>
      </c>
      <c r="U74">
        <v>0</v>
      </c>
      <c r="V74">
        <v>0</v>
      </c>
      <c r="X74">
        <v>0</v>
      </c>
      <c r="Y74" t="s">
        <v>212</v>
      </c>
      <c r="Z74" t="s">
        <v>430</v>
      </c>
    </row>
    <row r="75" spans="1:27">
      <c r="A75" s="1">
        <f>HYPERLINK("https://lsnyc.legalserver.org/matter/dynamic-profile/view/1865302","18-1865302")</f>
        <v>0</v>
      </c>
      <c r="B75" t="s">
        <v>29</v>
      </c>
      <c r="C75" t="s">
        <v>34</v>
      </c>
      <c r="D75" t="s">
        <v>35</v>
      </c>
      <c r="E75">
        <v>10314</v>
      </c>
      <c r="F75" t="s">
        <v>37</v>
      </c>
      <c r="G75" t="s">
        <v>47</v>
      </c>
      <c r="I75" s="3">
        <v>43602</v>
      </c>
      <c r="J75">
        <v>79000</v>
      </c>
      <c r="K75">
        <v>0</v>
      </c>
      <c r="L75" t="s">
        <v>82</v>
      </c>
      <c r="O75" t="s">
        <v>102</v>
      </c>
      <c r="P75" t="s">
        <v>107</v>
      </c>
      <c r="R75" t="s">
        <v>152</v>
      </c>
      <c r="S75" t="s">
        <v>145</v>
      </c>
      <c r="T75">
        <v>0</v>
      </c>
      <c r="U75">
        <v>0</v>
      </c>
      <c r="V75">
        <v>0</v>
      </c>
      <c r="X75">
        <v>0</v>
      </c>
      <c r="Y75" t="s">
        <v>203</v>
      </c>
      <c r="Z75" t="s">
        <v>431</v>
      </c>
      <c r="AA75" t="s">
        <v>544</v>
      </c>
    </row>
    <row r="76" spans="1:27">
      <c r="A76" s="1">
        <f>HYPERLINK("https://lsnyc.legalserver.org/matter/dynamic-profile/view/1867163","18-1867163")</f>
        <v>0</v>
      </c>
      <c r="B76" t="s">
        <v>31</v>
      </c>
      <c r="C76" t="s">
        <v>34</v>
      </c>
      <c r="D76" t="s">
        <v>35</v>
      </c>
      <c r="E76">
        <v>10303</v>
      </c>
      <c r="F76" t="s">
        <v>37</v>
      </c>
      <c r="G76" t="s">
        <v>45</v>
      </c>
      <c r="I76" s="3">
        <v>43712</v>
      </c>
      <c r="J76">
        <v>100000</v>
      </c>
      <c r="K76" t="s">
        <v>74</v>
      </c>
      <c r="L76" t="s">
        <v>85</v>
      </c>
      <c r="O76" t="s">
        <v>101</v>
      </c>
      <c r="R76" t="s">
        <v>132</v>
      </c>
      <c r="S76" t="s">
        <v>145</v>
      </c>
      <c r="T76">
        <v>0</v>
      </c>
      <c r="U76">
        <v>148300</v>
      </c>
      <c r="V76">
        <v>0</v>
      </c>
      <c r="W76">
        <v>0</v>
      </c>
      <c r="X76">
        <v>0</v>
      </c>
      <c r="Y76" t="s">
        <v>261</v>
      </c>
      <c r="Z76" t="s">
        <v>432</v>
      </c>
      <c r="AA76" t="s">
        <v>545</v>
      </c>
    </row>
    <row r="77" spans="1:27">
      <c r="A77" s="1">
        <f>HYPERLINK("https://lsnyc.legalserver.org/matter/dynamic-profile/view/1874921","18-1874921")</f>
        <v>0</v>
      </c>
      <c r="B77" t="s">
        <v>29</v>
      </c>
      <c r="C77" t="s">
        <v>34</v>
      </c>
      <c r="D77" t="s">
        <v>35</v>
      </c>
      <c r="E77">
        <v>10314</v>
      </c>
      <c r="F77" t="s">
        <v>37</v>
      </c>
      <c r="G77" t="s">
        <v>47</v>
      </c>
      <c r="H77" t="s">
        <v>39</v>
      </c>
      <c r="I77" s="3">
        <v>43711</v>
      </c>
      <c r="J77">
        <v>18000</v>
      </c>
      <c r="K77">
        <v>0</v>
      </c>
      <c r="L77" t="s">
        <v>83</v>
      </c>
      <c r="O77" t="s">
        <v>105</v>
      </c>
      <c r="P77" t="s">
        <v>106</v>
      </c>
      <c r="R77" t="s">
        <v>120</v>
      </c>
      <c r="S77" t="s">
        <v>145</v>
      </c>
      <c r="T77">
        <v>0</v>
      </c>
      <c r="U77">
        <v>0</v>
      </c>
      <c r="V77">
        <v>0</v>
      </c>
      <c r="X77">
        <v>0</v>
      </c>
      <c r="Y77" t="s">
        <v>262</v>
      </c>
      <c r="Z77" t="s">
        <v>433</v>
      </c>
      <c r="AA77" t="s">
        <v>546</v>
      </c>
    </row>
    <row r="78" spans="1:27">
      <c r="A78" s="1">
        <f>HYPERLINK("https://lsnyc.legalserver.org/matter/dynamic-profile/view/0819440","16-0819440")</f>
        <v>0</v>
      </c>
      <c r="B78" t="s">
        <v>28</v>
      </c>
      <c r="C78" t="s">
        <v>34</v>
      </c>
      <c r="D78" t="s">
        <v>35</v>
      </c>
      <c r="E78">
        <v>10309</v>
      </c>
      <c r="F78" t="s">
        <v>37</v>
      </c>
      <c r="G78" t="s">
        <v>50</v>
      </c>
      <c r="I78" s="3">
        <v>43703</v>
      </c>
      <c r="J78">
        <v>10608</v>
      </c>
      <c r="K78">
        <v>0</v>
      </c>
      <c r="L78" t="s">
        <v>82</v>
      </c>
      <c r="O78" t="s">
        <v>102</v>
      </c>
      <c r="R78" t="s">
        <v>120</v>
      </c>
      <c r="S78" t="s">
        <v>181</v>
      </c>
      <c r="T78">
        <v>0</v>
      </c>
      <c r="U78">
        <v>0</v>
      </c>
      <c r="V78">
        <v>0</v>
      </c>
      <c r="X78">
        <v>0</v>
      </c>
      <c r="Y78" t="s">
        <v>263</v>
      </c>
      <c r="Z78" t="s">
        <v>434</v>
      </c>
    </row>
    <row r="79" spans="1:27">
      <c r="A79" s="1">
        <f>HYPERLINK("https://lsnyc.legalserver.org/matter/dynamic-profile/view/1850627","17-1850627")</f>
        <v>0</v>
      </c>
      <c r="B79" t="s">
        <v>28</v>
      </c>
      <c r="C79" t="s">
        <v>34</v>
      </c>
      <c r="D79" t="s">
        <v>35</v>
      </c>
      <c r="E79">
        <v>10303</v>
      </c>
      <c r="F79" t="s">
        <v>37</v>
      </c>
      <c r="G79" t="s">
        <v>47</v>
      </c>
      <c r="I79" s="3">
        <v>43696</v>
      </c>
      <c r="J79">
        <v>65000</v>
      </c>
      <c r="K79" t="s">
        <v>75</v>
      </c>
      <c r="L79" t="s">
        <v>87</v>
      </c>
      <c r="N79" t="s">
        <v>83</v>
      </c>
      <c r="O79" t="s">
        <v>101</v>
      </c>
      <c r="P79" t="s">
        <v>103</v>
      </c>
      <c r="R79" t="s">
        <v>143</v>
      </c>
      <c r="S79" t="s">
        <v>143</v>
      </c>
      <c r="T79">
        <v>0</v>
      </c>
      <c r="U79">
        <v>0</v>
      </c>
      <c r="V79">
        <v>0</v>
      </c>
      <c r="W79">
        <v>62075</v>
      </c>
      <c r="X79">
        <v>0</v>
      </c>
      <c r="Y79" t="s">
        <v>208</v>
      </c>
      <c r="Z79" t="s">
        <v>435</v>
      </c>
    </row>
    <row r="80" spans="1:27">
      <c r="A80" s="1">
        <f>HYPERLINK("https://lsnyc.legalserver.org/matter/dynamic-profile/view/1891150","19-1891150")</f>
        <v>0</v>
      </c>
      <c r="B80" t="s">
        <v>28</v>
      </c>
      <c r="C80" t="s">
        <v>34</v>
      </c>
      <c r="D80" t="s">
        <v>35</v>
      </c>
      <c r="E80">
        <v>10312</v>
      </c>
      <c r="F80" t="s">
        <v>37</v>
      </c>
      <c r="G80" t="s">
        <v>40</v>
      </c>
      <c r="I80" s="3">
        <v>43693</v>
      </c>
      <c r="J80">
        <v>36300</v>
      </c>
      <c r="K80">
        <v>0</v>
      </c>
      <c r="L80" t="s">
        <v>82</v>
      </c>
      <c r="O80" t="s">
        <v>102</v>
      </c>
      <c r="R80" t="s">
        <v>143</v>
      </c>
      <c r="S80" t="s">
        <v>143</v>
      </c>
      <c r="T80">
        <v>0</v>
      </c>
      <c r="U80">
        <v>0</v>
      </c>
      <c r="V80">
        <v>0</v>
      </c>
      <c r="X80">
        <v>0</v>
      </c>
      <c r="Y80" t="s">
        <v>264</v>
      </c>
      <c r="Z80" t="s">
        <v>436</v>
      </c>
    </row>
    <row r="81" spans="1:27">
      <c r="A81" s="1">
        <f>HYPERLINK("https://lsnyc.legalserver.org/matter/dynamic-profile/view/1872291","18-1872291")</f>
        <v>0</v>
      </c>
      <c r="B81" t="s">
        <v>31</v>
      </c>
      <c r="C81" t="s">
        <v>34</v>
      </c>
      <c r="D81" t="s">
        <v>35</v>
      </c>
      <c r="E81">
        <v>10306</v>
      </c>
      <c r="F81" t="s">
        <v>37</v>
      </c>
      <c r="G81" t="s">
        <v>40</v>
      </c>
      <c r="I81" s="3">
        <v>43621</v>
      </c>
      <c r="J81">
        <v>15600</v>
      </c>
      <c r="K81" t="s">
        <v>73</v>
      </c>
      <c r="L81" t="s">
        <v>87</v>
      </c>
      <c r="O81" t="s">
        <v>101</v>
      </c>
      <c r="P81" t="s">
        <v>103</v>
      </c>
      <c r="R81" t="s">
        <v>143</v>
      </c>
      <c r="S81" t="s">
        <v>143</v>
      </c>
      <c r="T81">
        <v>0</v>
      </c>
      <c r="U81">
        <v>0</v>
      </c>
      <c r="V81">
        <v>0</v>
      </c>
      <c r="W81">
        <v>53704.34</v>
      </c>
      <c r="X81">
        <v>0</v>
      </c>
      <c r="Y81" t="s">
        <v>219</v>
      </c>
      <c r="Z81" t="s">
        <v>437</v>
      </c>
    </row>
    <row r="82" spans="1:27">
      <c r="A82" s="1">
        <f>HYPERLINK("https://lsnyc.legalserver.org/matter/dynamic-profile/view/1838670","17-1838670")</f>
        <v>0</v>
      </c>
      <c r="B82" t="s">
        <v>27</v>
      </c>
      <c r="C82" t="s">
        <v>34</v>
      </c>
      <c r="D82" t="s">
        <v>35</v>
      </c>
      <c r="E82">
        <v>10306</v>
      </c>
      <c r="F82" t="s">
        <v>37</v>
      </c>
      <c r="G82" t="s">
        <v>46</v>
      </c>
      <c r="I82" s="3">
        <v>43693</v>
      </c>
      <c r="J82">
        <v>50000</v>
      </c>
      <c r="K82">
        <v>0</v>
      </c>
      <c r="L82" t="s">
        <v>89</v>
      </c>
      <c r="N82" t="s">
        <v>82</v>
      </c>
      <c r="O82" t="s">
        <v>101</v>
      </c>
      <c r="P82" t="s">
        <v>103</v>
      </c>
      <c r="R82" t="s">
        <v>143</v>
      </c>
      <c r="S82" t="s">
        <v>143</v>
      </c>
      <c r="T82">
        <v>0</v>
      </c>
      <c r="U82">
        <v>0</v>
      </c>
      <c r="V82">
        <v>0</v>
      </c>
      <c r="X82">
        <v>0</v>
      </c>
      <c r="Y82" t="s">
        <v>265</v>
      </c>
      <c r="Z82" t="s">
        <v>438</v>
      </c>
    </row>
    <row r="83" spans="1:27">
      <c r="A83" s="1">
        <f>HYPERLINK("https://lsnyc.legalserver.org/matter/dynamic-profile/view/1891247","19-1891247")</f>
        <v>0</v>
      </c>
      <c r="B83" t="s">
        <v>28</v>
      </c>
      <c r="C83" t="s">
        <v>34</v>
      </c>
      <c r="D83" t="s">
        <v>35</v>
      </c>
      <c r="E83">
        <v>10303</v>
      </c>
      <c r="F83" t="s">
        <v>37</v>
      </c>
      <c r="G83" t="s">
        <v>51</v>
      </c>
      <c r="H83" t="s">
        <v>45</v>
      </c>
      <c r="I83" s="3">
        <v>43714</v>
      </c>
      <c r="J83">
        <v>50000</v>
      </c>
      <c r="K83">
        <v>0</v>
      </c>
      <c r="L83" t="s">
        <v>82</v>
      </c>
      <c r="O83" t="s">
        <v>102</v>
      </c>
      <c r="R83" t="s">
        <v>147</v>
      </c>
      <c r="S83" t="s">
        <v>182</v>
      </c>
      <c r="T83">
        <v>0</v>
      </c>
      <c r="U83">
        <v>0</v>
      </c>
      <c r="V83">
        <v>0</v>
      </c>
      <c r="X83">
        <v>0</v>
      </c>
      <c r="Y83" t="s">
        <v>266</v>
      </c>
      <c r="Z83" t="s">
        <v>439</v>
      </c>
    </row>
    <row r="84" spans="1:27">
      <c r="A84" s="1">
        <f>HYPERLINK("https://lsnyc.legalserver.org/matter/dynamic-profile/view/0814626","16-0814626")</f>
        <v>0</v>
      </c>
      <c r="B84" t="s">
        <v>30</v>
      </c>
      <c r="C84" t="s">
        <v>34</v>
      </c>
      <c r="D84" t="s">
        <v>35</v>
      </c>
      <c r="E84">
        <v>10309</v>
      </c>
      <c r="F84" t="s">
        <v>37</v>
      </c>
      <c r="G84" t="s">
        <v>43</v>
      </c>
      <c r="I84" s="3">
        <v>43602</v>
      </c>
      <c r="J84">
        <v>14100</v>
      </c>
      <c r="K84" t="s">
        <v>76</v>
      </c>
      <c r="L84" t="s">
        <v>83</v>
      </c>
      <c r="N84" t="s">
        <v>94</v>
      </c>
      <c r="O84" t="s">
        <v>101</v>
      </c>
      <c r="P84" t="s">
        <v>104</v>
      </c>
      <c r="R84" t="s">
        <v>139</v>
      </c>
      <c r="S84" t="s">
        <v>182</v>
      </c>
      <c r="T84">
        <v>0</v>
      </c>
      <c r="U84">
        <v>0</v>
      </c>
      <c r="V84">
        <v>0</v>
      </c>
      <c r="W84">
        <v>85000</v>
      </c>
      <c r="X84">
        <v>0</v>
      </c>
      <c r="Y84" t="s">
        <v>267</v>
      </c>
      <c r="Z84" t="s">
        <v>440</v>
      </c>
    </row>
    <row r="85" spans="1:27">
      <c r="A85" s="1">
        <f>HYPERLINK("https://lsnyc.legalserver.org/matter/dynamic-profile/view/1849825","17-1849825")</f>
        <v>0</v>
      </c>
      <c r="B85" t="s">
        <v>31</v>
      </c>
      <c r="C85" t="s">
        <v>34</v>
      </c>
      <c r="D85" t="s">
        <v>35</v>
      </c>
      <c r="E85">
        <v>10312</v>
      </c>
      <c r="F85" t="s">
        <v>37</v>
      </c>
      <c r="G85" t="s">
        <v>43</v>
      </c>
      <c r="H85" t="s">
        <v>42</v>
      </c>
      <c r="I85" s="3">
        <v>43712</v>
      </c>
      <c r="J85">
        <v>59800</v>
      </c>
      <c r="K85">
        <v>0</v>
      </c>
      <c r="L85" t="s">
        <v>85</v>
      </c>
      <c r="N85" t="s">
        <v>90</v>
      </c>
      <c r="O85" t="s">
        <v>101</v>
      </c>
      <c r="P85" t="s">
        <v>107</v>
      </c>
      <c r="R85" t="s">
        <v>139</v>
      </c>
      <c r="S85" t="s">
        <v>182</v>
      </c>
      <c r="T85">
        <v>0</v>
      </c>
      <c r="U85">
        <v>67031.48</v>
      </c>
      <c r="V85">
        <v>0</v>
      </c>
      <c r="W85">
        <v>0</v>
      </c>
      <c r="X85">
        <v>0</v>
      </c>
      <c r="Y85" t="s">
        <v>268</v>
      </c>
      <c r="Z85" t="s">
        <v>369</v>
      </c>
      <c r="AA85" t="s">
        <v>545</v>
      </c>
    </row>
    <row r="86" spans="1:27">
      <c r="A86" s="1">
        <f>HYPERLINK("https://lsnyc.legalserver.org/matter/dynamic-profile/view/1897826","19-1897826")</f>
        <v>0</v>
      </c>
      <c r="B86" t="s">
        <v>27</v>
      </c>
      <c r="C86" t="s">
        <v>34</v>
      </c>
      <c r="D86" t="s">
        <v>35</v>
      </c>
      <c r="E86">
        <v>10305</v>
      </c>
      <c r="F86" t="s">
        <v>37</v>
      </c>
      <c r="G86" t="s">
        <v>42</v>
      </c>
      <c r="I86" s="3">
        <v>43714</v>
      </c>
      <c r="J86">
        <v>35888.4</v>
      </c>
      <c r="K86">
        <v>0</v>
      </c>
      <c r="L86" t="s">
        <v>82</v>
      </c>
      <c r="O86" t="s">
        <v>103</v>
      </c>
      <c r="R86" t="s">
        <v>122</v>
      </c>
      <c r="S86" t="s">
        <v>182</v>
      </c>
      <c r="T86">
        <v>0</v>
      </c>
      <c r="U86">
        <v>0</v>
      </c>
      <c r="V86">
        <v>0</v>
      </c>
      <c r="X86">
        <v>0</v>
      </c>
      <c r="Y86" t="s">
        <v>269</v>
      </c>
      <c r="Z86" t="s">
        <v>441</v>
      </c>
    </row>
    <row r="87" spans="1:27">
      <c r="A87" s="1">
        <f>HYPERLINK("https://lsnyc.legalserver.org/matter/dynamic-profile/view/0827318","17-0827318")</f>
        <v>0</v>
      </c>
      <c r="B87" t="s">
        <v>29</v>
      </c>
      <c r="C87" t="s">
        <v>34</v>
      </c>
      <c r="D87" t="s">
        <v>35</v>
      </c>
      <c r="E87">
        <v>10306</v>
      </c>
      <c r="F87" t="s">
        <v>37</v>
      </c>
      <c r="G87" t="s">
        <v>47</v>
      </c>
      <c r="I87" s="3">
        <v>43704</v>
      </c>
      <c r="J87">
        <v>25000</v>
      </c>
      <c r="K87" t="s">
        <v>72</v>
      </c>
      <c r="L87" t="s">
        <v>86</v>
      </c>
      <c r="N87" t="s">
        <v>99</v>
      </c>
      <c r="O87" t="s">
        <v>106</v>
      </c>
      <c r="P87" t="s">
        <v>104</v>
      </c>
      <c r="R87" t="s">
        <v>139</v>
      </c>
      <c r="S87" t="s">
        <v>183</v>
      </c>
      <c r="T87">
        <v>0</v>
      </c>
      <c r="U87">
        <v>0</v>
      </c>
      <c r="V87">
        <v>0</v>
      </c>
      <c r="X87">
        <v>0</v>
      </c>
      <c r="Y87" t="s">
        <v>230</v>
      </c>
      <c r="Z87" t="s">
        <v>396</v>
      </c>
      <c r="AA87" t="s">
        <v>548</v>
      </c>
    </row>
    <row r="88" spans="1:27">
      <c r="A88" s="1">
        <f>HYPERLINK("https://lsnyc.legalserver.org/matter/dynamic-profile/view/1833992","17-1833992")</f>
        <v>0</v>
      </c>
      <c r="B88" t="s">
        <v>28</v>
      </c>
      <c r="C88" t="s">
        <v>34</v>
      </c>
      <c r="D88" t="s">
        <v>35</v>
      </c>
      <c r="E88">
        <v>10305</v>
      </c>
      <c r="F88" t="s">
        <v>37</v>
      </c>
      <c r="G88" t="s">
        <v>40</v>
      </c>
      <c r="I88" s="3">
        <v>43706</v>
      </c>
      <c r="J88">
        <v>67600</v>
      </c>
      <c r="K88">
        <v>0</v>
      </c>
      <c r="L88" t="s">
        <v>90</v>
      </c>
      <c r="N88" t="s">
        <v>82</v>
      </c>
      <c r="O88" t="s">
        <v>103</v>
      </c>
      <c r="P88" t="s">
        <v>105</v>
      </c>
      <c r="R88" t="s">
        <v>115</v>
      </c>
      <c r="S88" t="s">
        <v>184</v>
      </c>
      <c r="T88">
        <v>0</v>
      </c>
      <c r="U88">
        <v>0</v>
      </c>
      <c r="V88">
        <v>0</v>
      </c>
      <c r="X88">
        <v>0</v>
      </c>
      <c r="Y88" t="s">
        <v>270</v>
      </c>
      <c r="Z88" t="s">
        <v>442</v>
      </c>
    </row>
    <row r="89" spans="1:27">
      <c r="A89" s="1">
        <f>HYPERLINK("https://lsnyc.legalserver.org/matter/dynamic-profile/view/1833196","17-1833196")</f>
        <v>0</v>
      </c>
      <c r="B89" t="s">
        <v>29</v>
      </c>
      <c r="C89" t="s">
        <v>34</v>
      </c>
      <c r="D89" t="s">
        <v>35</v>
      </c>
      <c r="E89">
        <v>10312</v>
      </c>
      <c r="F89" t="s">
        <v>37</v>
      </c>
      <c r="G89" t="s">
        <v>39</v>
      </c>
      <c r="I89" s="3">
        <v>43704</v>
      </c>
      <c r="J89">
        <v>37200</v>
      </c>
      <c r="K89">
        <v>0</v>
      </c>
      <c r="L89" t="s">
        <v>83</v>
      </c>
      <c r="M89" t="s">
        <v>98</v>
      </c>
      <c r="N89" t="s">
        <v>82</v>
      </c>
      <c r="O89" t="s">
        <v>102</v>
      </c>
      <c r="P89" t="s">
        <v>104</v>
      </c>
      <c r="R89" t="s">
        <v>153</v>
      </c>
      <c r="S89" t="s">
        <v>153</v>
      </c>
      <c r="T89">
        <v>0</v>
      </c>
      <c r="U89">
        <v>0</v>
      </c>
      <c r="V89">
        <v>0</v>
      </c>
      <c r="X89">
        <v>0</v>
      </c>
      <c r="Y89" t="s">
        <v>271</v>
      </c>
      <c r="Z89" t="s">
        <v>443</v>
      </c>
    </row>
    <row r="90" spans="1:27">
      <c r="A90" s="1">
        <f>HYPERLINK("https://lsnyc.legalserver.org/matter/dynamic-profile/view/0754437","14-0754437")</f>
        <v>0</v>
      </c>
      <c r="B90" t="s">
        <v>27</v>
      </c>
      <c r="C90" t="s">
        <v>34</v>
      </c>
      <c r="D90" t="s">
        <v>35</v>
      </c>
      <c r="E90">
        <v>10314</v>
      </c>
      <c r="F90" t="s">
        <v>37</v>
      </c>
      <c r="G90" t="s">
        <v>47</v>
      </c>
      <c r="H90" t="s">
        <v>39</v>
      </c>
      <c r="I90" s="3">
        <v>43693</v>
      </c>
      <c r="J90">
        <v>34800</v>
      </c>
      <c r="K90">
        <v>0</v>
      </c>
      <c r="L90" t="s">
        <v>82</v>
      </c>
      <c r="N90" t="s">
        <v>93</v>
      </c>
      <c r="O90" t="s">
        <v>106</v>
      </c>
      <c r="P90" t="s">
        <v>101</v>
      </c>
      <c r="R90" t="s">
        <v>134</v>
      </c>
      <c r="S90" t="s">
        <v>185</v>
      </c>
      <c r="T90">
        <v>0</v>
      </c>
      <c r="U90">
        <v>0</v>
      </c>
      <c r="V90">
        <v>0</v>
      </c>
      <c r="X90">
        <v>0</v>
      </c>
      <c r="Y90" t="s">
        <v>272</v>
      </c>
      <c r="Z90" t="s">
        <v>444</v>
      </c>
      <c r="AA90" t="s">
        <v>546</v>
      </c>
    </row>
    <row r="91" spans="1:27">
      <c r="A91" s="1">
        <f>HYPERLINK("https://lsnyc.legalserver.org/matter/dynamic-profile/view/1884483","18-1884483")</f>
        <v>0</v>
      </c>
      <c r="B91" t="s">
        <v>28</v>
      </c>
      <c r="C91" t="s">
        <v>34</v>
      </c>
      <c r="D91" t="s">
        <v>35</v>
      </c>
      <c r="E91">
        <v>10314</v>
      </c>
      <c r="F91" t="s">
        <v>37</v>
      </c>
      <c r="G91" t="s">
        <v>47</v>
      </c>
      <c r="I91" s="3">
        <v>43702</v>
      </c>
      <c r="J91">
        <v>54000</v>
      </c>
      <c r="K91">
        <v>0</v>
      </c>
      <c r="O91" t="s">
        <v>105</v>
      </c>
      <c r="R91" t="s">
        <v>121</v>
      </c>
      <c r="S91" t="s">
        <v>121</v>
      </c>
      <c r="T91">
        <v>0</v>
      </c>
      <c r="U91">
        <v>0</v>
      </c>
      <c r="V91">
        <v>0</v>
      </c>
      <c r="X91">
        <v>0</v>
      </c>
      <c r="Y91" t="s">
        <v>273</v>
      </c>
      <c r="Z91" t="s">
        <v>445</v>
      </c>
    </row>
    <row r="92" spans="1:27">
      <c r="A92" s="1">
        <f>HYPERLINK("https://lsnyc.legalserver.org/matter/dynamic-profile/view/1864698","18-1864698")</f>
        <v>0</v>
      </c>
      <c r="B92" t="s">
        <v>28</v>
      </c>
      <c r="C92" t="s">
        <v>34</v>
      </c>
      <c r="D92" t="s">
        <v>35</v>
      </c>
      <c r="E92">
        <v>10306</v>
      </c>
      <c r="F92" t="s">
        <v>37</v>
      </c>
      <c r="G92" t="s">
        <v>39</v>
      </c>
      <c r="I92" s="3">
        <v>43704</v>
      </c>
      <c r="J92">
        <v>11640</v>
      </c>
      <c r="K92">
        <v>0</v>
      </c>
      <c r="L92" t="s">
        <v>82</v>
      </c>
      <c r="O92" t="s">
        <v>103</v>
      </c>
      <c r="R92" t="s">
        <v>154</v>
      </c>
      <c r="S92" t="s">
        <v>154</v>
      </c>
      <c r="T92">
        <v>0</v>
      </c>
      <c r="U92">
        <v>0</v>
      </c>
      <c r="V92">
        <v>0</v>
      </c>
      <c r="X92">
        <v>0</v>
      </c>
      <c r="Y92" t="s">
        <v>274</v>
      </c>
      <c r="Z92" t="s">
        <v>446</v>
      </c>
    </row>
    <row r="93" spans="1:27">
      <c r="A93" s="1">
        <f>HYPERLINK("https://lsnyc.legalserver.org/matter/dynamic-profile/view/1873487","18-1873487")</f>
        <v>0</v>
      </c>
      <c r="B93" t="s">
        <v>31</v>
      </c>
      <c r="C93" t="s">
        <v>34</v>
      </c>
      <c r="D93" t="s">
        <v>35</v>
      </c>
      <c r="E93">
        <v>10302</v>
      </c>
      <c r="F93" t="s">
        <v>37</v>
      </c>
      <c r="G93" t="s">
        <v>39</v>
      </c>
      <c r="I93" s="3">
        <v>43602</v>
      </c>
      <c r="J93">
        <v>50744.88</v>
      </c>
      <c r="K93">
        <v>0</v>
      </c>
      <c r="L93" t="s">
        <v>88</v>
      </c>
      <c r="N93" t="s">
        <v>82</v>
      </c>
      <c r="O93" t="s">
        <v>110</v>
      </c>
      <c r="P93" t="s">
        <v>102</v>
      </c>
      <c r="R93" t="s">
        <v>134</v>
      </c>
      <c r="S93" t="s">
        <v>186</v>
      </c>
      <c r="T93">
        <v>0</v>
      </c>
      <c r="U93">
        <v>0</v>
      </c>
      <c r="V93">
        <v>0</v>
      </c>
      <c r="X93">
        <v>0</v>
      </c>
      <c r="Y93" t="s">
        <v>275</v>
      </c>
      <c r="Z93" t="s">
        <v>447</v>
      </c>
    </row>
    <row r="94" spans="1:27">
      <c r="A94" s="1">
        <f>HYPERLINK("https://lsnyc.legalserver.org/matter/dynamic-profile/view/1885627","18-1885627")</f>
        <v>0</v>
      </c>
      <c r="B94" t="s">
        <v>27</v>
      </c>
      <c r="C94" t="s">
        <v>34</v>
      </c>
      <c r="D94" t="s">
        <v>35</v>
      </c>
      <c r="E94">
        <v>10312</v>
      </c>
      <c r="F94" t="s">
        <v>37</v>
      </c>
      <c r="G94" t="s">
        <v>50</v>
      </c>
      <c r="H94" t="s">
        <v>42</v>
      </c>
      <c r="I94" s="3">
        <v>43699</v>
      </c>
      <c r="J94">
        <v>19200</v>
      </c>
      <c r="K94">
        <v>0</v>
      </c>
      <c r="O94" t="s">
        <v>104</v>
      </c>
      <c r="P94" t="s">
        <v>103</v>
      </c>
      <c r="R94" t="s">
        <v>122</v>
      </c>
      <c r="S94" t="s">
        <v>187</v>
      </c>
      <c r="T94">
        <v>0</v>
      </c>
      <c r="U94">
        <v>0</v>
      </c>
      <c r="V94">
        <v>0</v>
      </c>
      <c r="X94">
        <v>0</v>
      </c>
      <c r="Y94" t="s">
        <v>276</v>
      </c>
      <c r="Z94" t="s">
        <v>448</v>
      </c>
    </row>
    <row r="95" spans="1:27">
      <c r="A95" s="1">
        <f>HYPERLINK("https://lsnyc.legalserver.org/matter/dynamic-profile/view/1846512","17-1846512")</f>
        <v>0</v>
      </c>
      <c r="B95" t="s">
        <v>31</v>
      </c>
      <c r="C95" t="s">
        <v>34</v>
      </c>
      <c r="D95" t="s">
        <v>35</v>
      </c>
      <c r="E95">
        <v>10312</v>
      </c>
      <c r="F95" t="s">
        <v>37</v>
      </c>
      <c r="G95" t="s">
        <v>39</v>
      </c>
      <c r="H95" t="s">
        <v>47</v>
      </c>
      <c r="I95" s="3">
        <v>43714</v>
      </c>
      <c r="J95">
        <v>111000</v>
      </c>
      <c r="K95">
        <v>0</v>
      </c>
      <c r="L95" t="s">
        <v>85</v>
      </c>
      <c r="O95" t="s">
        <v>101</v>
      </c>
      <c r="P95" t="s">
        <v>107</v>
      </c>
      <c r="R95" t="s">
        <v>155</v>
      </c>
      <c r="S95" t="s">
        <v>155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201</v>
      </c>
      <c r="Z95" t="s">
        <v>449</v>
      </c>
      <c r="AA95" t="s">
        <v>545</v>
      </c>
    </row>
    <row r="96" spans="1:27">
      <c r="A96" s="1">
        <f>HYPERLINK("https://lsnyc.legalserver.org/matter/dynamic-profile/view/1884981","18-1884981")</f>
        <v>0</v>
      </c>
      <c r="B96" t="s">
        <v>28</v>
      </c>
      <c r="C96" t="s">
        <v>34</v>
      </c>
      <c r="D96" t="s">
        <v>35</v>
      </c>
      <c r="E96">
        <v>10303</v>
      </c>
      <c r="F96" t="s">
        <v>37</v>
      </c>
      <c r="G96" t="s">
        <v>41</v>
      </c>
      <c r="I96" s="3">
        <v>43623</v>
      </c>
      <c r="J96">
        <v>46864</v>
      </c>
      <c r="K96">
        <v>0</v>
      </c>
      <c r="L96" t="s">
        <v>82</v>
      </c>
      <c r="O96" t="s">
        <v>102</v>
      </c>
      <c r="R96" t="s">
        <v>156</v>
      </c>
      <c r="S96" t="s">
        <v>156</v>
      </c>
      <c r="T96">
        <v>0</v>
      </c>
      <c r="U96">
        <v>0</v>
      </c>
      <c r="V96">
        <v>0</v>
      </c>
      <c r="X96">
        <v>0</v>
      </c>
      <c r="Y96" t="s">
        <v>277</v>
      </c>
      <c r="Z96" t="s">
        <v>450</v>
      </c>
    </row>
    <row r="97" spans="1:27">
      <c r="A97" s="1">
        <f>HYPERLINK("https://lsnyc.legalserver.org/matter/dynamic-profile/view/0826606","17-0826606")</f>
        <v>0</v>
      </c>
      <c r="B97" t="s">
        <v>30</v>
      </c>
      <c r="C97" t="s">
        <v>34</v>
      </c>
      <c r="D97" t="s">
        <v>35</v>
      </c>
      <c r="E97">
        <v>10303</v>
      </c>
      <c r="F97" t="s">
        <v>37</v>
      </c>
      <c r="G97" t="s">
        <v>47</v>
      </c>
      <c r="I97" s="3">
        <v>43712</v>
      </c>
      <c r="J97">
        <v>72000</v>
      </c>
      <c r="K97" t="s">
        <v>71</v>
      </c>
      <c r="L97" t="s">
        <v>85</v>
      </c>
      <c r="N97" t="s">
        <v>89</v>
      </c>
      <c r="O97" t="s">
        <v>101</v>
      </c>
      <c r="P97" t="s">
        <v>103</v>
      </c>
      <c r="R97" t="s">
        <v>135</v>
      </c>
      <c r="S97" t="s">
        <v>188</v>
      </c>
      <c r="T97">
        <v>0</v>
      </c>
      <c r="U97">
        <v>0</v>
      </c>
      <c r="V97">
        <v>0</v>
      </c>
      <c r="X97">
        <v>0</v>
      </c>
      <c r="Y97" t="s">
        <v>278</v>
      </c>
      <c r="Z97" t="s">
        <v>451</v>
      </c>
      <c r="AA97" t="s">
        <v>545</v>
      </c>
    </row>
    <row r="98" spans="1:27">
      <c r="A98" s="1">
        <f>HYPERLINK("https://lsnyc.legalserver.org/matter/dynamic-profile/view/1850337","17-1850337")</f>
        <v>0</v>
      </c>
      <c r="B98" t="s">
        <v>28</v>
      </c>
      <c r="C98" t="s">
        <v>34</v>
      </c>
      <c r="D98" t="s">
        <v>35</v>
      </c>
      <c r="E98">
        <v>10306</v>
      </c>
      <c r="F98" t="s">
        <v>37</v>
      </c>
      <c r="G98" t="s">
        <v>39</v>
      </c>
      <c r="H98" t="s">
        <v>50</v>
      </c>
      <c r="I98" s="3">
        <v>43712</v>
      </c>
      <c r="J98">
        <v>66000</v>
      </c>
      <c r="K98">
        <v>0</v>
      </c>
      <c r="L98" t="s">
        <v>82</v>
      </c>
      <c r="O98" t="s">
        <v>105</v>
      </c>
      <c r="R98" t="s">
        <v>120</v>
      </c>
      <c r="S98" t="s">
        <v>123</v>
      </c>
      <c r="T98">
        <v>0</v>
      </c>
      <c r="U98">
        <v>0</v>
      </c>
      <c r="V98">
        <v>0</v>
      </c>
      <c r="X98">
        <v>0</v>
      </c>
      <c r="Y98" t="s">
        <v>279</v>
      </c>
      <c r="Z98" t="s">
        <v>452</v>
      </c>
    </row>
    <row r="99" spans="1:27">
      <c r="A99" s="1">
        <f>HYPERLINK("https://lsnyc.legalserver.org/matter/dynamic-profile/view/1840185","17-1840185")</f>
        <v>0</v>
      </c>
      <c r="B99" t="s">
        <v>31</v>
      </c>
      <c r="C99" t="s">
        <v>34</v>
      </c>
      <c r="D99" t="s">
        <v>35</v>
      </c>
      <c r="E99">
        <v>10310</v>
      </c>
      <c r="F99" t="s">
        <v>37</v>
      </c>
      <c r="G99" t="s">
        <v>47</v>
      </c>
      <c r="I99" s="3">
        <v>43712</v>
      </c>
      <c r="J99">
        <v>94200</v>
      </c>
      <c r="K99">
        <v>0</v>
      </c>
      <c r="L99" t="s">
        <v>85</v>
      </c>
      <c r="O99" t="s">
        <v>101</v>
      </c>
      <c r="P99" t="s">
        <v>107</v>
      </c>
      <c r="R99" t="s">
        <v>123</v>
      </c>
      <c r="S99" t="s">
        <v>123</v>
      </c>
      <c r="T99">
        <v>0</v>
      </c>
      <c r="U99">
        <v>64967.81</v>
      </c>
      <c r="V99">
        <v>0</v>
      </c>
      <c r="W99">
        <v>0</v>
      </c>
      <c r="X99">
        <v>0</v>
      </c>
      <c r="Y99" t="s">
        <v>206</v>
      </c>
      <c r="Z99" t="s">
        <v>368</v>
      </c>
      <c r="AA99" t="s">
        <v>545</v>
      </c>
    </row>
    <row r="100" spans="1:27">
      <c r="A100" s="1">
        <f>HYPERLINK("https://lsnyc.legalserver.org/matter/dynamic-profile/view/1889345","19-1889345")</f>
        <v>0</v>
      </c>
      <c r="B100" t="s">
        <v>30</v>
      </c>
      <c r="C100" t="s">
        <v>34</v>
      </c>
      <c r="D100" t="s">
        <v>35</v>
      </c>
      <c r="E100">
        <v>10314</v>
      </c>
      <c r="F100" t="s">
        <v>37</v>
      </c>
      <c r="G100" t="s">
        <v>43</v>
      </c>
      <c r="I100" s="3">
        <v>43704</v>
      </c>
      <c r="J100">
        <v>61200</v>
      </c>
      <c r="K100">
        <v>0</v>
      </c>
      <c r="L100" t="s">
        <v>82</v>
      </c>
      <c r="O100" t="s">
        <v>105</v>
      </c>
      <c r="R100" t="s">
        <v>135</v>
      </c>
      <c r="S100" t="s">
        <v>125</v>
      </c>
      <c r="T100">
        <v>0</v>
      </c>
      <c r="U100">
        <v>0</v>
      </c>
      <c r="V100">
        <v>0</v>
      </c>
      <c r="X100">
        <v>0</v>
      </c>
      <c r="Y100" t="s">
        <v>280</v>
      </c>
      <c r="Z100" t="s">
        <v>453</v>
      </c>
    </row>
    <row r="101" spans="1:27">
      <c r="A101" s="1">
        <f>HYPERLINK("https://lsnyc.legalserver.org/matter/dynamic-profile/view/1889367","19-1889367")</f>
        <v>0</v>
      </c>
      <c r="B101" t="s">
        <v>31</v>
      </c>
      <c r="C101" t="s">
        <v>34</v>
      </c>
      <c r="D101" t="s">
        <v>35</v>
      </c>
      <c r="E101">
        <v>10305</v>
      </c>
      <c r="F101" t="s">
        <v>37</v>
      </c>
      <c r="G101" t="s">
        <v>42</v>
      </c>
      <c r="I101" s="3">
        <v>43602</v>
      </c>
      <c r="J101">
        <v>60000</v>
      </c>
      <c r="K101">
        <v>0</v>
      </c>
      <c r="L101" t="s">
        <v>82</v>
      </c>
      <c r="O101" t="s">
        <v>105</v>
      </c>
      <c r="R101" t="s">
        <v>126</v>
      </c>
      <c r="S101" t="s">
        <v>125</v>
      </c>
      <c r="T101">
        <v>0</v>
      </c>
      <c r="U101">
        <v>0</v>
      </c>
      <c r="V101">
        <v>0</v>
      </c>
      <c r="X101">
        <v>0</v>
      </c>
      <c r="Y101" t="s">
        <v>281</v>
      </c>
      <c r="Z101" t="s">
        <v>454</v>
      </c>
    </row>
    <row r="102" spans="1:27">
      <c r="A102" s="1">
        <f>HYPERLINK("https://lsnyc.legalserver.org/matter/dynamic-profile/view/0805921","16-0805921")</f>
        <v>0</v>
      </c>
      <c r="B102" t="s">
        <v>30</v>
      </c>
      <c r="C102" t="s">
        <v>34</v>
      </c>
      <c r="D102" t="s">
        <v>35</v>
      </c>
      <c r="E102">
        <v>10314</v>
      </c>
      <c r="F102" t="s">
        <v>37</v>
      </c>
      <c r="G102" t="s">
        <v>47</v>
      </c>
      <c r="H102" t="s">
        <v>45</v>
      </c>
      <c r="I102" s="3">
        <v>43712</v>
      </c>
      <c r="J102">
        <v>32064</v>
      </c>
      <c r="K102" t="s">
        <v>71</v>
      </c>
      <c r="L102" t="s">
        <v>85</v>
      </c>
      <c r="N102" t="s">
        <v>90</v>
      </c>
      <c r="O102" t="s">
        <v>101</v>
      </c>
      <c r="P102" t="s">
        <v>103</v>
      </c>
      <c r="R102" t="s">
        <v>133</v>
      </c>
      <c r="S102" t="s">
        <v>125</v>
      </c>
      <c r="T102">
        <v>0</v>
      </c>
      <c r="U102">
        <v>0</v>
      </c>
      <c r="V102">
        <v>0</v>
      </c>
      <c r="W102">
        <v>44759.89</v>
      </c>
      <c r="X102">
        <v>0</v>
      </c>
      <c r="Y102" t="s">
        <v>208</v>
      </c>
      <c r="Z102" t="s">
        <v>398</v>
      </c>
      <c r="AA102" t="s">
        <v>545</v>
      </c>
    </row>
    <row r="103" spans="1:27">
      <c r="A103" s="1">
        <f>HYPERLINK("https://lsnyc.legalserver.org/matter/dynamic-profile/view/1880624","18-1880624")</f>
        <v>0</v>
      </c>
      <c r="B103" t="s">
        <v>28</v>
      </c>
      <c r="C103" t="s">
        <v>34</v>
      </c>
      <c r="D103" t="s">
        <v>35</v>
      </c>
      <c r="E103">
        <v>10310</v>
      </c>
      <c r="F103" t="s">
        <v>37</v>
      </c>
      <c r="G103" t="s">
        <v>47</v>
      </c>
      <c r="I103" s="3">
        <v>43704</v>
      </c>
      <c r="J103">
        <v>22164</v>
      </c>
      <c r="K103">
        <v>0</v>
      </c>
      <c r="O103" t="s">
        <v>101</v>
      </c>
      <c r="P103" t="s">
        <v>103</v>
      </c>
      <c r="R103" t="s">
        <v>126</v>
      </c>
      <c r="S103" t="s">
        <v>125</v>
      </c>
      <c r="T103">
        <v>0</v>
      </c>
      <c r="U103">
        <v>0</v>
      </c>
      <c r="V103">
        <v>0</v>
      </c>
      <c r="X103">
        <v>0</v>
      </c>
      <c r="Y103" t="s">
        <v>282</v>
      </c>
      <c r="Z103" t="s">
        <v>455</v>
      </c>
    </row>
    <row r="104" spans="1:27">
      <c r="A104" s="1">
        <f>HYPERLINK("https://lsnyc.legalserver.org/matter/dynamic-profile/view/1856286","18-1856286")</f>
        <v>0</v>
      </c>
      <c r="B104" t="s">
        <v>29</v>
      </c>
      <c r="C104" t="s">
        <v>34</v>
      </c>
      <c r="D104" t="s">
        <v>35</v>
      </c>
      <c r="E104">
        <v>10301</v>
      </c>
      <c r="F104" t="s">
        <v>37</v>
      </c>
      <c r="G104" t="s">
        <v>41</v>
      </c>
      <c r="I104" s="3">
        <v>43703</v>
      </c>
      <c r="J104">
        <v>14976</v>
      </c>
      <c r="K104" t="s">
        <v>77</v>
      </c>
      <c r="L104" t="s">
        <v>91</v>
      </c>
      <c r="N104" t="s">
        <v>95</v>
      </c>
      <c r="O104" t="s">
        <v>101</v>
      </c>
      <c r="P104" t="s">
        <v>103</v>
      </c>
      <c r="R104" t="s">
        <v>157</v>
      </c>
      <c r="S104" t="s">
        <v>157</v>
      </c>
      <c r="T104">
        <v>0</v>
      </c>
      <c r="U104">
        <v>0</v>
      </c>
      <c r="V104">
        <v>0</v>
      </c>
      <c r="W104">
        <v>12886.47</v>
      </c>
      <c r="X104">
        <v>0</v>
      </c>
      <c r="Y104" t="s">
        <v>283</v>
      </c>
      <c r="Z104" t="s">
        <v>456</v>
      </c>
    </row>
    <row r="105" spans="1:27">
      <c r="A105" s="1">
        <f>HYPERLINK("https://lsnyc.legalserver.org/matter/dynamic-profile/view/1839777","17-1839777")</f>
        <v>0</v>
      </c>
      <c r="B105" t="s">
        <v>27</v>
      </c>
      <c r="C105" t="s">
        <v>34</v>
      </c>
      <c r="D105" t="s">
        <v>35</v>
      </c>
      <c r="E105">
        <v>10301</v>
      </c>
      <c r="F105" t="s">
        <v>37</v>
      </c>
      <c r="G105" t="s">
        <v>47</v>
      </c>
      <c r="H105" t="s">
        <v>52</v>
      </c>
      <c r="I105" s="3">
        <v>43714</v>
      </c>
      <c r="J105">
        <v>38264</v>
      </c>
      <c r="K105">
        <v>0</v>
      </c>
      <c r="L105" t="s">
        <v>83</v>
      </c>
      <c r="N105" t="s">
        <v>82</v>
      </c>
      <c r="O105" t="s">
        <v>101</v>
      </c>
      <c r="P105" t="s">
        <v>104</v>
      </c>
      <c r="R105" t="s">
        <v>147</v>
      </c>
      <c r="S105" t="s">
        <v>189</v>
      </c>
      <c r="T105">
        <v>0</v>
      </c>
      <c r="U105">
        <v>0</v>
      </c>
      <c r="V105">
        <v>0</v>
      </c>
      <c r="X105">
        <v>0</v>
      </c>
      <c r="Y105" t="s">
        <v>284</v>
      </c>
      <c r="Z105" t="s">
        <v>457</v>
      </c>
      <c r="AA105" t="s">
        <v>549</v>
      </c>
    </row>
    <row r="106" spans="1:27">
      <c r="A106" s="1">
        <f>HYPERLINK("https://lsnyc.legalserver.org/matter/dynamic-profile/view/1899255","19-1899255")</f>
        <v>0</v>
      </c>
      <c r="B106" t="s">
        <v>28</v>
      </c>
      <c r="C106" t="s">
        <v>34</v>
      </c>
      <c r="D106" t="s">
        <v>35</v>
      </c>
      <c r="E106">
        <v>10314</v>
      </c>
      <c r="F106" t="s">
        <v>37</v>
      </c>
      <c r="G106" t="s">
        <v>39</v>
      </c>
      <c r="I106" s="3">
        <v>43712</v>
      </c>
      <c r="J106">
        <v>14400</v>
      </c>
      <c r="K106">
        <v>0</v>
      </c>
      <c r="L106" t="s">
        <v>82</v>
      </c>
      <c r="O106" t="s">
        <v>102</v>
      </c>
      <c r="S106" t="s">
        <v>190</v>
      </c>
      <c r="T106">
        <v>0</v>
      </c>
      <c r="U106">
        <v>0</v>
      </c>
      <c r="V106">
        <v>0</v>
      </c>
      <c r="X106">
        <v>0</v>
      </c>
      <c r="Y106" t="s">
        <v>285</v>
      </c>
      <c r="Z106" t="s">
        <v>458</v>
      </c>
    </row>
    <row r="107" spans="1:27">
      <c r="A107" s="1">
        <f>HYPERLINK("https://lsnyc.legalserver.org/matter/dynamic-profile/view/1897077","19-1897077")</f>
        <v>0</v>
      </c>
      <c r="B107" t="s">
        <v>29</v>
      </c>
      <c r="C107" t="s">
        <v>34</v>
      </c>
      <c r="D107" t="s">
        <v>35</v>
      </c>
      <c r="E107">
        <v>10303</v>
      </c>
      <c r="F107" t="s">
        <v>37</v>
      </c>
      <c r="G107" t="s">
        <v>41</v>
      </c>
      <c r="I107" s="3">
        <v>43702</v>
      </c>
      <c r="J107">
        <v>172400</v>
      </c>
      <c r="K107">
        <v>0</v>
      </c>
      <c r="L107" t="s">
        <v>83</v>
      </c>
      <c r="N107" t="s">
        <v>82</v>
      </c>
      <c r="O107" t="s">
        <v>103</v>
      </c>
      <c r="P107" t="s">
        <v>109</v>
      </c>
      <c r="R107" t="s">
        <v>158</v>
      </c>
      <c r="S107" t="s">
        <v>158</v>
      </c>
      <c r="T107">
        <v>0</v>
      </c>
      <c r="U107">
        <v>0</v>
      </c>
      <c r="V107">
        <v>0</v>
      </c>
      <c r="X107">
        <v>0</v>
      </c>
      <c r="Y107" t="s">
        <v>286</v>
      </c>
      <c r="Z107" t="s">
        <v>459</v>
      </c>
    </row>
    <row r="108" spans="1:27">
      <c r="A108" s="1">
        <f>HYPERLINK("https://lsnyc.legalserver.org/matter/dynamic-profile/view/1889887","19-1889887")</f>
        <v>0</v>
      </c>
      <c r="B108" t="s">
        <v>28</v>
      </c>
      <c r="C108" t="s">
        <v>34</v>
      </c>
      <c r="D108" t="s">
        <v>35</v>
      </c>
      <c r="E108">
        <v>10314</v>
      </c>
      <c r="F108" t="s">
        <v>37</v>
      </c>
      <c r="G108" t="s">
        <v>45</v>
      </c>
      <c r="H108" t="s">
        <v>39</v>
      </c>
      <c r="I108" s="3">
        <v>43710</v>
      </c>
      <c r="J108">
        <v>56000</v>
      </c>
      <c r="K108">
        <v>0</v>
      </c>
      <c r="L108" t="s">
        <v>82</v>
      </c>
      <c r="O108" t="s">
        <v>103</v>
      </c>
      <c r="P108" t="s">
        <v>102</v>
      </c>
      <c r="R108" t="s">
        <v>122</v>
      </c>
      <c r="S108" t="s">
        <v>122</v>
      </c>
      <c r="T108">
        <v>0</v>
      </c>
      <c r="U108">
        <v>0</v>
      </c>
      <c r="V108">
        <v>0</v>
      </c>
      <c r="X108">
        <v>0</v>
      </c>
      <c r="Y108" t="s">
        <v>242</v>
      </c>
      <c r="Z108" t="s">
        <v>460</v>
      </c>
    </row>
    <row r="109" spans="1:27">
      <c r="A109" s="1">
        <f>HYPERLINK("https://lsnyc.legalserver.org/matter/dynamic-profile/view/1888711","19-1888711")</f>
        <v>0</v>
      </c>
      <c r="B109" t="s">
        <v>31</v>
      </c>
      <c r="C109" t="s">
        <v>34</v>
      </c>
      <c r="D109" t="s">
        <v>35</v>
      </c>
      <c r="E109">
        <v>10304</v>
      </c>
      <c r="F109" t="s">
        <v>37</v>
      </c>
      <c r="G109" t="s">
        <v>47</v>
      </c>
      <c r="I109" s="3">
        <v>43602</v>
      </c>
      <c r="J109">
        <v>0</v>
      </c>
      <c r="K109">
        <v>0</v>
      </c>
      <c r="L109" t="s">
        <v>83</v>
      </c>
      <c r="N109" t="s">
        <v>82</v>
      </c>
      <c r="O109" t="s">
        <v>104</v>
      </c>
      <c r="R109" t="s">
        <v>122</v>
      </c>
      <c r="S109" t="s">
        <v>122</v>
      </c>
      <c r="T109">
        <v>0</v>
      </c>
      <c r="U109">
        <v>0</v>
      </c>
      <c r="V109">
        <v>0</v>
      </c>
      <c r="X109">
        <v>0</v>
      </c>
      <c r="Y109" t="s">
        <v>287</v>
      </c>
      <c r="Z109" t="s">
        <v>461</v>
      </c>
    </row>
    <row r="110" spans="1:27">
      <c r="A110" s="1">
        <f>HYPERLINK("https://lsnyc.legalserver.org/matter/dynamic-profile/view/1897851","19-1897851")</f>
        <v>0</v>
      </c>
      <c r="B110" t="s">
        <v>28</v>
      </c>
      <c r="C110" t="s">
        <v>34</v>
      </c>
      <c r="D110" t="s">
        <v>35</v>
      </c>
      <c r="E110">
        <v>10306</v>
      </c>
      <c r="F110" t="s">
        <v>37</v>
      </c>
      <c r="G110" t="s">
        <v>45</v>
      </c>
      <c r="H110" t="s">
        <v>43</v>
      </c>
      <c r="I110" s="3">
        <v>43712</v>
      </c>
      <c r="J110">
        <v>46800</v>
      </c>
      <c r="K110">
        <v>0</v>
      </c>
      <c r="L110" t="s">
        <v>83</v>
      </c>
      <c r="O110" t="s">
        <v>104</v>
      </c>
      <c r="R110" t="s">
        <v>122</v>
      </c>
      <c r="S110" t="s">
        <v>122</v>
      </c>
      <c r="T110">
        <v>0</v>
      </c>
      <c r="U110">
        <v>0</v>
      </c>
      <c r="V110">
        <v>0</v>
      </c>
      <c r="X110">
        <v>0</v>
      </c>
      <c r="Y110" t="s">
        <v>288</v>
      </c>
      <c r="Z110" t="s">
        <v>462</v>
      </c>
    </row>
    <row r="111" spans="1:27">
      <c r="A111" s="1">
        <f>HYPERLINK("https://lsnyc.legalserver.org/matter/dynamic-profile/view/1846426","17-1846426")</f>
        <v>0</v>
      </c>
      <c r="B111" t="s">
        <v>29</v>
      </c>
      <c r="C111" t="s">
        <v>34</v>
      </c>
      <c r="D111" t="s">
        <v>35</v>
      </c>
      <c r="E111">
        <v>10304</v>
      </c>
      <c r="F111" t="s">
        <v>37</v>
      </c>
      <c r="G111" t="s">
        <v>48</v>
      </c>
      <c r="H111" t="s">
        <v>44</v>
      </c>
      <c r="I111" s="3">
        <v>43621</v>
      </c>
      <c r="J111">
        <v>92600</v>
      </c>
      <c r="K111" t="s">
        <v>78</v>
      </c>
      <c r="L111" t="s">
        <v>85</v>
      </c>
      <c r="O111" t="s">
        <v>102</v>
      </c>
      <c r="P111" t="s">
        <v>107</v>
      </c>
      <c r="R111" t="s">
        <v>142</v>
      </c>
      <c r="S111" t="s">
        <v>142</v>
      </c>
      <c r="T111">
        <v>0</v>
      </c>
      <c r="U111">
        <v>0</v>
      </c>
      <c r="V111">
        <v>0</v>
      </c>
      <c r="W111">
        <v>40000</v>
      </c>
      <c r="X111">
        <v>0</v>
      </c>
      <c r="Y111" t="s">
        <v>289</v>
      </c>
      <c r="Z111" t="s">
        <v>463</v>
      </c>
    </row>
    <row r="112" spans="1:27">
      <c r="A112" s="1">
        <f>HYPERLINK("https://lsnyc.legalserver.org/matter/dynamic-profile/view/1897270","19-1897270")</f>
        <v>0</v>
      </c>
      <c r="B112" t="s">
        <v>28</v>
      </c>
      <c r="C112" t="s">
        <v>34</v>
      </c>
      <c r="D112" t="s">
        <v>35</v>
      </c>
      <c r="E112">
        <v>10305</v>
      </c>
      <c r="F112" t="s">
        <v>37</v>
      </c>
      <c r="G112" t="s">
        <v>42</v>
      </c>
      <c r="I112" s="3">
        <v>43707</v>
      </c>
      <c r="J112">
        <v>58992</v>
      </c>
      <c r="K112">
        <v>0</v>
      </c>
      <c r="O112" t="s">
        <v>105</v>
      </c>
      <c r="R112" t="s">
        <v>147</v>
      </c>
      <c r="S112" t="s">
        <v>191</v>
      </c>
      <c r="T112">
        <v>0</v>
      </c>
      <c r="U112">
        <v>0</v>
      </c>
      <c r="V112">
        <v>0</v>
      </c>
      <c r="X112">
        <v>0</v>
      </c>
      <c r="Y112" t="s">
        <v>290</v>
      </c>
      <c r="Z112" t="s">
        <v>464</v>
      </c>
    </row>
    <row r="113" spans="1:27">
      <c r="A113" s="1">
        <f>HYPERLINK("https://lsnyc.legalserver.org/matter/dynamic-profile/view/1839704","17-1839704")</f>
        <v>0</v>
      </c>
      <c r="B113" t="s">
        <v>28</v>
      </c>
      <c r="C113" t="s">
        <v>34</v>
      </c>
      <c r="D113" t="s">
        <v>35</v>
      </c>
      <c r="E113">
        <v>10302</v>
      </c>
      <c r="F113" t="s">
        <v>37</v>
      </c>
      <c r="G113" t="s">
        <v>45</v>
      </c>
      <c r="H113" t="s">
        <v>42</v>
      </c>
      <c r="I113" s="3">
        <v>43692</v>
      </c>
      <c r="J113">
        <v>83000</v>
      </c>
      <c r="K113">
        <v>0</v>
      </c>
      <c r="L113" t="s">
        <v>92</v>
      </c>
      <c r="N113" t="s">
        <v>82</v>
      </c>
      <c r="O113" t="s">
        <v>111</v>
      </c>
      <c r="P113" t="s">
        <v>107</v>
      </c>
      <c r="R113" t="s">
        <v>133</v>
      </c>
      <c r="T113">
        <v>0</v>
      </c>
      <c r="U113">
        <v>0</v>
      </c>
      <c r="V113">
        <v>0</v>
      </c>
      <c r="X113">
        <v>0</v>
      </c>
      <c r="Y113" t="s">
        <v>291</v>
      </c>
      <c r="Z113" t="s">
        <v>465</v>
      </c>
      <c r="AA113" t="s">
        <v>549</v>
      </c>
    </row>
    <row r="114" spans="1:27">
      <c r="A114" s="1">
        <f>HYPERLINK("https://lsnyc.legalserver.org/matter/dynamic-profile/view/0827887","17-0827887")</f>
        <v>0</v>
      </c>
      <c r="B114" t="s">
        <v>27</v>
      </c>
      <c r="C114" t="s">
        <v>34</v>
      </c>
      <c r="D114" t="s">
        <v>35</v>
      </c>
      <c r="E114">
        <v>10314</v>
      </c>
      <c r="F114" t="s">
        <v>37</v>
      </c>
      <c r="G114" t="s">
        <v>49</v>
      </c>
      <c r="I114" s="3">
        <v>43693</v>
      </c>
      <c r="J114">
        <v>28200</v>
      </c>
      <c r="K114">
        <v>0</v>
      </c>
      <c r="L114" t="s">
        <v>83</v>
      </c>
      <c r="O114" t="s">
        <v>104</v>
      </c>
      <c r="R114" t="s">
        <v>131</v>
      </c>
      <c r="T114">
        <v>0</v>
      </c>
      <c r="U114">
        <v>0</v>
      </c>
      <c r="V114">
        <v>0</v>
      </c>
      <c r="X114">
        <v>0</v>
      </c>
      <c r="Y114" t="s">
        <v>230</v>
      </c>
      <c r="Z114" t="s">
        <v>466</v>
      </c>
    </row>
    <row r="115" spans="1:27">
      <c r="A115" s="1">
        <f>HYPERLINK("https://lsnyc.legalserver.org/matter/dynamic-profile/view/1888788","19-1888788")</f>
        <v>0</v>
      </c>
      <c r="B115" t="s">
        <v>28</v>
      </c>
      <c r="C115" t="s">
        <v>34</v>
      </c>
      <c r="D115" t="s">
        <v>35</v>
      </c>
      <c r="E115">
        <v>10304</v>
      </c>
      <c r="F115" t="s">
        <v>37</v>
      </c>
      <c r="G115" t="s">
        <v>47</v>
      </c>
      <c r="I115" s="3">
        <v>43623</v>
      </c>
      <c r="J115">
        <v>45000</v>
      </c>
      <c r="K115">
        <v>0</v>
      </c>
      <c r="L115" t="s">
        <v>82</v>
      </c>
      <c r="O115" t="s">
        <v>103</v>
      </c>
      <c r="P115" t="s">
        <v>102</v>
      </c>
      <c r="R115" t="s">
        <v>122</v>
      </c>
      <c r="S115" t="s">
        <v>117</v>
      </c>
      <c r="T115">
        <v>0</v>
      </c>
      <c r="U115">
        <v>0</v>
      </c>
      <c r="V115">
        <v>0</v>
      </c>
      <c r="X115">
        <v>0</v>
      </c>
      <c r="Y115" t="s">
        <v>292</v>
      </c>
      <c r="Z115" t="s">
        <v>467</v>
      </c>
    </row>
    <row r="116" spans="1:27">
      <c r="A116" s="1">
        <f>HYPERLINK("https://lsnyc.legalserver.org/matter/dynamic-profile/view/0723237","12-0723237")</f>
        <v>0</v>
      </c>
      <c r="B116" t="s">
        <v>28</v>
      </c>
      <c r="C116" t="s">
        <v>34</v>
      </c>
      <c r="D116" t="s">
        <v>35</v>
      </c>
      <c r="E116">
        <v>10305</v>
      </c>
      <c r="F116" t="s">
        <v>37</v>
      </c>
      <c r="G116" t="s">
        <v>39</v>
      </c>
      <c r="I116" s="3">
        <v>43704</v>
      </c>
      <c r="J116">
        <v>45132</v>
      </c>
      <c r="K116" t="s">
        <v>79</v>
      </c>
      <c r="L116" t="s">
        <v>90</v>
      </c>
      <c r="N116" t="s">
        <v>95</v>
      </c>
      <c r="O116" t="s">
        <v>101</v>
      </c>
      <c r="P116" t="s">
        <v>107</v>
      </c>
      <c r="R116" t="s">
        <v>159</v>
      </c>
      <c r="S116" t="s">
        <v>192</v>
      </c>
      <c r="T116">
        <v>0</v>
      </c>
      <c r="U116">
        <v>0</v>
      </c>
      <c r="V116">
        <v>0</v>
      </c>
      <c r="X116">
        <v>0</v>
      </c>
      <c r="Y116" t="s">
        <v>284</v>
      </c>
      <c r="Z116" t="s">
        <v>468</v>
      </c>
    </row>
    <row r="117" spans="1:27">
      <c r="A117" s="1">
        <f>HYPERLINK("https://lsnyc.legalserver.org/matter/dynamic-profile/view/1887034","19-1887034")</f>
        <v>0</v>
      </c>
      <c r="B117" t="s">
        <v>28</v>
      </c>
      <c r="C117" t="s">
        <v>34</v>
      </c>
      <c r="D117" t="s">
        <v>35</v>
      </c>
      <c r="E117">
        <v>10306</v>
      </c>
      <c r="F117" t="s">
        <v>37</v>
      </c>
      <c r="G117" t="s">
        <v>40</v>
      </c>
      <c r="I117" s="3">
        <v>43714</v>
      </c>
      <c r="J117">
        <v>9000</v>
      </c>
      <c r="K117">
        <v>0</v>
      </c>
      <c r="L117" t="s">
        <v>82</v>
      </c>
      <c r="O117" t="s">
        <v>102</v>
      </c>
      <c r="R117" t="s">
        <v>160</v>
      </c>
      <c r="S117" t="s">
        <v>160</v>
      </c>
      <c r="T117">
        <v>0</v>
      </c>
      <c r="U117">
        <v>0</v>
      </c>
      <c r="V117">
        <v>0</v>
      </c>
      <c r="X117">
        <v>0</v>
      </c>
      <c r="Y117" t="s">
        <v>293</v>
      </c>
      <c r="Z117" t="s">
        <v>469</v>
      </c>
    </row>
    <row r="118" spans="1:27">
      <c r="A118" s="1">
        <f>HYPERLINK("https://lsnyc.legalserver.org/matter/dynamic-profile/view/1886187","18-1886187")</f>
        <v>0</v>
      </c>
      <c r="B118" t="s">
        <v>27</v>
      </c>
      <c r="C118" t="s">
        <v>34</v>
      </c>
      <c r="D118" t="s">
        <v>35</v>
      </c>
      <c r="E118">
        <v>10302</v>
      </c>
      <c r="F118" t="s">
        <v>37</v>
      </c>
      <c r="G118" t="s">
        <v>41</v>
      </c>
      <c r="I118" s="3">
        <v>43623</v>
      </c>
      <c r="J118">
        <v>21480</v>
      </c>
      <c r="K118">
        <v>0</v>
      </c>
      <c r="O118" t="s">
        <v>105</v>
      </c>
      <c r="R118" t="s">
        <v>120</v>
      </c>
      <c r="S118" t="s">
        <v>120</v>
      </c>
      <c r="T118">
        <v>0</v>
      </c>
      <c r="U118">
        <v>0</v>
      </c>
      <c r="V118">
        <v>0</v>
      </c>
      <c r="X118">
        <v>0</v>
      </c>
      <c r="Y118" t="s">
        <v>294</v>
      </c>
      <c r="Z118" t="s">
        <v>240</v>
      </c>
    </row>
    <row r="119" spans="1:27">
      <c r="A119" s="1">
        <f>HYPERLINK("https://lsnyc.legalserver.org/matter/dynamic-profile/view/1886072","18-1886072")</f>
        <v>0</v>
      </c>
      <c r="B119" t="s">
        <v>28</v>
      </c>
      <c r="C119" t="s">
        <v>34</v>
      </c>
      <c r="D119" t="s">
        <v>35</v>
      </c>
      <c r="E119">
        <v>10314</v>
      </c>
      <c r="F119" t="s">
        <v>37</v>
      </c>
      <c r="G119" t="s">
        <v>47</v>
      </c>
      <c r="H119" t="s">
        <v>39</v>
      </c>
      <c r="I119" s="3">
        <v>43714</v>
      </c>
      <c r="J119">
        <v>82680</v>
      </c>
      <c r="K119">
        <v>0</v>
      </c>
      <c r="L119" t="s">
        <v>82</v>
      </c>
      <c r="O119" t="s">
        <v>102</v>
      </c>
      <c r="R119" t="s">
        <v>152</v>
      </c>
      <c r="S119" t="s">
        <v>120</v>
      </c>
      <c r="T119">
        <v>0</v>
      </c>
      <c r="U119">
        <v>0</v>
      </c>
      <c r="V119">
        <v>0</v>
      </c>
      <c r="X119">
        <v>0</v>
      </c>
      <c r="Y119" t="s">
        <v>295</v>
      </c>
      <c r="Z119" t="s">
        <v>470</v>
      </c>
    </row>
    <row r="120" spans="1:27">
      <c r="A120" s="1">
        <f>HYPERLINK("https://lsnyc.legalserver.org/matter/dynamic-profile/view/1887552","19-1887552")</f>
        <v>0</v>
      </c>
      <c r="B120" t="s">
        <v>31</v>
      </c>
      <c r="C120" t="s">
        <v>34</v>
      </c>
      <c r="D120" t="s">
        <v>35</v>
      </c>
      <c r="E120">
        <v>10312</v>
      </c>
      <c r="F120" t="s">
        <v>37</v>
      </c>
      <c r="G120" t="s">
        <v>47</v>
      </c>
      <c r="I120" s="3">
        <v>43621</v>
      </c>
      <c r="J120">
        <v>29316</v>
      </c>
      <c r="K120">
        <v>0</v>
      </c>
      <c r="L120" t="s">
        <v>82</v>
      </c>
      <c r="O120" t="s">
        <v>105</v>
      </c>
      <c r="R120" t="s">
        <v>146</v>
      </c>
      <c r="S120" t="s">
        <v>146</v>
      </c>
      <c r="T120">
        <v>0</v>
      </c>
      <c r="U120">
        <v>0</v>
      </c>
      <c r="V120">
        <v>0</v>
      </c>
      <c r="X120">
        <v>0</v>
      </c>
      <c r="Y120" t="s">
        <v>272</v>
      </c>
      <c r="Z120" t="s">
        <v>471</v>
      </c>
    </row>
    <row r="121" spans="1:27">
      <c r="A121" s="1">
        <f>HYPERLINK("https://lsnyc.legalserver.org/matter/dynamic-profile/view/1900076","19-1900076")</f>
        <v>0</v>
      </c>
      <c r="B121" t="s">
        <v>29</v>
      </c>
      <c r="C121" t="s">
        <v>34</v>
      </c>
      <c r="D121" t="s">
        <v>35</v>
      </c>
      <c r="E121">
        <v>10312</v>
      </c>
      <c r="F121" t="s">
        <v>37</v>
      </c>
      <c r="G121" t="s">
        <v>44</v>
      </c>
      <c r="I121" s="3">
        <v>43702</v>
      </c>
      <c r="J121">
        <v>51200</v>
      </c>
      <c r="K121">
        <v>0</v>
      </c>
      <c r="O121" t="s">
        <v>106</v>
      </c>
      <c r="R121" t="s">
        <v>146</v>
      </c>
      <c r="S121" t="s">
        <v>146</v>
      </c>
      <c r="T121">
        <v>0</v>
      </c>
      <c r="U121">
        <v>0</v>
      </c>
      <c r="V121">
        <v>0</v>
      </c>
      <c r="X121">
        <v>0</v>
      </c>
      <c r="Y121" t="s">
        <v>296</v>
      </c>
      <c r="Z121" t="s">
        <v>362</v>
      </c>
    </row>
    <row r="122" spans="1:27">
      <c r="A122" s="1">
        <f>HYPERLINK("https://lsnyc.legalserver.org/matter/dynamic-profile/view/1853892","17-1853892")</f>
        <v>0</v>
      </c>
      <c r="B122" t="s">
        <v>29</v>
      </c>
      <c r="C122" t="s">
        <v>34</v>
      </c>
      <c r="D122" t="s">
        <v>35</v>
      </c>
      <c r="E122">
        <v>10312</v>
      </c>
      <c r="F122" t="s">
        <v>37</v>
      </c>
      <c r="G122" t="s">
        <v>43</v>
      </c>
      <c r="I122" s="3">
        <v>43621</v>
      </c>
      <c r="J122">
        <v>80000</v>
      </c>
      <c r="K122" t="s">
        <v>79</v>
      </c>
      <c r="L122" t="s">
        <v>82</v>
      </c>
      <c r="O122" t="s">
        <v>103</v>
      </c>
      <c r="P122" t="s">
        <v>107</v>
      </c>
      <c r="R122" t="s">
        <v>146</v>
      </c>
      <c r="S122" t="s">
        <v>146</v>
      </c>
      <c r="T122">
        <v>0</v>
      </c>
      <c r="U122">
        <v>0</v>
      </c>
      <c r="V122">
        <v>0</v>
      </c>
      <c r="W122">
        <v>80000</v>
      </c>
      <c r="X122">
        <v>0</v>
      </c>
      <c r="Y122" t="s">
        <v>201</v>
      </c>
      <c r="Z122" t="s">
        <v>472</v>
      </c>
      <c r="AA122" t="s">
        <v>544</v>
      </c>
    </row>
    <row r="123" spans="1:27">
      <c r="A123" s="1">
        <f>HYPERLINK("https://lsnyc.legalserver.org/matter/dynamic-profile/view/1886371","18-1886371")</f>
        <v>0</v>
      </c>
      <c r="B123" t="s">
        <v>27</v>
      </c>
      <c r="C123" t="s">
        <v>34</v>
      </c>
      <c r="D123" t="s">
        <v>35</v>
      </c>
      <c r="E123">
        <v>10312</v>
      </c>
      <c r="F123" t="s">
        <v>37</v>
      </c>
      <c r="G123" t="s">
        <v>50</v>
      </c>
      <c r="I123" s="3">
        <v>43712</v>
      </c>
      <c r="J123">
        <v>16000</v>
      </c>
      <c r="K123">
        <v>0</v>
      </c>
      <c r="O123" t="s">
        <v>104</v>
      </c>
      <c r="R123" t="s">
        <v>146</v>
      </c>
      <c r="S123" t="s">
        <v>146</v>
      </c>
      <c r="T123">
        <v>0</v>
      </c>
      <c r="U123">
        <v>0</v>
      </c>
      <c r="V123">
        <v>0</v>
      </c>
      <c r="X123">
        <v>0</v>
      </c>
      <c r="Y123" t="s">
        <v>297</v>
      </c>
      <c r="Z123" t="s">
        <v>473</v>
      </c>
    </row>
    <row r="124" spans="1:27">
      <c r="A124" s="1">
        <f>HYPERLINK("https://lsnyc.legalserver.org/matter/dynamic-profile/view/1859296","18-1859296")</f>
        <v>0</v>
      </c>
      <c r="B124" t="s">
        <v>27</v>
      </c>
      <c r="C124" t="s">
        <v>34</v>
      </c>
      <c r="D124" t="s">
        <v>35</v>
      </c>
      <c r="E124">
        <v>10314</v>
      </c>
      <c r="F124" t="s">
        <v>37</v>
      </c>
      <c r="G124" t="s">
        <v>42</v>
      </c>
      <c r="I124" s="3">
        <v>43714</v>
      </c>
      <c r="J124">
        <v>48600</v>
      </c>
      <c r="K124">
        <v>0</v>
      </c>
      <c r="L124" t="s">
        <v>83</v>
      </c>
      <c r="O124" t="s">
        <v>104</v>
      </c>
      <c r="P124" t="s">
        <v>101</v>
      </c>
      <c r="R124" t="s">
        <v>161</v>
      </c>
      <c r="S124" t="s">
        <v>161</v>
      </c>
      <c r="T124">
        <v>0</v>
      </c>
      <c r="U124">
        <v>0</v>
      </c>
      <c r="V124">
        <v>0</v>
      </c>
      <c r="X124">
        <v>0</v>
      </c>
      <c r="Y124" t="s">
        <v>298</v>
      </c>
      <c r="Z124" t="s">
        <v>474</v>
      </c>
    </row>
    <row r="125" spans="1:27">
      <c r="A125" s="1">
        <f>HYPERLINK("https://lsnyc.legalserver.org/matter/dynamic-profile/view/0803424","16-0803424")</f>
        <v>0</v>
      </c>
      <c r="B125" t="s">
        <v>27</v>
      </c>
      <c r="C125" t="s">
        <v>34</v>
      </c>
      <c r="D125" t="s">
        <v>35</v>
      </c>
      <c r="E125">
        <v>10308</v>
      </c>
      <c r="F125" t="s">
        <v>37</v>
      </c>
      <c r="G125" t="s">
        <v>41</v>
      </c>
      <c r="I125" s="3">
        <v>43689</v>
      </c>
      <c r="J125">
        <v>21288</v>
      </c>
      <c r="K125" t="s">
        <v>80</v>
      </c>
      <c r="L125" t="s">
        <v>87</v>
      </c>
      <c r="N125" t="s">
        <v>83</v>
      </c>
      <c r="O125" t="s">
        <v>101</v>
      </c>
      <c r="P125" t="s">
        <v>104</v>
      </c>
      <c r="R125" t="s">
        <v>161</v>
      </c>
      <c r="S125" t="s">
        <v>161</v>
      </c>
      <c r="T125">
        <v>0</v>
      </c>
      <c r="U125">
        <v>0</v>
      </c>
      <c r="V125">
        <v>0</v>
      </c>
      <c r="W125">
        <v>0</v>
      </c>
      <c r="X125">
        <v>0</v>
      </c>
      <c r="Y125" t="s">
        <v>299</v>
      </c>
      <c r="Z125" t="s">
        <v>475</v>
      </c>
    </row>
    <row r="126" spans="1:27">
      <c r="A126" s="1">
        <f>HYPERLINK("https://lsnyc.legalserver.org/matter/dynamic-profile/view/1856116","18-1856116")</f>
        <v>0</v>
      </c>
      <c r="B126" t="s">
        <v>31</v>
      </c>
      <c r="C126" t="s">
        <v>34</v>
      </c>
      <c r="D126" t="s">
        <v>35</v>
      </c>
      <c r="E126">
        <v>10301</v>
      </c>
      <c r="F126" t="s">
        <v>37</v>
      </c>
      <c r="G126" t="s">
        <v>40</v>
      </c>
      <c r="I126" s="3">
        <v>43714</v>
      </c>
      <c r="J126">
        <v>40000</v>
      </c>
      <c r="K126">
        <v>0</v>
      </c>
      <c r="L126" t="s">
        <v>82</v>
      </c>
      <c r="O126" t="s">
        <v>105</v>
      </c>
      <c r="R126" t="s">
        <v>162</v>
      </c>
      <c r="S126" t="s">
        <v>162</v>
      </c>
      <c r="T126">
        <v>0</v>
      </c>
      <c r="U126">
        <v>0</v>
      </c>
      <c r="V126">
        <v>0</v>
      </c>
      <c r="X126">
        <v>0</v>
      </c>
      <c r="Y126" t="s">
        <v>300</v>
      </c>
      <c r="Z126" t="s">
        <v>476</v>
      </c>
    </row>
    <row r="127" spans="1:27">
      <c r="A127" s="1">
        <f>HYPERLINK("https://lsnyc.legalserver.org/matter/dynamic-profile/view/1855874","18-1855874")</f>
        <v>0</v>
      </c>
      <c r="B127" t="s">
        <v>29</v>
      </c>
      <c r="C127" t="s">
        <v>34</v>
      </c>
      <c r="D127" t="s">
        <v>35</v>
      </c>
      <c r="E127">
        <v>10314</v>
      </c>
      <c r="F127" t="s">
        <v>37</v>
      </c>
      <c r="G127" t="s">
        <v>39</v>
      </c>
      <c r="I127" s="3">
        <v>43702</v>
      </c>
      <c r="J127">
        <v>23832</v>
      </c>
      <c r="K127">
        <v>0</v>
      </c>
      <c r="L127" t="s">
        <v>83</v>
      </c>
      <c r="O127" t="s">
        <v>103</v>
      </c>
      <c r="R127" t="s">
        <v>162</v>
      </c>
      <c r="S127" t="s">
        <v>162</v>
      </c>
      <c r="T127">
        <v>0</v>
      </c>
      <c r="U127">
        <v>0</v>
      </c>
      <c r="V127">
        <v>0</v>
      </c>
      <c r="X127">
        <v>0</v>
      </c>
      <c r="Y127" t="s">
        <v>301</v>
      </c>
      <c r="Z127" t="s">
        <v>477</v>
      </c>
      <c r="AA127" t="s">
        <v>544</v>
      </c>
    </row>
    <row r="128" spans="1:27">
      <c r="A128" s="1">
        <f>HYPERLINK("https://lsnyc.legalserver.org/matter/dynamic-profile/view/1888431","19-1888431")</f>
        <v>0</v>
      </c>
      <c r="B128" t="s">
        <v>29</v>
      </c>
      <c r="C128" t="s">
        <v>34</v>
      </c>
      <c r="D128" t="s">
        <v>35</v>
      </c>
      <c r="E128">
        <v>10314</v>
      </c>
      <c r="F128" t="s">
        <v>37</v>
      </c>
      <c r="G128" t="s">
        <v>47</v>
      </c>
      <c r="I128" s="3">
        <v>43712</v>
      </c>
      <c r="J128">
        <v>61900</v>
      </c>
      <c r="K128">
        <v>0</v>
      </c>
      <c r="O128" t="s">
        <v>103</v>
      </c>
      <c r="R128" t="s">
        <v>162</v>
      </c>
      <c r="S128" t="s">
        <v>162</v>
      </c>
      <c r="T128">
        <v>0</v>
      </c>
      <c r="U128">
        <v>0</v>
      </c>
      <c r="V128">
        <v>0</v>
      </c>
      <c r="X128">
        <v>0</v>
      </c>
      <c r="Y128" t="s">
        <v>302</v>
      </c>
      <c r="Z128" t="s">
        <v>478</v>
      </c>
    </row>
    <row r="129" spans="1:27">
      <c r="A129" s="1">
        <f>HYPERLINK("https://lsnyc.legalserver.org/matter/dynamic-profile/view/1842723","17-1842723")</f>
        <v>0</v>
      </c>
      <c r="B129" t="s">
        <v>31</v>
      </c>
      <c r="C129" t="s">
        <v>34</v>
      </c>
      <c r="D129" t="s">
        <v>35</v>
      </c>
      <c r="E129">
        <v>10310</v>
      </c>
      <c r="F129" t="s">
        <v>37</v>
      </c>
      <c r="G129" t="s">
        <v>41</v>
      </c>
      <c r="I129" s="3">
        <v>43621</v>
      </c>
      <c r="J129">
        <v>51960</v>
      </c>
      <c r="K129">
        <v>0</v>
      </c>
      <c r="L129" t="s">
        <v>93</v>
      </c>
      <c r="N129" t="s">
        <v>82</v>
      </c>
      <c r="O129" t="s">
        <v>103</v>
      </c>
      <c r="P129" t="s">
        <v>109</v>
      </c>
      <c r="R129" t="s">
        <v>163</v>
      </c>
      <c r="S129" t="s">
        <v>163</v>
      </c>
      <c r="T129">
        <v>0</v>
      </c>
      <c r="U129">
        <v>0</v>
      </c>
      <c r="V129">
        <v>0</v>
      </c>
      <c r="W129" t="s">
        <v>195</v>
      </c>
      <c r="X129">
        <v>0</v>
      </c>
      <c r="Y129" t="s">
        <v>203</v>
      </c>
      <c r="Z129" t="s">
        <v>479</v>
      </c>
    </row>
    <row r="130" spans="1:27">
      <c r="A130" s="1">
        <f>HYPERLINK("https://lsnyc.legalserver.org/matter/dynamic-profile/view/1880974","18-1880974")</f>
        <v>0</v>
      </c>
      <c r="B130" t="s">
        <v>27</v>
      </c>
      <c r="C130" t="s">
        <v>34</v>
      </c>
      <c r="D130" t="s">
        <v>35</v>
      </c>
      <c r="E130">
        <v>10314</v>
      </c>
      <c r="F130" t="s">
        <v>37</v>
      </c>
      <c r="G130" t="s">
        <v>50</v>
      </c>
      <c r="H130" t="s">
        <v>42</v>
      </c>
      <c r="I130" s="3">
        <v>43693</v>
      </c>
      <c r="J130">
        <v>69492</v>
      </c>
      <c r="K130">
        <v>0</v>
      </c>
      <c r="L130" t="s">
        <v>82</v>
      </c>
      <c r="O130" t="s">
        <v>105</v>
      </c>
      <c r="P130" t="s">
        <v>105</v>
      </c>
      <c r="R130" t="s">
        <v>122</v>
      </c>
      <c r="S130" t="s">
        <v>163</v>
      </c>
      <c r="T130">
        <v>0</v>
      </c>
      <c r="U130">
        <v>0</v>
      </c>
      <c r="V130">
        <v>0</v>
      </c>
      <c r="X130">
        <v>0</v>
      </c>
      <c r="Y130" t="s">
        <v>303</v>
      </c>
      <c r="Z130" t="s">
        <v>480</v>
      </c>
    </row>
    <row r="131" spans="1:27">
      <c r="A131" s="1">
        <f>HYPERLINK("https://lsnyc.legalserver.org/matter/dynamic-profile/view/1859550","18-1859550")</f>
        <v>0</v>
      </c>
      <c r="B131" t="s">
        <v>28</v>
      </c>
      <c r="C131" t="s">
        <v>34</v>
      </c>
      <c r="D131" t="s">
        <v>35</v>
      </c>
      <c r="E131">
        <v>10302</v>
      </c>
      <c r="F131" t="s">
        <v>37</v>
      </c>
      <c r="G131" t="s">
        <v>48</v>
      </c>
      <c r="I131" s="3">
        <v>43707</v>
      </c>
      <c r="J131">
        <v>75000</v>
      </c>
      <c r="K131">
        <v>0</v>
      </c>
      <c r="L131" t="s">
        <v>82</v>
      </c>
      <c r="O131" t="s">
        <v>105</v>
      </c>
      <c r="R131" t="s">
        <v>164</v>
      </c>
      <c r="S131" t="s">
        <v>164</v>
      </c>
      <c r="T131">
        <v>0</v>
      </c>
      <c r="U131">
        <v>0</v>
      </c>
      <c r="V131">
        <v>0</v>
      </c>
      <c r="X131">
        <v>0</v>
      </c>
      <c r="Y131" t="s">
        <v>304</v>
      </c>
      <c r="Z131" t="s">
        <v>481</v>
      </c>
    </row>
    <row r="132" spans="1:27">
      <c r="A132" s="1">
        <f>HYPERLINK("https://lsnyc.legalserver.org/matter/dynamic-profile/view/1864809","18-1864809")</f>
        <v>0</v>
      </c>
      <c r="B132" t="s">
        <v>29</v>
      </c>
      <c r="C132" t="s">
        <v>34</v>
      </c>
      <c r="D132" t="s">
        <v>35</v>
      </c>
      <c r="E132">
        <v>10304</v>
      </c>
      <c r="F132" t="s">
        <v>37</v>
      </c>
      <c r="G132" t="s">
        <v>47</v>
      </c>
      <c r="I132" s="3">
        <v>43702</v>
      </c>
      <c r="J132">
        <v>52000</v>
      </c>
      <c r="K132">
        <v>0</v>
      </c>
      <c r="L132" t="s">
        <v>82</v>
      </c>
      <c r="O132" t="s">
        <v>106</v>
      </c>
      <c r="P132" t="s">
        <v>102</v>
      </c>
      <c r="R132" t="s">
        <v>165</v>
      </c>
      <c r="S132" t="s">
        <v>165</v>
      </c>
      <c r="T132">
        <v>0</v>
      </c>
      <c r="U132">
        <v>0</v>
      </c>
      <c r="V132">
        <v>0</v>
      </c>
      <c r="X132">
        <v>0</v>
      </c>
      <c r="Y132" t="s">
        <v>237</v>
      </c>
      <c r="Z132" t="s">
        <v>403</v>
      </c>
    </row>
    <row r="133" spans="1:27">
      <c r="A133" s="1">
        <f>HYPERLINK("https://lsnyc.legalserver.org/matter/dynamic-profile/view/1888731","19-1888731")</f>
        <v>0</v>
      </c>
      <c r="B133" t="s">
        <v>29</v>
      </c>
      <c r="C133" t="s">
        <v>34</v>
      </c>
      <c r="D133" t="s">
        <v>35</v>
      </c>
      <c r="E133">
        <v>10303</v>
      </c>
      <c r="F133" t="s">
        <v>37</v>
      </c>
      <c r="G133" t="s">
        <v>42</v>
      </c>
      <c r="H133" t="s">
        <v>48</v>
      </c>
      <c r="I133" s="3">
        <v>43700</v>
      </c>
      <c r="J133">
        <v>43420</v>
      </c>
      <c r="K133">
        <v>0</v>
      </c>
      <c r="O133" t="s">
        <v>105</v>
      </c>
      <c r="R133" t="s">
        <v>166</v>
      </c>
      <c r="S133" t="s">
        <v>174</v>
      </c>
      <c r="T133">
        <v>0</v>
      </c>
      <c r="U133">
        <v>0</v>
      </c>
      <c r="V133">
        <v>0</v>
      </c>
      <c r="X133">
        <v>0</v>
      </c>
      <c r="Y133" t="s">
        <v>305</v>
      </c>
      <c r="Z133" t="s">
        <v>482</v>
      </c>
    </row>
    <row r="134" spans="1:27">
      <c r="A134" s="1">
        <f>HYPERLINK("https://lsnyc.legalserver.org/matter/dynamic-profile/view/1894970","19-1894970")</f>
        <v>0</v>
      </c>
      <c r="B134" t="s">
        <v>30</v>
      </c>
      <c r="C134" t="s">
        <v>34</v>
      </c>
      <c r="D134" t="s">
        <v>35</v>
      </c>
      <c r="E134">
        <v>10304</v>
      </c>
      <c r="F134" t="s">
        <v>37</v>
      </c>
      <c r="G134" t="s">
        <v>47</v>
      </c>
      <c r="I134" s="3">
        <v>43713</v>
      </c>
      <c r="J134">
        <v>96000</v>
      </c>
      <c r="K134">
        <v>0</v>
      </c>
      <c r="L134" t="s">
        <v>83</v>
      </c>
      <c r="O134" t="s">
        <v>101</v>
      </c>
      <c r="P134" t="s">
        <v>104</v>
      </c>
      <c r="R134" t="s">
        <v>122</v>
      </c>
      <c r="S134" t="s">
        <v>174</v>
      </c>
      <c r="T134">
        <v>0</v>
      </c>
      <c r="U134">
        <v>0</v>
      </c>
      <c r="V134">
        <v>0</v>
      </c>
      <c r="X134">
        <v>0</v>
      </c>
      <c r="Y134" t="s">
        <v>306</v>
      </c>
      <c r="Z134" t="s">
        <v>483</v>
      </c>
    </row>
    <row r="135" spans="1:27">
      <c r="A135" s="1">
        <f>HYPERLINK("https://lsnyc.legalserver.org/matter/dynamic-profile/view/1889335","19-1889335")</f>
        <v>0</v>
      </c>
      <c r="B135" t="s">
        <v>28</v>
      </c>
      <c r="C135" t="s">
        <v>34</v>
      </c>
      <c r="D135" t="s">
        <v>35</v>
      </c>
      <c r="E135">
        <v>10305</v>
      </c>
      <c r="F135" t="s">
        <v>37</v>
      </c>
      <c r="G135" t="s">
        <v>40</v>
      </c>
      <c r="I135" s="3">
        <v>43714</v>
      </c>
      <c r="J135">
        <v>32000</v>
      </c>
      <c r="K135">
        <v>0</v>
      </c>
      <c r="L135" t="s">
        <v>82</v>
      </c>
      <c r="N135" t="s">
        <v>100</v>
      </c>
      <c r="O135" t="s">
        <v>105</v>
      </c>
      <c r="R135" t="s">
        <v>133</v>
      </c>
      <c r="S135" t="s">
        <v>174</v>
      </c>
      <c r="T135">
        <v>0</v>
      </c>
      <c r="U135">
        <v>0</v>
      </c>
      <c r="V135">
        <v>0</v>
      </c>
      <c r="X135">
        <v>0</v>
      </c>
      <c r="Y135" t="s">
        <v>247</v>
      </c>
      <c r="Z135" t="s">
        <v>484</v>
      </c>
    </row>
    <row r="136" spans="1:27">
      <c r="A136" s="1">
        <f>HYPERLINK("https://lsnyc.legalserver.org/matter/dynamic-profile/view/1885660","18-1885660")</f>
        <v>0</v>
      </c>
      <c r="B136" t="s">
        <v>29</v>
      </c>
      <c r="C136" t="s">
        <v>34</v>
      </c>
      <c r="D136" t="s">
        <v>35</v>
      </c>
      <c r="E136">
        <v>10314</v>
      </c>
      <c r="F136" t="s">
        <v>37</v>
      </c>
      <c r="G136" t="s">
        <v>43</v>
      </c>
      <c r="I136" s="3">
        <v>43602</v>
      </c>
      <c r="J136">
        <v>0</v>
      </c>
      <c r="K136">
        <v>0</v>
      </c>
      <c r="L136" t="s">
        <v>82</v>
      </c>
      <c r="N136" t="s">
        <v>88</v>
      </c>
      <c r="O136" t="s">
        <v>105</v>
      </c>
      <c r="P136" t="s">
        <v>114</v>
      </c>
      <c r="R136" t="s">
        <v>166</v>
      </c>
      <c r="S136" t="s">
        <v>175</v>
      </c>
      <c r="T136">
        <v>0</v>
      </c>
      <c r="U136">
        <v>0</v>
      </c>
      <c r="V136">
        <v>0</v>
      </c>
      <c r="X136">
        <v>0</v>
      </c>
      <c r="Y136" t="s">
        <v>240</v>
      </c>
      <c r="Z136" t="s">
        <v>485</v>
      </c>
    </row>
    <row r="137" spans="1:27">
      <c r="A137" s="1">
        <f>HYPERLINK("https://lsnyc.legalserver.org/matter/dynamic-profile/view/1836574","17-1836574")</f>
        <v>0</v>
      </c>
      <c r="B137" t="s">
        <v>31</v>
      </c>
      <c r="C137" t="s">
        <v>34</v>
      </c>
      <c r="D137" t="s">
        <v>35</v>
      </c>
      <c r="E137">
        <v>10306</v>
      </c>
      <c r="F137" t="s">
        <v>37</v>
      </c>
      <c r="G137" t="s">
        <v>39</v>
      </c>
      <c r="H137" t="s">
        <v>47</v>
      </c>
      <c r="I137" s="3">
        <v>43712</v>
      </c>
      <c r="J137">
        <v>57000</v>
      </c>
      <c r="K137" t="s">
        <v>76</v>
      </c>
      <c r="L137" t="s">
        <v>94</v>
      </c>
      <c r="N137" t="s">
        <v>82</v>
      </c>
      <c r="O137" t="s">
        <v>103</v>
      </c>
      <c r="P137" t="s">
        <v>102</v>
      </c>
      <c r="R137" t="s">
        <v>134</v>
      </c>
      <c r="S137" t="s">
        <v>193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307</v>
      </c>
      <c r="Z137" t="s">
        <v>486</v>
      </c>
      <c r="AA137" t="s">
        <v>546</v>
      </c>
    </row>
    <row r="138" spans="1:27">
      <c r="A138" s="1">
        <f>HYPERLINK("https://lsnyc.legalserver.org/matter/dynamic-profile/view/1838437","17-1838437")</f>
        <v>0</v>
      </c>
      <c r="B138" t="s">
        <v>29</v>
      </c>
      <c r="C138" t="s">
        <v>34</v>
      </c>
      <c r="D138" t="s">
        <v>35</v>
      </c>
      <c r="E138">
        <v>10304</v>
      </c>
      <c r="F138" t="s">
        <v>37</v>
      </c>
      <c r="G138" t="s">
        <v>47</v>
      </c>
      <c r="H138" t="s">
        <v>44</v>
      </c>
      <c r="I138" s="3">
        <v>43702</v>
      </c>
      <c r="J138">
        <v>98500</v>
      </c>
      <c r="K138">
        <v>0</v>
      </c>
      <c r="L138" t="s">
        <v>82</v>
      </c>
      <c r="O138" t="s">
        <v>102</v>
      </c>
      <c r="P138" t="s">
        <v>107</v>
      </c>
      <c r="R138" t="s">
        <v>134</v>
      </c>
      <c r="S138" t="s">
        <v>194</v>
      </c>
      <c r="T138">
        <v>0</v>
      </c>
      <c r="U138">
        <v>0</v>
      </c>
      <c r="V138">
        <v>0</v>
      </c>
      <c r="X138">
        <v>0</v>
      </c>
      <c r="Y138" t="s">
        <v>308</v>
      </c>
      <c r="Z138" t="s">
        <v>487</v>
      </c>
    </row>
    <row r="139" spans="1:27">
      <c r="A139" s="1">
        <f>HYPERLINK("https://lsnyc.legalserver.org/matter/dynamic-profile/view/1892674","19-1892674")</f>
        <v>0</v>
      </c>
      <c r="B139" t="s">
        <v>27</v>
      </c>
      <c r="C139" t="s">
        <v>34</v>
      </c>
      <c r="D139" t="s">
        <v>35</v>
      </c>
      <c r="E139">
        <v>10314</v>
      </c>
      <c r="F139" t="s">
        <v>37</v>
      </c>
      <c r="G139" t="s">
        <v>50</v>
      </c>
      <c r="I139" s="3">
        <v>43693</v>
      </c>
      <c r="J139">
        <v>52020</v>
      </c>
      <c r="K139">
        <v>0</v>
      </c>
      <c r="L139" t="s">
        <v>82</v>
      </c>
      <c r="O139" t="s">
        <v>102</v>
      </c>
      <c r="R139" t="s">
        <v>134</v>
      </c>
      <c r="S139" t="s">
        <v>134</v>
      </c>
      <c r="T139">
        <v>0</v>
      </c>
      <c r="U139">
        <v>0</v>
      </c>
      <c r="V139">
        <v>0</v>
      </c>
      <c r="X139">
        <v>0</v>
      </c>
      <c r="Y139" t="s">
        <v>309</v>
      </c>
      <c r="Z139" t="s">
        <v>488</v>
      </c>
    </row>
    <row r="140" spans="1:27">
      <c r="A140" s="1">
        <f>HYPERLINK("https://lsnyc.legalserver.org/matter/dynamic-profile/view/1903887","19-1903887")</f>
        <v>0</v>
      </c>
      <c r="B140" t="s">
        <v>28</v>
      </c>
      <c r="C140" t="s">
        <v>34</v>
      </c>
      <c r="D140" t="s">
        <v>35</v>
      </c>
      <c r="E140">
        <v>10308</v>
      </c>
      <c r="F140" t="s">
        <v>38</v>
      </c>
      <c r="G140" t="s">
        <v>47</v>
      </c>
      <c r="I140" s="3">
        <v>43689</v>
      </c>
      <c r="J140">
        <v>195000</v>
      </c>
      <c r="L140" t="s">
        <v>82</v>
      </c>
      <c r="O140" t="s">
        <v>102</v>
      </c>
      <c r="R140" t="s">
        <v>134</v>
      </c>
      <c r="S140" t="s">
        <v>134</v>
      </c>
      <c r="T140">
        <v>0</v>
      </c>
      <c r="U140">
        <v>0</v>
      </c>
      <c r="V140">
        <v>0</v>
      </c>
      <c r="X140">
        <v>0</v>
      </c>
      <c r="Y140" t="s">
        <v>310</v>
      </c>
      <c r="Z140" t="s">
        <v>489</v>
      </c>
    </row>
    <row r="141" spans="1:27">
      <c r="A141" s="1">
        <f>HYPERLINK("https://lsnyc.legalserver.org/matter/dynamic-profile/view/1835550","17-1835550")</f>
        <v>0</v>
      </c>
      <c r="B141" t="s">
        <v>31</v>
      </c>
      <c r="C141" t="s">
        <v>34</v>
      </c>
      <c r="D141" t="s">
        <v>35</v>
      </c>
      <c r="E141">
        <v>10304</v>
      </c>
      <c r="F141" t="s">
        <v>37</v>
      </c>
      <c r="G141" t="s">
        <v>47</v>
      </c>
      <c r="I141" s="3">
        <v>43621</v>
      </c>
      <c r="J141">
        <v>75828</v>
      </c>
      <c r="K141">
        <v>0</v>
      </c>
      <c r="L141" t="s">
        <v>82</v>
      </c>
      <c r="O141" t="s">
        <v>101</v>
      </c>
      <c r="P141" t="s">
        <v>107</v>
      </c>
      <c r="R141" t="s">
        <v>120</v>
      </c>
      <c r="S141" t="s">
        <v>134</v>
      </c>
      <c r="T141">
        <v>0</v>
      </c>
      <c r="U141">
        <v>309015.72</v>
      </c>
      <c r="V141">
        <v>0</v>
      </c>
      <c r="X141">
        <v>0</v>
      </c>
      <c r="Y141" t="s">
        <v>311</v>
      </c>
      <c r="Z141" t="s">
        <v>490</v>
      </c>
      <c r="AA141" t="s">
        <v>545</v>
      </c>
    </row>
    <row r="142" spans="1:27">
      <c r="A142" s="1">
        <f>HYPERLINK("https://lsnyc.legalserver.org/matter/dynamic-profile/view/0830622","17-0830622")</f>
        <v>0</v>
      </c>
      <c r="B142" t="s">
        <v>29</v>
      </c>
      <c r="C142" t="s">
        <v>34</v>
      </c>
      <c r="D142" t="s">
        <v>35</v>
      </c>
      <c r="E142">
        <v>10310</v>
      </c>
      <c r="F142" t="s">
        <v>37</v>
      </c>
      <c r="G142" t="s">
        <v>47</v>
      </c>
      <c r="H142" t="s">
        <v>39</v>
      </c>
      <c r="I142" s="3">
        <v>43704</v>
      </c>
      <c r="J142">
        <v>62800</v>
      </c>
      <c r="K142">
        <v>0</v>
      </c>
      <c r="L142" t="s">
        <v>95</v>
      </c>
      <c r="N142" t="s">
        <v>85</v>
      </c>
      <c r="O142" t="s">
        <v>103</v>
      </c>
      <c r="P142" t="s">
        <v>107</v>
      </c>
      <c r="R142" t="s">
        <v>134</v>
      </c>
      <c r="S142" t="s">
        <v>134</v>
      </c>
      <c r="T142">
        <v>0</v>
      </c>
      <c r="U142">
        <v>0</v>
      </c>
      <c r="V142">
        <v>0</v>
      </c>
      <c r="W142">
        <v>46981.92</v>
      </c>
      <c r="X142">
        <v>0</v>
      </c>
      <c r="Y142" t="s">
        <v>312</v>
      </c>
      <c r="Z142" t="s">
        <v>491</v>
      </c>
      <c r="AA142" t="s">
        <v>545</v>
      </c>
    </row>
    <row r="143" spans="1:27">
      <c r="A143" s="1">
        <f>HYPERLINK("https://lsnyc.legalserver.org/matter/dynamic-profile/view/1872301","18-1872301")</f>
        <v>0</v>
      </c>
      <c r="B143" t="s">
        <v>30</v>
      </c>
      <c r="C143" t="s">
        <v>34</v>
      </c>
      <c r="D143" t="s">
        <v>35</v>
      </c>
      <c r="E143">
        <v>10309</v>
      </c>
      <c r="F143" t="s">
        <v>37</v>
      </c>
      <c r="G143" t="s">
        <v>42</v>
      </c>
      <c r="I143" s="3">
        <v>43698</v>
      </c>
      <c r="J143">
        <v>36000</v>
      </c>
      <c r="K143">
        <v>0</v>
      </c>
      <c r="L143" t="s">
        <v>82</v>
      </c>
      <c r="O143" t="s">
        <v>105</v>
      </c>
      <c r="R143" t="s">
        <v>134</v>
      </c>
      <c r="S143" t="s">
        <v>134</v>
      </c>
      <c r="T143">
        <v>0</v>
      </c>
      <c r="U143">
        <v>0</v>
      </c>
      <c r="V143">
        <v>0</v>
      </c>
      <c r="X143">
        <v>0</v>
      </c>
      <c r="Y143" t="s">
        <v>274</v>
      </c>
      <c r="Z143" t="s">
        <v>492</v>
      </c>
    </row>
    <row r="144" spans="1:27">
      <c r="A144" s="1">
        <f>HYPERLINK("https://lsnyc.legalserver.org/matter/dynamic-profile/view/1891383","19-1891383")</f>
        <v>0</v>
      </c>
      <c r="B144" t="s">
        <v>29</v>
      </c>
      <c r="C144" t="s">
        <v>34</v>
      </c>
      <c r="D144" t="s">
        <v>35</v>
      </c>
      <c r="E144">
        <v>10304</v>
      </c>
      <c r="F144" t="s">
        <v>37</v>
      </c>
      <c r="G144" t="s">
        <v>41</v>
      </c>
      <c r="I144" s="3">
        <v>43702</v>
      </c>
      <c r="J144">
        <v>50900</v>
      </c>
      <c r="K144">
        <v>0</v>
      </c>
      <c r="L144" t="s">
        <v>82</v>
      </c>
      <c r="O144" t="s">
        <v>102</v>
      </c>
      <c r="R144" t="s">
        <v>143</v>
      </c>
      <c r="S144" t="s">
        <v>134</v>
      </c>
      <c r="T144">
        <v>0</v>
      </c>
      <c r="U144">
        <v>0</v>
      </c>
      <c r="V144">
        <v>0</v>
      </c>
      <c r="X144">
        <v>0</v>
      </c>
      <c r="Y144" t="s">
        <v>313</v>
      </c>
      <c r="Z144" t="s">
        <v>424</v>
      </c>
    </row>
    <row r="145" spans="1:27">
      <c r="A145" s="1">
        <f>HYPERLINK("https://lsnyc.legalserver.org/matter/dynamic-profile/view/1873885","18-1873885")</f>
        <v>0</v>
      </c>
      <c r="B145" t="s">
        <v>27</v>
      </c>
      <c r="C145" t="s">
        <v>34</v>
      </c>
      <c r="D145" t="s">
        <v>35</v>
      </c>
      <c r="E145">
        <v>10306</v>
      </c>
      <c r="F145" t="s">
        <v>37</v>
      </c>
      <c r="G145" t="s">
        <v>39</v>
      </c>
      <c r="H145" t="s">
        <v>47</v>
      </c>
      <c r="I145" s="3">
        <v>43704</v>
      </c>
      <c r="J145">
        <v>90232</v>
      </c>
      <c r="K145">
        <v>0</v>
      </c>
      <c r="O145" t="s">
        <v>102</v>
      </c>
      <c r="P145" t="s">
        <v>103</v>
      </c>
      <c r="R145" t="s">
        <v>134</v>
      </c>
      <c r="S145" t="s">
        <v>131</v>
      </c>
      <c r="T145">
        <v>0</v>
      </c>
      <c r="U145">
        <v>0</v>
      </c>
      <c r="V145">
        <v>0</v>
      </c>
      <c r="X145">
        <v>0</v>
      </c>
      <c r="Y145" t="s">
        <v>314</v>
      </c>
      <c r="Z145" t="s">
        <v>493</v>
      </c>
    </row>
    <row r="146" spans="1:27">
      <c r="A146" s="1">
        <f>HYPERLINK("https://lsnyc.legalserver.org/matter/dynamic-profile/view/1906038","19-1906038")</f>
        <v>0</v>
      </c>
      <c r="B146" t="s">
        <v>28</v>
      </c>
      <c r="C146" t="s">
        <v>34</v>
      </c>
      <c r="D146" t="s">
        <v>35</v>
      </c>
      <c r="E146">
        <v>10310</v>
      </c>
      <c r="F146" t="s">
        <v>38</v>
      </c>
      <c r="G146" t="s">
        <v>51</v>
      </c>
      <c r="I146" s="3">
        <v>43696</v>
      </c>
      <c r="J146">
        <v>90000</v>
      </c>
      <c r="O146" t="s">
        <v>102</v>
      </c>
      <c r="R146" t="s">
        <v>146</v>
      </c>
      <c r="S146" t="s">
        <v>131</v>
      </c>
      <c r="T146">
        <v>0</v>
      </c>
      <c r="U146">
        <v>0</v>
      </c>
      <c r="V146">
        <v>0</v>
      </c>
      <c r="X146">
        <v>0</v>
      </c>
      <c r="Y146" t="s">
        <v>315</v>
      </c>
      <c r="Z146" t="s">
        <v>494</v>
      </c>
    </row>
    <row r="147" spans="1:27">
      <c r="A147" s="1">
        <f>HYPERLINK("https://lsnyc.legalserver.org/matter/dynamic-profile/view/1877305","18-1877305")</f>
        <v>0</v>
      </c>
      <c r="B147" t="s">
        <v>30</v>
      </c>
      <c r="C147" t="s">
        <v>34</v>
      </c>
      <c r="D147" t="s">
        <v>35</v>
      </c>
      <c r="E147">
        <v>10301</v>
      </c>
      <c r="F147" t="s">
        <v>37</v>
      </c>
      <c r="G147" t="s">
        <v>45</v>
      </c>
      <c r="H147" t="s">
        <v>39</v>
      </c>
      <c r="I147" s="3">
        <v>43704</v>
      </c>
      <c r="J147">
        <v>136600</v>
      </c>
      <c r="K147">
        <v>0</v>
      </c>
      <c r="L147" t="s">
        <v>87</v>
      </c>
      <c r="N147" t="s">
        <v>83</v>
      </c>
      <c r="O147" t="s">
        <v>101</v>
      </c>
      <c r="P147" t="s">
        <v>104</v>
      </c>
      <c r="R147" t="s">
        <v>131</v>
      </c>
      <c r="S147" t="s">
        <v>131</v>
      </c>
      <c r="T147">
        <v>0</v>
      </c>
      <c r="U147">
        <v>0</v>
      </c>
      <c r="V147">
        <v>0</v>
      </c>
      <c r="W147">
        <v>27309.64</v>
      </c>
      <c r="X147">
        <v>0</v>
      </c>
      <c r="Y147" t="s">
        <v>291</v>
      </c>
      <c r="Z147" t="s">
        <v>495</v>
      </c>
    </row>
    <row r="148" spans="1:27">
      <c r="A148" s="1">
        <f>HYPERLINK("https://lsnyc.legalserver.org/matter/dynamic-profile/view/1873668","18-1873668")</f>
        <v>0</v>
      </c>
      <c r="B148" t="s">
        <v>29</v>
      </c>
      <c r="C148" t="s">
        <v>34</v>
      </c>
      <c r="D148" t="s">
        <v>35</v>
      </c>
      <c r="E148">
        <v>10312</v>
      </c>
      <c r="F148" t="s">
        <v>37</v>
      </c>
      <c r="G148" t="s">
        <v>45</v>
      </c>
      <c r="I148" s="3">
        <v>43711</v>
      </c>
      <c r="J148">
        <v>56399</v>
      </c>
      <c r="K148">
        <v>0</v>
      </c>
      <c r="O148" t="s">
        <v>103</v>
      </c>
      <c r="R148" t="s">
        <v>134</v>
      </c>
      <c r="S148" t="s">
        <v>131</v>
      </c>
      <c r="T148">
        <v>0</v>
      </c>
      <c r="U148">
        <v>0</v>
      </c>
      <c r="V148">
        <v>0</v>
      </c>
      <c r="X148">
        <v>0</v>
      </c>
      <c r="Y148" t="s">
        <v>316</v>
      </c>
      <c r="Z148" t="s">
        <v>496</v>
      </c>
    </row>
    <row r="149" spans="1:27">
      <c r="A149" s="1">
        <f>HYPERLINK("https://lsnyc.legalserver.org/matter/dynamic-profile/view/1885044","18-1885044")</f>
        <v>0</v>
      </c>
      <c r="B149" t="s">
        <v>27</v>
      </c>
      <c r="C149" t="s">
        <v>34</v>
      </c>
      <c r="D149" t="s">
        <v>35</v>
      </c>
      <c r="E149">
        <v>10310</v>
      </c>
      <c r="F149" t="s">
        <v>37</v>
      </c>
      <c r="G149" t="s">
        <v>39</v>
      </c>
      <c r="I149" s="3">
        <v>43714</v>
      </c>
      <c r="J149">
        <v>90000</v>
      </c>
      <c r="K149">
        <v>0</v>
      </c>
      <c r="O149" t="s">
        <v>104</v>
      </c>
      <c r="P149" t="s">
        <v>102</v>
      </c>
      <c r="R149" t="s">
        <v>131</v>
      </c>
      <c r="S149" t="s">
        <v>131</v>
      </c>
      <c r="T149">
        <v>0</v>
      </c>
      <c r="U149">
        <v>0</v>
      </c>
      <c r="V149">
        <v>0</v>
      </c>
      <c r="X149">
        <v>0</v>
      </c>
      <c r="Y149" t="s">
        <v>317</v>
      </c>
      <c r="Z149" t="s">
        <v>497</v>
      </c>
    </row>
    <row r="150" spans="1:27">
      <c r="A150" s="1">
        <f>HYPERLINK("https://lsnyc.legalserver.org/matter/dynamic-profile/view/1858786","18-1858786")</f>
        <v>0</v>
      </c>
      <c r="B150" t="s">
        <v>30</v>
      </c>
      <c r="C150" t="s">
        <v>34</v>
      </c>
      <c r="D150" t="s">
        <v>35</v>
      </c>
      <c r="E150">
        <v>10310</v>
      </c>
      <c r="F150" t="s">
        <v>37</v>
      </c>
      <c r="G150" t="s">
        <v>43</v>
      </c>
      <c r="I150" s="3">
        <v>43712</v>
      </c>
      <c r="J150">
        <v>49900</v>
      </c>
      <c r="K150" t="s">
        <v>74</v>
      </c>
      <c r="L150" t="s">
        <v>85</v>
      </c>
      <c r="O150" t="s">
        <v>101</v>
      </c>
      <c r="P150" t="s">
        <v>103</v>
      </c>
      <c r="R150" t="s">
        <v>134</v>
      </c>
      <c r="S150" t="s">
        <v>131</v>
      </c>
      <c r="T150">
        <v>0</v>
      </c>
      <c r="U150">
        <v>0</v>
      </c>
      <c r="V150">
        <v>0</v>
      </c>
      <c r="X150">
        <v>0</v>
      </c>
      <c r="Y150" t="s">
        <v>318</v>
      </c>
      <c r="Z150" t="s">
        <v>498</v>
      </c>
      <c r="AA150" t="s">
        <v>545</v>
      </c>
    </row>
    <row r="151" spans="1:27">
      <c r="A151" s="1">
        <f>HYPERLINK("https://lsnyc.legalserver.org/matter/dynamic-profile/view/1840194","17-1840194")</f>
        <v>0</v>
      </c>
      <c r="B151" t="s">
        <v>27</v>
      </c>
      <c r="C151" t="s">
        <v>34</v>
      </c>
      <c r="D151" t="s">
        <v>35</v>
      </c>
      <c r="E151">
        <v>10306</v>
      </c>
      <c r="F151" t="s">
        <v>37</v>
      </c>
      <c r="G151" t="s">
        <v>43</v>
      </c>
      <c r="H151" t="s">
        <v>47</v>
      </c>
      <c r="I151" s="3">
        <v>43693</v>
      </c>
      <c r="J151">
        <v>48452</v>
      </c>
      <c r="K151">
        <v>0</v>
      </c>
      <c r="L151" t="s">
        <v>82</v>
      </c>
      <c r="O151" t="s">
        <v>101</v>
      </c>
      <c r="P151" t="s">
        <v>107</v>
      </c>
      <c r="R151" t="s">
        <v>148</v>
      </c>
      <c r="S151" t="s">
        <v>131</v>
      </c>
      <c r="T151">
        <v>0</v>
      </c>
      <c r="U151">
        <v>0</v>
      </c>
      <c r="V151">
        <v>0</v>
      </c>
      <c r="X151">
        <v>0</v>
      </c>
      <c r="Y151" t="s">
        <v>305</v>
      </c>
      <c r="Z151" t="s">
        <v>499</v>
      </c>
      <c r="AA151" t="s">
        <v>549</v>
      </c>
    </row>
    <row r="152" spans="1:27">
      <c r="A152" s="1">
        <f>HYPERLINK("https://lsnyc.legalserver.org/matter/dynamic-profile/view/1877663","18-1877663")</f>
        <v>0</v>
      </c>
      <c r="B152" t="s">
        <v>28</v>
      </c>
      <c r="C152" t="s">
        <v>34</v>
      </c>
      <c r="D152" t="s">
        <v>35</v>
      </c>
      <c r="E152">
        <v>10312</v>
      </c>
      <c r="F152" t="s">
        <v>37</v>
      </c>
      <c r="G152" t="s">
        <v>47</v>
      </c>
      <c r="I152" s="3">
        <v>43714</v>
      </c>
      <c r="J152">
        <v>64400</v>
      </c>
      <c r="K152">
        <v>0</v>
      </c>
      <c r="O152" t="s">
        <v>101</v>
      </c>
      <c r="P152" t="s">
        <v>103</v>
      </c>
      <c r="R152" t="s">
        <v>133</v>
      </c>
      <c r="S152" t="s">
        <v>176</v>
      </c>
      <c r="T152">
        <v>0</v>
      </c>
      <c r="U152">
        <v>0</v>
      </c>
      <c r="V152">
        <v>0</v>
      </c>
      <c r="X152">
        <v>0</v>
      </c>
      <c r="Y152" t="s">
        <v>260</v>
      </c>
      <c r="Z152" t="s">
        <v>500</v>
      </c>
    </row>
    <row r="153" spans="1:27">
      <c r="A153" s="1">
        <f>HYPERLINK("https://lsnyc.legalserver.org/matter/dynamic-profile/view/1907364","19-1907364")</f>
        <v>0</v>
      </c>
      <c r="B153" t="s">
        <v>28</v>
      </c>
      <c r="C153" t="s">
        <v>34</v>
      </c>
      <c r="D153" t="s">
        <v>35</v>
      </c>
      <c r="E153">
        <v>10303</v>
      </c>
      <c r="F153" t="s">
        <v>38</v>
      </c>
      <c r="G153" t="s">
        <v>39</v>
      </c>
      <c r="H153" t="s">
        <v>47</v>
      </c>
      <c r="I153" s="3">
        <v>43710</v>
      </c>
      <c r="J153">
        <v>24312</v>
      </c>
      <c r="L153" t="s">
        <v>82</v>
      </c>
      <c r="O153" t="s">
        <v>105</v>
      </c>
      <c r="R153" t="s">
        <v>135</v>
      </c>
      <c r="S153" t="s">
        <v>136</v>
      </c>
      <c r="T153">
        <v>0</v>
      </c>
      <c r="U153">
        <v>0</v>
      </c>
      <c r="V153">
        <v>0</v>
      </c>
      <c r="X153">
        <v>0</v>
      </c>
      <c r="Y153" t="s">
        <v>319</v>
      </c>
      <c r="Z153" t="s">
        <v>501</v>
      </c>
    </row>
    <row r="154" spans="1:27">
      <c r="A154" s="1">
        <f>HYPERLINK("https://lsnyc.legalserver.org/matter/dynamic-profile/view/1841325","17-1841325")</f>
        <v>0</v>
      </c>
      <c r="B154" t="s">
        <v>31</v>
      </c>
      <c r="C154" t="s">
        <v>34</v>
      </c>
      <c r="D154" t="s">
        <v>35</v>
      </c>
      <c r="E154">
        <v>10305</v>
      </c>
      <c r="F154" t="s">
        <v>37</v>
      </c>
      <c r="G154" t="s">
        <v>40</v>
      </c>
      <c r="I154" s="3">
        <v>43714</v>
      </c>
      <c r="J154">
        <v>67600</v>
      </c>
      <c r="K154">
        <v>0</v>
      </c>
      <c r="L154" t="s">
        <v>82</v>
      </c>
      <c r="O154" t="s">
        <v>105</v>
      </c>
      <c r="R154" t="s">
        <v>137</v>
      </c>
      <c r="T154">
        <v>0</v>
      </c>
      <c r="U154">
        <v>0</v>
      </c>
      <c r="V154">
        <v>0</v>
      </c>
      <c r="X154">
        <v>0</v>
      </c>
      <c r="Y154" t="s">
        <v>270</v>
      </c>
      <c r="Z154" t="s">
        <v>442</v>
      </c>
    </row>
    <row r="155" spans="1:27">
      <c r="A155" s="1">
        <f>HYPERLINK("https://lsnyc.legalserver.org/matter/dynamic-profile/view/1888621","19-1888621")</f>
        <v>0</v>
      </c>
      <c r="B155" t="s">
        <v>28</v>
      </c>
      <c r="C155" t="s">
        <v>34</v>
      </c>
      <c r="D155" t="s">
        <v>35</v>
      </c>
      <c r="E155">
        <v>10303</v>
      </c>
      <c r="F155" t="s">
        <v>37</v>
      </c>
      <c r="G155" t="s">
        <v>51</v>
      </c>
      <c r="I155" s="3">
        <v>43712</v>
      </c>
      <c r="J155">
        <v>67600</v>
      </c>
      <c r="K155">
        <v>0</v>
      </c>
      <c r="O155" t="s">
        <v>103</v>
      </c>
      <c r="T155">
        <v>0</v>
      </c>
      <c r="U155">
        <v>0</v>
      </c>
      <c r="V155">
        <v>0</v>
      </c>
      <c r="X155">
        <v>0</v>
      </c>
      <c r="Y155" t="s">
        <v>320</v>
      </c>
      <c r="Z155" t="s">
        <v>502</v>
      </c>
    </row>
    <row r="156" spans="1:27">
      <c r="A156" s="1">
        <f>HYPERLINK("https://lsnyc.legalserver.org/matter/dynamic-profile/view/1889744","19-1889744")</f>
        <v>0</v>
      </c>
      <c r="B156" t="s">
        <v>30</v>
      </c>
      <c r="C156" t="s">
        <v>34</v>
      </c>
      <c r="D156" t="s">
        <v>35</v>
      </c>
      <c r="E156">
        <v>10312</v>
      </c>
      <c r="F156" t="s">
        <v>37</v>
      </c>
      <c r="G156" t="s">
        <v>47</v>
      </c>
      <c r="I156" s="3">
        <v>43714</v>
      </c>
      <c r="J156">
        <v>68400</v>
      </c>
      <c r="K156">
        <v>0</v>
      </c>
      <c r="L156" t="s">
        <v>82</v>
      </c>
      <c r="O156" t="s">
        <v>105</v>
      </c>
      <c r="R156" t="s">
        <v>122</v>
      </c>
      <c r="T156">
        <v>0</v>
      </c>
      <c r="U156">
        <v>0</v>
      </c>
      <c r="V156">
        <v>0</v>
      </c>
      <c r="X156">
        <v>0</v>
      </c>
      <c r="Y156" t="s">
        <v>312</v>
      </c>
      <c r="Z156" t="s">
        <v>503</v>
      </c>
    </row>
    <row r="157" spans="1:27">
      <c r="A157" s="1">
        <f>HYPERLINK("https://lsnyc.legalserver.org/matter/dynamic-profile/view/1889844","19-1889844")</f>
        <v>0</v>
      </c>
      <c r="B157" t="s">
        <v>27</v>
      </c>
      <c r="C157" t="s">
        <v>34</v>
      </c>
      <c r="D157" t="s">
        <v>35</v>
      </c>
      <c r="E157">
        <v>10310</v>
      </c>
      <c r="F157" t="s">
        <v>37</v>
      </c>
      <c r="G157" t="s">
        <v>43</v>
      </c>
      <c r="H157" t="s">
        <v>44</v>
      </c>
      <c r="I157" s="3">
        <v>43623</v>
      </c>
      <c r="J157">
        <v>72000</v>
      </c>
      <c r="K157">
        <v>0</v>
      </c>
      <c r="O157" t="s">
        <v>102</v>
      </c>
      <c r="R157" t="s">
        <v>146</v>
      </c>
      <c r="T157">
        <v>0</v>
      </c>
      <c r="U157">
        <v>0</v>
      </c>
      <c r="V157">
        <v>0</v>
      </c>
      <c r="X157">
        <v>0</v>
      </c>
      <c r="Y157" t="s">
        <v>321</v>
      </c>
      <c r="Z157" t="s">
        <v>474</v>
      </c>
    </row>
    <row r="158" spans="1:27">
      <c r="A158" s="1">
        <f>HYPERLINK("https://lsnyc.legalserver.org/matter/dynamic-profile/view/1842225","17-1842225")</f>
        <v>0</v>
      </c>
      <c r="B158" t="s">
        <v>28</v>
      </c>
      <c r="C158" t="s">
        <v>34</v>
      </c>
      <c r="D158" t="s">
        <v>35</v>
      </c>
      <c r="E158">
        <v>10304</v>
      </c>
      <c r="F158" t="s">
        <v>37</v>
      </c>
      <c r="G158" t="s">
        <v>39</v>
      </c>
      <c r="I158" s="3">
        <v>43690</v>
      </c>
      <c r="J158">
        <v>55920</v>
      </c>
      <c r="K158">
        <v>0</v>
      </c>
      <c r="L158" t="s">
        <v>82</v>
      </c>
      <c r="O158" t="s">
        <v>101</v>
      </c>
      <c r="P158" t="s">
        <v>103</v>
      </c>
      <c r="R158" t="s">
        <v>167</v>
      </c>
      <c r="T158">
        <v>0</v>
      </c>
      <c r="U158">
        <v>0</v>
      </c>
      <c r="V158">
        <v>0</v>
      </c>
      <c r="X158">
        <v>0</v>
      </c>
      <c r="Y158" t="s">
        <v>322</v>
      </c>
      <c r="Z158" t="s">
        <v>294</v>
      </c>
    </row>
    <row r="159" spans="1:27">
      <c r="A159" s="1">
        <f>HYPERLINK("https://lsnyc.legalserver.org/matter/dynamic-profile/view/1864211","18-1864211")</f>
        <v>0</v>
      </c>
      <c r="B159" t="s">
        <v>30</v>
      </c>
      <c r="C159" t="s">
        <v>34</v>
      </c>
      <c r="D159" t="s">
        <v>35</v>
      </c>
      <c r="E159">
        <v>10305</v>
      </c>
      <c r="F159" t="s">
        <v>37</v>
      </c>
      <c r="G159" t="s">
        <v>40</v>
      </c>
      <c r="I159" s="3">
        <v>43712</v>
      </c>
      <c r="J159">
        <v>25812</v>
      </c>
      <c r="K159">
        <v>0</v>
      </c>
      <c r="L159" t="s">
        <v>82</v>
      </c>
      <c r="O159" t="s">
        <v>103</v>
      </c>
      <c r="P159" t="s">
        <v>105</v>
      </c>
      <c r="R159" t="s">
        <v>151</v>
      </c>
      <c r="T159">
        <v>0</v>
      </c>
      <c r="U159">
        <v>0</v>
      </c>
      <c r="V159">
        <v>0</v>
      </c>
      <c r="X159">
        <v>0</v>
      </c>
      <c r="Y159" t="s">
        <v>323</v>
      </c>
      <c r="Z159" t="s">
        <v>504</v>
      </c>
    </row>
    <row r="160" spans="1:27">
      <c r="A160" s="1">
        <f>HYPERLINK("https://lsnyc.legalserver.org/matter/dynamic-profile/view/1894997","19-1894997")</f>
        <v>0</v>
      </c>
      <c r="B160" t="s">
        <v>27</v>
      </c>
      <c r="C160" t="s">
        <v>34</v>
      </c>
      <c r="D160" t="s">
        <v>35</v>
      </c>
      <c r="E160">
        <v>10301</v>
      </c>
      <c r="F160" t="s">
        <v>38</v>
      </c>
      <c r="G160" t="s">
        <v>52</v>
      </c>
      <c r="I160" s="3">
        <v>43714</v>
      </c>
      <c r="J160">
        <v>38264</v>
      </c>
      <c r="O160" t="s">
        <v>103</v>
      </c>
      <c r="P160" t="s">
        <v>109</v>
      </c>
      <c r="T160">
        <v>0</v>
      </c>
      <c r="U160">
        <v>0</v>
      </c>
      <c r="V160">
        <v>0</v>
      </c>
      <c r="X160">
        <v>0</v>
      </c>
      <c r="Y160" t="s">
        <v>284</v>
      </c>
      <c r="Z160" t="s">
        <v>457</v>
      </c>
    </row>
    <row r="161" spans="1:27">
      <c r="A161" s="1">
        <f>HYPERLINK("https://lsnyc.legalserver.org/matter/dynamic-profile/view/1894989","19-1894989")</f>
        <v>0</v>
      </c>
      <c r="B161" t="s">
        <v>28</v>
      </c>
      <c r="C161" t="s">
        <v>34</v>
      </c>
      <c r="D161" t="s">
        <v>35</v>
      </c>
      <c r="E161">
        <v>10312</v>
      </c>
      <c r="F161" t="s">
        <v>37</v>
      </c>
      <c r="G161" t="s">
        <v>43</v>
      </c>
      <c r="H161" t="s">
        <v>42</v>
      </c>
      <c r="I161" s="3">
        <v>43712</v>
      </c>
      <c r="J161">
        <v>91200</v>
      </c>
      <c r="K161">
        <v>0</v>
      </c>
      <c r="O161" t="s">
        <v>105</v>
      </c>
      <c r="T161">
        <v>0</v>
      </c>
      <c r="U161">
        <v>0</v>
      </c>
      <c r="V161">
        <v>0</v>
      </c>
      <c r="X161">
        <v>0</v>
      </c>
      <c r="Y161" t="s">
        <v>324</v>
      </c>
      <c r="Z161" t="s">
        <v>505</v>
      </c>
    </row>
    <row r="162" spans="1:27">
      <c r="A162" s="1">
        <f>HYPERLINK("https://lsnyc.legalserver.org/matter/dynamic-profile/view/1897553","19-1897553")</f>
        <v>0</v>
      </c>
      <c r="B162" t="s">
        <v>30</v>
      </c>
      <c r="C162" t="s">
        <v>34</v>
      </c>
      <c r="D162" t="s">
        <v>35</v>
      </c>
      <c r="E162">
        <v>10312</v>
      </c>
      <c r="F162" t="s">
        <v>37</v>
      </c>
      <c r="G162" t="s">
        <v>44</v>
      </c>
      <c r="I162" s="3">
        <v>43700</v>
      </c>
      <c r="J162">
        <v>75000</v>
      </c>
      <c r="K162">
        <v>0</v>
      </c>
      <c r="L162" t="s">
        <v>82</v>
      </c>
      <c r="O162" t="s">
        <v>106</v>
      </c>
      <c r="T162">
        <v>0</v>
      </c>
      <c r="U162">
        <v>0</v>
      </c>
      <c r="V162">
        <v>0</v>
      </c>
      <c r="X162">
        <v>0</v>
      </c>
      <c r="Y162" t="s">
        <v>325</v>
      </c>
      <c r="Z162" t="s">
        <v>506</v>
      </c>
    </row>
    <row r="163" spans="1:27">
      <c r="A163" s="1">
        <f>HYPERLINK("https://lsnyc.legalserver.org/matter/dynamic-profile/view/1899316","19-1899316")</f>
        <v>0</v>
      </c>
      <c r="B163" t="s">
        <v>29</v>
      </c>
      <c r="C163" t="s">
        <v>34</v>
      </c>
      <c r="D163" t="s">
        <v>35</v>
      </c>
      <c r="E163">
        <v>10310</v>
      </c>
      <c r="F163" t="s">
        <v>37</v>
      </c>
      <c r="G163" t="s">
        <v>49</v>
      </c>
      <c r="I163" s="3">
        <v>43702</v>
      </c>
      <c r="J163">
        <v>0</v>
      </c>
      <c r="K163">
        <v>0</v>
      </c>
      <c r="O163" t="s">
        <v>103</v>
      </c>
      <c r="T163">
        <v>0</v>
      </c>
      <c r="U163">
        <v>0</v>
      </c>
      <c r="V163">
        <v>0</v>
      </c>
      <c r="X163">
        <v>0</v>
      </c>
      <c r="Y163" t="s">
        <v>241</v>
      </c>
      <c r="Z163" t="s">
        <v>407</v>
      </c>
    </row>
    <row r="164" spans="1:27">
      <c r="A164" s="1">
        <f>HYPERLINK("https://lsnyc.legalserver.org/matter/dynamic-profile/view/1860674","18-1860674")</f>
        <v>0</v>
      </c>
      <c r="B164" t="s">
        <v>30</v>
      </c>
      <c r="C164" t="s">
        <v>34</v>
      </c>
      <c r="D164" t="s">
        <v>35</v>
      </c>
      <c r="E164">
        <v>10310</v>
      </c>
      <c r="F164" t="s">
        <v>37</v>
      </c>
      <c r="G164" t="s">
        <v>47</v>
      </c>
      <c r="I164" s="3">
        <v>43621</v>
      </c>
      <c r="J164">
        <v>40488</v>
      </c>
      <c r="K164">
        <v>0</v>
      </c>
      <c r="L164" t="s">
        <v>82</v>
      </c>
      <c r="O164" t="s">
        <v>102</v>
      </c>
      <c r="R164" t="s">
        <v>122</v>
      </c>
      <c r="T164">
        <v>0</v>
      </c>
      <c r="U164">
        <v>0</v>
      </c>
      <c r="V164">
        <v>0</v>
      </c>
      <c r="X164">
        <v>0</v>
      </c>
      <c r="Y164" t="s">
        <v>326</v>
      </c>
      <c r="Z164" t="s">
        <v>507</v>
      </c>
    </row>
    <row r="165" spans="1:27">
      <c r="A165" s="1">
        <f>HYPERLINK("https://lsnyc.legalserver.org/matter/dynamic-profile/view/1899513","19-1899513")</f>
        <v>0</v>
      </c>
      <c r="B165" t="s">
        <v>29</v>
      </c>
      <c r="C165" t="s">
        <v>34</v>
      </c>
      <c r="D165" t="s">
        <v>35</v>
      </c>
      <c r="E165">
        <v>10309</v>
      </c>
      <c r="F165" t="s">
        <v>37</v>
      </c>
      <c r="G165" t="s">
        <v>45</v>
      </c>
      <c r="I165" s="3">
        <v>43713</v>
      </c>
      <c r="J165">
        <v>22746</v>
      </c>
      <c r="K165">
        <v>0</v>
      </c>
      <c r="O165" t="s">
        <v>103</v>
      </c>
      <c r="P165" t="s">
        <v>110</v>
      </c>
      <c r="R165" t="s">
        <v>146</v>
      </c>
      <c r="T165">
        <v>0</v>
      </c>
      <c r="U165">
        <v>0</v>
      </c>
      <c r="V165">
        <v>0</v>
      </c>
      <c r="X165">
        <v>0</v>
      </c>
      <c r="Y165" t="s">
        <v>208</v>
      </c>
      <c r="Z165" t="s">
        <v>508</v>
      </c>
    </row>
    <row r="166" spans="1:27">
      <c r="A166" s="1">
        <f>HYPERLINK("https://lsnyc.legalserver.org/matter/dynamic-profile/view/0810879","16-0810879")</f>
        <v>0</v>
      </c>
      <c r="B166" t="s">
        <v>29</v>
      </c>
      <c r="C166" t="s">
        <v>34</v>
      </c>
      <c r="D166" t="s">
        <v>35</v>
      </c>
      <c r="E166">
        <v>10309</v>
      </c>
      <c r="F166" t="s">
        <v>37</v>
      </c>
      <c r="G166" t="s">
        <v>48</v>
      </c>
      <c r="I166" s="3">
        <v>43621</v>
      </c>
      <c r="J166">
        <v>120200</v>
      </c>
      <c r="K166">
        <v>0</v>
      </c>
      <c r="L166" t="s">
        <v>82</v>
      </c>
      <c r="O166" t="s">
        <v>101</v>
      </c>
      <c r="P166" t="s">
        <v>107</v>
      </c>
      <c r="R166" t="s">
        <v>117</v>
      </c>
      <c r="T166">
        <v>0</v>
      </c>
      <c r="U166">
        <v>0</v>
      </c>
      <c r="V166">
        <v>0</v>
      </c>
      <c r="W166">
        <v>700</v>
      </c>
      <c r="X166">
        <v>0</v>
      </c>
      <c r="Y166" t="s">
        <v>327</v>
      </c>
      <c r="Z166" t="s">
        <v>509</v>
      </c>
      <c r="AA166" t="s">
        <v>547</v>
      </c>
    </row>
    <row r="167" spans="1:27">
      <c r="A167" s="1">
        <f>HYPERLINK("https://lsnyc.legalserver.org/matter/dynamic-profile/view/1885161","18-1885161")</f>
        <v>0</v>
      </c>
      <c r="B167" t="s">
        <v>29</v>
      </c>
      <c r="C167" t="s">
        <v>34</v>
      </c>
      <c r="D167" t="s">
        <v>35</v>
      </c>
      <c r="E167">
        <v>10305</v>
      </c>
      <c r="F167" t="s">
        <v>37</v>
      </c>
      <c r="G167" t="s">
        <v>47</v>
      </c>
      <c r="I167" s="3">
        <v>43602</v>
      </c>
      <c r="J167">
        <v>40000</v>
      </c>
      <c r="K167">
        <v>0</v>
      </c>
      <c r="L167" t="s">
        <v>82</v>
      </c>
      <c r="O167" t="s">
        <v>102</v>
      </c>
      <c r="R167" t="s">
        <v>134</v>
      </c>
      <c r="T167">
        <v>0</v>
      </c>
      <c r="U167">
        <v>0</v>
      </c>
      <c r="V167">
        <v>0</v>
      </c>
      <c r="X167">
        <v>0</v>
      </c>
      <c r="Y167" t="s">
        <v>328</v>
      </c>
      <c r="Z167" t="s">
        <v>510</v>
      </c>
    </row>
    <row r="168" spans="1:27">
      <c r="A168" s="1">
        <f>HYPERLINK("https://lsnyc.legalserver.org/matter/dynamic-profile/view/1901225","19-1901225")</f>
        <v>0</v>
      </c>
      <c r="B168" t="s">
        <v>32</v>
      </c>
      <c r="C168" t="s">
        <v>34</v>
      </c>
      <c r="D168" t="s">
        <v>35</v>
      </c>
      <c r="E168">
        <v>10309</v>
      </c>
      <c r="F168" t="s">
        <v>37</v>
      </c>
      <c r="G168" t="s">
        <v>47</v>
      </c>
      <c r="I168" s="3">
        <v>43683</v>
      </c>
      <c r="J168">
        <v>107000</v>
      </c>
      <c r="K168">
        <v>0</v>
      </c>
      <c r="O168" t="s">
        <v>105</v>
      </c>
      <c r="T168">
        <v>0</v>
      </c>
      <c r="U168">
        <v>0</v>
      </c>
      <c r="V168">
        <v>0</v>
      </c>
      <c r="X168">
        <v>0</v>
      </c>
      <c r="Y168" t="s">
        <v>305</v>
      </c>
      <c r="Z168" t="s">
        <v>438</v>
      </c>
    </row>
    <row r="169" spans="1:27">
      <c r="A169" s="1">
        <f>HYPERLINK("https://lsnyc.legalserver.org/matter/dynamic-profile/view/1900314","19-1900314")</f>
        <v>0</v>
      </c>
      <c r="B169" t="s">
        <v>28</v>
      </c>
      <c r="C169" t="s">
        <v>34</v>
      </c>
      <c r="D169" t="s">
        <v>35</v>
      </c>
      <c r="E169">
        <v>10304</v>
      </c>
      <c r="F169" t="s">
        <v>37</v>
      </c>
      <c r="G169" t="s">
        <v>51</v>
      </c>
      <c r="I169" s="3">
        <v>43714</v>
      </c>
      <c r="J169">
        <v>74000</v>
      </c>
      <c r="K169">
        <v>0</v>
      </c>
      <c r="T169">
        <v>0</v>
      </c>
      <c r="U169">
        <v>0</v>
      </c>
      <c r="V169">
        <v>0</v>
      </c>
      <c r="X169">
        <v>0</v>
      </c>
      <c r="Y169" t="s">
        <v>329</v>
      </c>
      <c r="Z169" t="s">
        <v>511</v>
      </c>
    </row>
    <row r="170" spans="1:27">
      <c r="A170" s="1">
        <f>HYPERLINK("https://lsnyc.legalserver.org/matter/dynamic-profile/view/1881302","18-1881302")</f>
        <v>0</v>
      </c>
      <c r="B170" t="s">
        <v>30</v>
      </c>
      <c r="C170" t="s">
        <v>34</v>
      </c>
      <c r="D170" t="s">
        <v>35</v>
      </c>
      <c r="E170">
        <v>10304</v>
      </c>
      <c r="F170" t="s">
        <v>37</v>
      </c>
      <c r="G170" t="s">
        <v>47</v>
      </c>
      <c r="I170" s="3">
        <v>43602</v>
      </c>
      <c r="J170">
        <v>9568</v>
      </c>
      <c r="K170">
        <v>0</v>
      </c>
      <c r="L170" t="s">
        <v>82</v>
      </c>
      <c r="N170" t="s">
        <v>88</v>
      </c>
      <c r="O170" t="s">
        <v>105</v>
      </c>
      <c r="R170" t="s">
        <v>116</v>
      </c>
      <c r="T170">
        <v>0</v>
      </c>
      <c r="U170">
        <v>0</v>
      </c>
      <c r="V170">
        <v>0</v>
      </c>
      <c r="X170">
        <v>0</v>
      </c>
      <c r="Y170" t="s">
        <v>330</v>
      </c>
      <c r="Z170" t="s">
        <v>512</v>
      </c>
    </row>
    <row r="171" spans="1:27">
      <c r="A171" s="1">
        <f>HYPERLINK("https://lsnyc.legalserver.org/matter/dynamic-profile/view/1903505","19-1903505")</f>
        <v>0</v>
      </c>
      <c r="B171" t="s">
        <v>28</v>
      </c>
      <c r="C171" t="s">
        <v>34</v>
      </c>
      <c r="D171" t="s">
        <v>35</v>
      </c>
      <c r="E171">
        <v>10312</v>
      </c>
      <c r="F171" t="s">
        <v>38</v>
      </c>
      <c r="I171" s="3">
        <v>43706</v>
      </c>
      <c r="J171">
        <v>96000</v>
      </c>
      <c r="O171" t="s">
        <v>105</v>
      </c>
      <c r="T171">
        <v>0</v>
      </c>
      <c r="U171">
        <v>0</v>
      </c>
      <c r="V171">
        <v>0</v>
      </c>
      <c r="X171">
        <v>0</v>
      </c>
      <c r="Y171" t="s">
        <v>331</v>
      </c>
      <c r="Z171" t="s">
        <v>487</v>
      </c>
    </row>
    <row r="172" spans="1:27">
      <c r="A172" s="1">
        <f>HYPERLINK("https://lsnyc.legalserver.org/matter/dynamic-profile/view/1842131","17-1842131")</f>
        <v>0</v>
      </c>
      <c r="B172" t="s">
        <v>31</v>
      </c>
      <c r="C172" t="s">
        <v>34</v>
      </c>
      <c r="D172" t="s">
        <v>35</v>
      </c>
      <c r="E172">
        <v>10314</v>
      </c>
      <c r="F172" t="s">
        <v>37</v>
      </c>
      <c r="G172" t="s">
        <v>39</v>
      </c>
      <c r="I172" s="3">
        <v>43641</v>
      </c>
      <c r="J172">
        <v>41940</v>
      </c>
      <c r="K172">
        <v>0</v>
      </c>
      <c r="L172" t="s">
        <v>82</v>
      </c>
      <c r="O172" t="s">
        <v>103</v>
      </c>
      <c r="P172" t="s">
        <v>110</v>
      </c>
      <c r="R172" t="s">
        <v>122</v>
      </c>
      <c r="T172">
        <v>0</v>
      </c>
      <c r="U172">
        <v>0</v>
      </c>
      <c r="V172">
        <v>0</v>
      </c>
      <c r="X172">
        <v>0</v>
      </c>
      <c r="Y172" t="s">
        <v>332</v>
      </c>
      <c r="Z172" t="s">
        <v>513</v>
      </c>
    </row>
    <row r="173" spans="1:27">
      <c r="A173" s="1">
        <f>HYPERLINK("https://lsnyc.legalserver.org/matter/dynamic-profile/view/1904877","19-1904877")</f>
        <v>0</v>
      </c>
      <c r="B173" t="s">
        <v>28</v>
      </c>
      <c r="C173" t="s">
        <v>34</v>
      </c>
      <c r="D173" t="s">
        <v>35</v>
      </c>
      <c r="E173">
        <v>10306</v>
      </c>
      <c r="F173" t="s">
        <v>38</v>
      </c>
      <c r="I173" s="3">
        <v>43706</v>
      </c>
      <c r="J173">
        <v>38448</v>
      </c>
      <c r="T173">
        <v>0</v>
      </c>
      <c r="U173">
        <v>0</v>
      </c>
      <c r="V173">
        <v>0</v>
      </c>
      <c r="X173">
        <v>0</v>
      </c>
      <c r="Y173" t="s">
        <v>333</v>
      </c>
      <c r="Z173" t="s">
        <v>514</v>
      </c>
    </row>
    <row r="174" spans="1:27">
      <c r="A174" s="1">
        <f>HYPERLINK("https://lsnyc.legalserver.org/matter/dynamic-profile/view/1905935","19-1905935")</f>
        <v>0</v>
      </c>
      <c r="B174" t="s">
        <v>30</v>
      </c>
      <c r="C174" t="s">
        <v>34</v>
      </c>
      <c r="D174" t="s">
        <v>35</v>
      </c>
      <c r="E174">
        <v>10312</v>
      </c>
      <c r="F174" t="s">
        <v>38</v>
      </c>
      <c r="I174" s="3">
        <v>43714</v>
      </c>
      <c r="J174">
        <v>79400</v>
      </c>
      <c r="T174">
        <v>0</v>
      </c>
      <c r="U174">
        <v>0</v>
      </c>
      <c r="V174">
        <v>0</v>
      </c>
      <c r="X174">
        <v>0</v>
      </c>
      <c r="Y174" t="s">
        <v>334</v>
      </c>
      <c r="Z174" t="s">
        <v>404</v>
      </c>
    </row>
    <row r="175" spans="1:27">
      <c r="A175" s="1">
        <f>HYPERLINK("https://lsnyc.legalserver.org/matter/dynamic-profile/view/1906262","19-1906262")</f>
        <v>0</v>
      </c>
      <c r="B175" t="s">
        <v>30</v>
      </c>
      <c r="C175" t="s">
        <v>34</v>
      </c>
      <c r="D175" t="s">
        <v>35</v>
      </c>
      <c r="E175">
        <v>10306</v>
      </c>
      <c r="F175" t="s">
        <v>38</v>
      </c>
      <c r="I175" s="3">
        <v>43714</v>
      </c>
      <c r="J175">
        <v>78000</v>
      </c>
      <c r="T175">
        <v>0</v>
      </c>
      <c r="U175">
        <v>0</v>
      </c>
      <c r="V175">
        <v>0</v>
      </c>
      <c r="X175">
        <v>0</v>
      </c>
      <c r="Y175" t="s">
        <v>335</v>
      </c>
      <c r="Z175" t="s">
        <v>515</v>
      </c>
    </row>
    <row r="176" spans="1:27">
      <c r="A176" s="1">
        <f>HYPERLINK("https://lsnyc.legalserver.org/matter/dynamic-profile/view/1905943","19-1905943")</f>
        <v>0</v>
      </c>
      <c r="B176" t="s">
        <v>32</v>
      </c>
      <c r="C176" t="s">
        <v>34</v>
      </c>
      <c r="D176" t="s">
        <v>35</v>
      </c>
      <c r="E176">
        <v>10312</v>
      </c>
      <c r="F176" t="s">
        <v>38</v>
      </c>
      <c r="I176" s="3">
        <v>43693</v>
      </c>
      <c r="J176">
        <v>40608</v>
      </c>
      <c r="T176">
        <v>0</v>
      </c>
      <c r="U176">
        <v>0</v>
      </c>
      <c r="V176">
        <v>0</v>
      </c>
      <c r="X176">
        <v>0</v>
      </c>
      <c r="Y176" t="s">
        <v>212</v>
      </c>
      <c r="Z176" t="s">
        <v>516</v>
      </c>
    </row>
    <row r="177" spans="1:26">
      <c r="A177" s="1">
        <f>HYPERLINK("https://lsnyc.legalserver.org/matter/dynamic-profile/view/1907004","19-1907004")</f>
        <v>0</v>
      </c>
      <c r="B177" t="s">
        <v>27</v>
      </c>
      <c r="C177" t="s">
        <v>34</v>
      </c>
      <c r="D177" t="s">
        <v>35</v>
      </c>
      <c r="E177">
        <v>10306</v>
      </c>
      <c r="F177" t="s">
        <v>38</v>
      </c>
      <c r="I177" s="3">
        <v>43713</v>
      </c>
      <c r="J177">
        <v>14500</v>
      </c>
      <c r="T177">
        <v>0</v>
      </c>
      <c r="U177">
        <v>0</v>
      </c>
      <c r="V177">
        <v>0</v>
      </c>
      <c r="X177">
        <v>0</v>
      </c>
      <c r="Y177" t="s">
        <v>336</v>
      </c>
      <c r="Z177" t="s">
        <v>517</v>
      </c>
    </row>
    <row r="178" spans="1:26">
      <c r="A178" s="1">
        <f>HYPERLINK("https://lsnyc.legalserver.org/matter/dynamic-profile/view/1906824","19-1906824")</f>
        <v>0</v>
      </c>
      <c r="B178" t="s">
        <v>27</v>
      </c>
      <c r="C178" t="s">
        <v>34</v>
      </c>
      <c r="D178" t="s">
        <v>35</v>
      </c>
      <c r="E178">
        <v>10305</v>
      </c>
      <c r="F178" t="s">
        <v>38</v>
      </c>
      <c r="I178" s="3">
        <v>43696</v>
      </c>
      <c r="J178">
        <v>67320</v>
      </c>
      <c r="T178">
        <v>0</v>
      </c>
      <c r="U178">
        <v>0</v>
      </c>
      <c r="V178">
        <v>0</v>
      </c>
      <c r="X178">
        <v>0</v>
      </c>
      <c r="Y178" t="s">
        <v>239</v>
      </c>
      <c r="Z178" t="s">
        <v>518</v>
      </c>
    </row>
    <row r="179" spans="1:26">
      <c r="A179" s="1">
        <f>HYPERLINK("https://lsnyc.legalserver.org/matter/dynamic-profile/view/1886634","18-1886634")</f>
        <v>0</v>
      </c>
      <c r="B179" t="s">
        <v>30</v>
      </c>
      <c r="C179" t="s">
        <v>34</v>
      </c>
      <c r="D179" t="s">
        <v>36</v>
      </c>
      <c r="E179">
        <v>10312</v>
      </c>
      <c r="F179" t="s">
        <v>37</v>
      </c>
      <c r="G179" t="s">
        <v>42</v>
      </c>
      <c r="I179" s="3">
        <v>43712</v>
      </c>
      <c r="J179">
        <v>106028</v>
      </c>
      <c r="K179">
        <v>0</v>
      </c>
      <c r="L179" t="s">
        <v>89</v>
      </c>
      <c r="O179" t="s">
        <v>103</v>
      </c>
      <c r="R179" t="s">
        <v>147</v>
      </c>
      <c r="T179">
        <v>655.85</v>
      </c>
      <c r="U179">
        <v>0</v>
      </c>
      <c r="V179">
        <v>0</v>
      </c>
      <c r="W179">
        <v>655.95</v>
      </c>
      <c r="X179">
        <v>0</v>
      </c>
      <c r="Y179" t="s">
        <v>337</v>
      </c>
      <c r="Z179" t="s">
        <v>519</v>
      </c>
    </row>
    <row r="180" spans="1:26">
      <c r="A180" s="1">
        <f>HYPERLINK("https://lsnyc.legalserver.org/matter/dynamic-profile/view/1850018","17-1850018")</f>
        <v>0</v>
      </c>
      <c r="B180" t="s">
        <v>29</v>
      </c>
      <c r="C180" t="s">
        <v>34</v>
      </c>
      <c r="D180" t="s">
        <v>35</v>
      </c>
      <c r="E180">
        <v>10303</v>
      </c>
      <c r="F180" t="s">
        <v>37</v>
      </c>
      <c r="G180" t="s">
        <v>45</v>
      </c>
      <c r="I180" s="3">
        <v>43714</v>
      </c>
      <c r="J180">
        <v>48984</v>
      </c>
      <c r="K180" t="s">
        <v>81</v>
      </c>
      <c r="L180" t="s">
        <v>96</v>
      </c>
      <c r="N180" t="s">
        <v>89</v>
      </c>
      <c r="O180" t="s">
        <v>103</v>
      </c>
      <c r="P180" t="s">
        <v>102</v>
      </c>
      <c r="R180" t="s">
        <v>149</v>
      </c>
      <c r="T180">
        <v>0</v>
      </c>
      <c r="U180">
        <v>0</v>
      </c>
      <c r="V180">
        <v>0</v>
      </c>
      <c r="W180" t="s">
        <v>196</v>
      </c>
      <c r="X180">
        <v>0</v>
      </c>
      <c r="Y180" t="s">
        <v>338</v>
      </c>
      <c r="Z180" t="s">
        <v>520</v>
      </c>
    </row>
    <row r="181" spans="1:26">
      <c r="A181" s="1">
        <f>HYPERLINK("https://lsnyc.legalserver.org/matter/dynamic-profile/view/1856718","18-1856718")</f>
        <v>0</v>
      </c>
      <c r="B181" t="s">
        <v>28</v>
      </c>
      <c r="C181" t="s">
        <v>34</v>
      </c>
      <c r="D181" t="s">
        <v>35</v>
      </c>
      <c r="E181">
        <v>10304</v>
      </c>
      <c r="F181" t="s">
        <v>37</v>
      </c>
      <c r="G181" t="s">
        <v>47</v>
      </c>
      <c r="I181" s="3">
        <v>43712</v>
      </c>
      <c r="J181">
        <v>98500</v>
      </c>
      <c r="K181">
        <v>0</v>
      </c>
      <c r="O181" t="s">
        <v>103</v>
      </c>
      <c r="T181">
        <v>0</v>
      </c>
      <c r="U181">
        <v>0</v>
      </c>
      <c r="V181">
        <v>0</v>
      </c>
      <c r="X181">
        <v>0</v>
      </c>
      <c r="Y181" t="s">
        <v>308</v>
      </c>
      <c r="Z181" t="s">
        <v>487</v>
      </c>
    </row>
    <row r="182" spans="1:26">
      <c r="A182" s="1">
        <f>HYPERLINK("https://lsnyc.legalserver.org/matter/dynamic-profile/view/1858795","18-1858795")</f>
        <v>0</v>
      </c>
      <c r="B182" t="s">
        <v>29</v>
      </c>
      <c r="C182" t="s">
        <v>34</v>
      </c>
      <c r="D182" t="s">
        <v>35</v>
      </c>
      <c r="E182">
        <v>10312</v>
      </c>
      <c r="F182" t="s">
        <v>37</v>
      </c>
      <c r="G182" t="s">
        <v>45</v>
      </c>
      <c r="H182" t="s">
        <v>47</v>
      </c>
      <c r="I182" s="3">
        <v>43577</v>
      </c>
      <c r="J182">
        <v>93600</v>
      </c>
      <c r="K182">
        <v>0</v>
      </c>
      <c r="L182" t="s">
        <v>82</v>
      </c>
      <c r="O182" t="s">
        <v>105</v>
      </c>
      <c r="R182" t="s">
        <v>120</v>
      </c>
      <c r="T182">
        <v>0</v>
      </c>
      <c r="U182">
        <v>0</v>
      </c>
      <c r="V182">
        <v>0</v>
      </c>
      <c r="X182">
        <v>0</v>
      </c>
      <c r="Y182" t="s">
        <v>339</v>
      </c>
      <c r="Z182" t="s">
        <v>521</v>
      </c>
    </row>
    <row r="183" spans="1:26">
      <c r="A183" s="1">
        <f>HYPERLINK("https://lsnyc.legalserver.org/matter/dynamic-profile/view/1862217","18-1862217")</f>
        <v>0</v>
      </c>
      <c r="B183" t="s">
        <v>30</v>
      </c>
      <c r="C183" t="s">
        <v>34</v>
      </c>
      <c r="D183" t="s">
        <v>35</v>
      </c>
      <c r="E183">
        <v>10312</v>
      </c>
      <c r="F183" t="s">
        <v>37</v>
      </c>
      <c r="G183" t="s">
        <v>40</v>
      </c>
      <c r="I183" s="3">
        <v>43697</v>
      </c>
      <c r="J183">
        <v>34724</v>
      </c>
      <c r="K183">
        <v>0</v>
      </c>
      <c r="L183" t="s">
        <v>93</v>
      </c>
      <c r="O183" t="s">
        <v>106</v>
      </c>
      <c r="R183" t="s">
        <v>168</v>
      </c>
      <c r="T183">
        <v>0</v>
      </c>
      <c r="U183">
        <v>0</v>
      </c>
      <c r="V183">
        <v>0</v>
      </c>
      <c r="X183">
        <v>0</v>
      </c>
      <c r="Y183" t="s">
        <v>340</v>
      </c>
      <c r="Z183" t="s">
        <v>522</v>
      </c>
    </row>
    <row r="184" spans="1:26">
      <c r="A184" s="1">
        <f>HYPERLINK("https://lsnyc.legalserver.org/matter/dynamic-profile/view/1860467","18-1860467")</f>
        <v>0</v>
      </c>
      <c r="B184" t="s">
        <v>30</v>
      </c>
      <c r="C184" t="s">
        <v>34</v>
      </c>
      <c r="D184" t="s">
        <v>35</v>
      </c>
      <c r="E184">
        <v>10306</v>
      </c>
      <c r="F184" t="s">
        <v>37</v>
      </c>
      <c r="G184" t="s">
        <v>47</v>
      </c>
      <c r="I184" s="3">
        <v>43703</v>
      </c>
      <c r="J184">
        <v>29880</v>
      </c>
      <c r="K184">
        <v>0</v>
      </c>
      <c r="L184" t="s">
        <v>83</v>
      </c>
      <c r="O184" t="s">
        <v>104</v>
      </c>
      <c r="R184" t="s">
        <v>169</v>
      </c>
      <c r="T184">
        <v>0</v>
      </c>
      <c r="U184">
        <v>0</v>
      </c>
      <c r="V184">
        <v>0</v>
      </c>
      <c r="X184">
        <v>0</v>
      </c>
      <c r="Y184" t="s">
        <v>341</v>
      </c>
      <c r="Z184" t="s">
        <v>523</v>
      </c>
    </row>
    <row r="185" spans="1:26">
      <c r="A185" s="1">
        <f>HYPERLINK("https://lsnyc.legalserver.org/matter/dynamic-profile/view/1866058","18-1866058")</f>
        <v>0</v>
      </c>
      <c r="B185" t="s">
        <v>29</v>
      </c>
      <c r="C185" t="s">
        <v>34</v>
      </c>
      <c r="D185" t="s">
        <v>35</v>
      </c>
      <c r="E185">
        <v>10303</v>
      </c>
      <c r="F185" t="s">
        <v>37</v>
      </c>
      <c r="G185" t="s">
        <v>45</v>
      </c>
      <c r="H185" t="s">
        <v>49</v>
      </c>
      <c r="I185" s="3">
        <v>43702</v>
      </c>
      <c r="J185">
        <v>36400</v>
      </c>
      <c r="K185">
        <v>0</v>
      </c>
      <c r="O185" t="s">
        <v>105</v>
      </c>
      <c r="P185" t="s">
        <v>112</v>
      </c>
      <c r="T185">
        <v>0</v>
      </c>
      <c r="U185">
        <v>0</v>
      </c>
      <c r="V185">
        <v>0</v>
      </c>
      <c r="X185">
        <v>0</v>
      </c>
      <c r="Y185" t="s">
        <v>300</v>
      </c>
      <c r="Z185" t="s">
        <v>524</v>
      </c>
    </row>
    <row r="186" spans="1:26">
      <c r="A186" s="1">
        <f>HYPERLINK("https://lsnyc.legalserver.org/matter/dynamic-profile/view/1833328","17-1833328")</f>
        <v>0</v>
      </c>
      <c r="B186" t="s">
        <v>29</v>
      </c>
      <c r="C186" t="s">
        <v>34</v>
      </c>
      <c r="D186" t="s">
        <v>35</v>
      </c>
      <c r="E186">
        <v>10314</v>
      </c>
      <c r="F186" t="s">
        <v>37</v>
      </c>
      <c r="G186" t="s">
        <v>47</v>
      </c>
      <c r="I186" s="3">
        <v>43657</v>
      </c>
      <c r="J186">
        <v>49400</v>
      </c>
      <c r="K186">
        <v>0</v>
      </c>
      <c r="L186" t="s">
        <v>82</v>
      </c>
      <c r="O186" t="s">
        <v>101</v>
      </c>
      <c r="P186" t="s">
        <v>103</v>
      </c>
      <c r="R186" t="s">
        <v>147</v>
      </c>
      <c r="T186">
        <v>0</v>
      </c>
      <c r="U186">
        <v>0</v>
      </c>
      <c r="V186">
        <v>0</v>
      </c>
      <c r="X186">
        <v>0</v>
      </c>
      <c r="Y186" t="s">
        <v>342</v>
      </c>
      <c r="Z186" t="s">
        <v>525</v>
      </c>
    </row>
    <row r="187" spans="1:26">
      <c r="A187" s="1">
        <f>HYPERLINK("https://lsnyc.legalserver.org/matter/dynamic-profile/view/1868632","18-1868632")</f>
        <v>0</v>
      </c>
      <c r="B187" t="s">
        <v>28</v>
      </c>
      <c r="C187" t="s">
        <v>34</v>
      </c>
      <c r="D187" t="s">
        <v>35</v>
      </c>
      <c r="E187">
        <v>10310</v>
      </c>
      <c r="F187" t="s">
        <v>37</v>
      </c>
      <c r="G187" t="s">
        <v>39</v>
      </c>
      <c r="I187" s="3">
        <v>43707</v>
      </c>
      <c r="J187">
        <v>103600</v>
      </c>
      <c r="K187">
        <v>0</v>
      </c>
      <c r="O187" t="s">
        <v>101</v>
      </c>
      <c r="T187">
        <v>0</v>
      </c>
      <c r="U187">
        <v>0</v>
      </c>
      <c r="V187">
        <v>0</v>
      </c>
      <c r="X187">
        <v>0</v>
      </c>
      <c r="Y187" t="s">
        <v>343</v>
      </c>
      <c r="Z187" t="s">
        <v>526</v>
      </c>
    </row>
    <row r="188" spans="1:26">
      <c r="A188" s="1">
        <f>HYPERLINK("https://lsnyc.legalserver.org/matter/dynamic-profile/view/1870156","18-1870156")</f>
        <v>0</v>
      </c>
      <c r="B188" t="s">
        <v>29</v>
      </c>
      <c r="C188" t="s">
        <v>34</v>
      </c>
      <c r="D188" t="s">
        <v>35</v>
      </c>
      <c r="E188">
        <v>10312</v>
      </c>
      <c r="F188" t="s">
        <v>37</v>
      </c>
      <c r="G188" t="s">
        <v>43</v>
      </c>
      <c r="I188" s="3">
        <v>43702</v>
      </c>
      <c r="J188">
        <v>11940</v>
      </c>
      <c r="K188">
        <v>0</v>
      </c>
      <c r="O188" t="s">
        <v>106</v>
      </c>
      <c r="T188">
        <v>0</v>
      </c>
      <c r="U188">
        <v>0</v>
      </c>
      <c r="V188">
        <v>0</v>
      </c>
      <c r="X188">
        <v>0</v>
      </c>
      <c r="Y188" t="s">
        <v>344</v>
      </c>
      <c r="Z188" t="s">
        <v>527</v>
      </c>
    </row>
    <row r="189" spans="1:26">
      <c r="A189" s="1">
        <f>HYPERLINK("https://lsnyc.legalserver.org/matter/dynamic-profile/view/1872803","18-1872803")</f>
        <v>0</v>
      </c>
      <c r="B189" t="s">
        <v>30</v>
      </c>
      <c r="C189" t="s">
        <v>34</v>
      </c>
      <c r="D189" t="s">
        <v>35</v>
      </c>
      <c r="E189">
        <v>10312</v>
      </c>
      <c r="F189" t="s">
        <v>37</v>
      </c>
      <c r="G189" t="s">
        <v>53</v>
      </c>
      <c r="I189" s="3">
        <v>43711</v>
      </c>
      <c r="J189">
        <v>34724</v>
      </c>
      <c r="K189">
        <v>0</v>
      </c>
      <c r="O189" t="s">
        <v>108</v>
      </c>
      <c r="T189">
        <v>0</v>
      </c>
      <c r="U189">
        <v>0</v>
      </c>
      <c r="V189">
        <v>0</v>
      </c>
      <c r="X189">
        <v>0</v>
      </c>
      <c r="Y189" t="s">
        <v>340</v>
      </c>
      <c r="Z189" t="s">
        <v>522</v>
      </c>
    </row>
    <row r="190" spans="1:26">
      <c r="A190" s="1">
        <f>HYPERLINK("https://lsnyc.legalserver.org/matter/dynamic-profile/view/1872382","18-1872382")</f>
        <v>0</v>
      </c>
      <c r="B190" t="s">
        <v>30</v>
      </c>
      <c r="C190" t="s">
        <v>34</v>
      </c>
      <c r="D190" t="s">
        <v>35</v>
      </c>
      <c r="E190">
        <v>10310</v>
      </c>
      <c r="F190" t="s">
        <v>37</v>
      </c>
      <c r="G190" t="s">
        <v>42</v>
      </c>
      <c r="I190" s="3">
        <v>43621</v>
      </c>
      <c r="J190">
        <v>46800</v>
      </c>
      <c r="K190">
        <v>0</v>
      </c>
      <c r="L190" t="s">
        <v>82</v>
      </c>
      <c r="O190" t="s">
        <v>101</v>
      </c>
      <c r="P190" t="s">
        <v>105</v>
      </c>
      <c r="R190" t="s">
        <v>133</v>
      </c>
      <c r="T190">
        <v>0</v>
      </c>
      <c r="U190">
        <v>0</v>
      </c>
      <c r="V190">
        <v>0</v>
      </c>
      <c r="X190">
        <v>0</v>
      </c>
      <c r="Y190" t="s">
        <v>234</v>
      </c>
      <c r="Z190" t="s">
        <v>400</v>
      </c>
    </row>
    <row r="191" spans="1:26">
      <c r="A191" s="1">
        <f>HYPERLINK("https://lsnyc.legalserver.org/matter/dynamic-profile/view/1873688","18-1873688")</f>
        <v>0</v>
      </c>
      <c r="B191" t="s">
        <v>27</v>
      </c>
      <c r="C191" t="s">
        <v>34</v>
      </c>
      <c r="D191" t="s">
        <v>35</v>
      </c>
      <c r="E191">
        <v>10314</v>
      </c>
      <c r="F191" t="s">
        <v>37</v>
      </c>
      <c r="I191" s="3">
        <v>43693</v>
      </c>
      <c r="J191">
        <v>9600</v>
      </c>
      <c r="K191">
        <v>0</v>
      </c>
      <c r="O191" t="s">
        <v>104</v>
      </c>
      <c r="P191" t="s">
        <v>103</v>
      </c>
      <c r="T191">
        <v>0</v>
      </c>
      <c r="U191">
        <v>0</v>
      </c>
      <c r="V191">
        <v>0</v>
      </c>
      <c r="X191">
        <v>0</v>
      </c>
      <c r="Y191" t="s">
        <v>345</v>
      </c>
      <c r="Z191" t="s">
        <v>528</v>
      </c>
    </row>
    <row r="192" spans="1:26">
      <c r="A192" s="1">
        <f>HYPERLINK("https://lsnyc.legalserver.org/matter/dynamic-profile/view/0831117","17-0831117")</f>
        <v>0</v>
      </c>
      <c r="B192" t="s">
        <v>28</v>
      </c>
      <c r="C192" t="s">
        <v>34</v>
      </c>
      <c r="D192" t="s">
        <v>35</v>
      </c>
      <c r="E192">
        <v>10306</v>
      </c>
      <c r="F192" t="s">
        <v>37</v>
      </c>
      <c r="G192" t="s">
        <v>47</v>
      </c>
      <c r="I192" s="3">
        <v>43699</v>
      </c>
      <c r="J192">
        <v>37200</v>
      </c>
      <c r="K192">
        <v>0</v>
      </c>
      <c r="O192" t="s">
        <v>107</v>
      </c>
      <c r="T192">
        <v>0</v>
      </c>
      <c r="U192">
        <v>0</v>
      </c>
      <c r="V192">
        <v>0</v>
      </c>
      <c r="X192">
        <v>0</v>
      </c>
      <c r="Y192" t="s">
        <v>346</v>
      </c>
      <c r="Z192" t="s">
        <v>529</v>
      </c>
    </row>
    <row r="193" spans="1:27">
      <c r="A193" s="1">
        <f>HYPERLINK("https://lsnyc.legalserver.org/matter/dynamic-profile/view/1874237","18-1874237")</f>
        <v>0</v>
      </c>
      <c r="B193" t="s">
        <v>29</v>
      </c>
      <c r="C193" t="s">
        <v>34</v>
      </c>
      <c r="D193" t="s">
        <v>35</v>
      </c>
      <c r="E193">
        <v>10305</v>
      </c>
      <c r="F193" t="s">
        <v>37</v>
      </c>
      <c r="G193" t="s">
        <v>40</v>
      </c>
      <c r="I193" s="3">
        <v>43717</v>
      </c>
      <c r="J193">
        <v>75000</v>
      </c>
      <c r="K193">
        <v>0</v>
      </c>
      <c r="O193" t="s">
        <v>106</v>
      </c>
      <c r="T193">
        <v>0</v>
      </c>
      <c r="U193">
        <v>0</v>
      </c>
      <c r="V193">
        <v>0</v>
      </c>
      <c r="X193">
        <v>0</v>
      </c>
      <c r="Y193" t="s">
        <v>347</v>
      </c>
      <c r="Z193" t="s">
        <v>530</v>
      </c>
    </row>
    <row r="194" spans="1:27">
      <c r="A194" s="1">
        <f>HYPERLINK("https://lsnyc.legalserver.org/matter/dynamic-profile/view/1876532","18-1876532")</f>
        <v>0</v>
      </c>
      <c r="B194" t="s">
        <v>27</v>
      </c>
      <c r="C194" t="s">
        <v>34</v>
      </c>
      <c r="D194" t="s">
        <v>35</v>
      </c>
      <c r="E194">
        <v>10314</v>
      </c>
      <c r="F194" t="s">
        <v>37</v>
      </c>
      <c r="G194" t="s">
        <v>40</v>
      </c>
      <c r="I194" s="3">
        <v>43705</v>
      </c>
      <c r="J194">
        <v>71256</v>
      </c>
      <c r="K194">
        <v>0</v>
      </c>
      <c r="O194" t="s">
        <v>103</v>
      </c>
      <c r="T194">
        <v>0</v>
      </c>
      <c r="U194">
        <v>0</v>
      </c>
      <c r="V194">
        <v>0</v>
      </c>
      <c r="X194">
        <v>0</v>
      </c>
      <c r="Y194" t="s">
        <v>348</v>
      </c>
      <c r="Z194" t="s">
        <v>531</v>
      </c>
    </row>
    <row r="195" spans="1:27">
      <c r="A195" s="1">
        <f>HYPERLINK("https://lsnyc.legalserver.org/matter/dynamic-profile/view/1876770","18-1876770")</f>
        <v>0</v>
      </c>
      <c r="B195" t="s">
        <v>27</v>
      </c>
      <c r="C195" t="s">
        <v>34</v>
      </c>
      <c r="D195" t="s">
        <v>35</v>
      </c>
      <c r="E195">
        <v>10314</v>
      </c>
      <c r="F195" t="s">
        <v>37</v>
      </c>
      <c r="G195" t="s">
        <v>43</v>
      </c>
      <c r="H195" t="s">
        <v>44</v>
      </c>
      <c r="I195" s="3">
        <v>43693</v>
      </c>
      <c r="J195">
        <v>21600</v>
      </c>
      <c r="K195">
        <v>0</v>
      </c>
      <c r="L195" t="s">
        <v>82</v>
      </c>
      <c r="O195" t="s">
        <v>102</v>
      </c>
      <c r="R195" t="s">
        <v>131</v>
      </c>
      <c r="T195">
        <v>0</v>
      </c>
      <c r="U195">
        <v>0</v>
      </c>
      <c r="V195">
        <v>0</v>
      </c>
      <c r="X195">
        <v>0</v>
      </c>
      <c r="Y195" t="s">
        <v>349</v>
      </c>
      <c r="Z195" t="s">
        <v>532</v>
      </c>
    </row>
    <row r="196" spans="1:27">
      <c r="A196" s="1">
        <f>HYPERLINK("https://lsnyc.legalserver.org/matter/dynamic-profile/view/1878333","18-1878333")</f>
        <v>0</v>
      </c>
      <c r="B196" t="s">
        <v>30</v>
      </c>
      <c r="C196" t="s">
        <v>34</v>
      </c>
      <c r="D196" t="s">
        <v>35</v>
      </c>
      <c r="E196">
        <v>10310</v>
      </c>
      <c r="F196" t="s">
        <v>37</v>
      </c>
      <c r="G196" t="s">
        <v>39</v>
      </c>
      <c r="I196" s="3">
        <v>43713</v>
      </c>
      <c r="J196">
        <v>84958</v>
      </c>
      <c r="K196">
        <v>0</v>
      </c>
      <c r="L196" t="s">
        <v>82</v>
      </c>
      <c r="O196" t="s">
        <v>101</v>
      </c>
      <c r="P196" t="s">
        <v>102</v>
      </c>
      <c r="R196" t="s">
        <v>135</v>
      </c>
      <c r="T196">
        <v>0</v>
      </c>
      <c r="U196">
        <v>0</v>
      </c>
      <c r="V196">
        <v>0</v>
      </c>
      <c r="X196">
        <v>0</v>
      </c>
      <c r="Y196" t="s">
        <v>350</v>
      </c>
      <c r="Z196" t="s">
        <v>533</v>
      </c>
    </row>
    <row r="197" spans="1:27">
      <c r="A197" s="1">
        <f>HYPERLINK("https://lsnyc.legalserver.org/matter/dynamic-profile/view/0821480","16-0821480")</f>
        <v>0</v>
      </c>
      <c r="B197" t="s">
        <v>27</v>
      </c>
      <c r="C197" t="s">
        <v>34</v>
      </c>
      <c r="D197" t="s">
        <v>35</v>
      </c>
      <c r="E197">
        <v>10302</v>
      </c>
      <c r="F197" t="s">
        <v>37</v>
      </c>
      <c r="G197" t="s">
        <v>48</v>
      </c>
      <c r="I197" s="3">
        <v>43693</v>
      </c>
      <c r="J197">
        <v>18256</v>
      </c>
      <c r="K197">
        <v>0</v>
      </c>
      <c r="L197" t="s">
        <v>82</v>
      </c>
      <c r="O197" t="s">
        <v>102</v>
      </c>
      <c r="R197" t="s">
        <v>119</v>
      </c>
      <c r="T197">
        <v>0</v>
      </c>
      <c r="U197">
        <v>0</v>
      </c>
      <c r="V197">
        <v>0</v>
      </c>
      <c r="X197">
        <v>0</v>
      </c>
      <c r="Y197" t="s">
        <v>351</v>
      </c>
      <c r="Z197" t="s">
        <v>534</v>
      </c>
    </row>
    <row r="198" spans="1:27">
      <c r="A198" s="1">
        <f>HYPERLINK("https://lsnyc.legalserver.org/matter/dynamic-profile/view/0795713","16-0795713")</f>
        <v>0</v>
      </c>
      <c r="B198" t="s">
        <v>28</v>
      </c>
      <c r="C198" t="s">
        <v>34</v>
      </c>
      <c r="D198" t="s">
        <v>35</v>
      </c>
      <c r="E198">
        <v>10301</v>
      </c>
      <c r="F198" t="s">
        <v>37</v>
      </c>
      <c r="G198" t="s">
        <v>44</v>
      </c>
      <c r="I198" s="3">
        <v>43691</v>
      </c>
      <c r="J198">
        <v>9858.42</v>
      </c>
      <c r="K198">
        <v>0</v>
      </c>
      <c r="L198" t="s">
        <v>82</v>
      </c>
      <c r="N198" t="s">
        <v>88</v>
      </c>
      <c r="O198" t="s">
        <v>106</v>
      </c>
      <c r="P198" t="s">
        <v>102</v>
      </c>
      <c r="R198" t="s">
        <v>170</v>
      </c>
      <c r="T198">
        <v>0</v>
      </c>
      <c r="U198">
        <v>0</v>
      </c>
      <c r="V198">
        <v>0</v>
      </c>
      <c r="X198">
        <v>0</v>
      </c>
      <c r="Y198" t="s">
        <v>352</v>
      </c>
      <c r="Z198" t="s">
        <v>535</v>
      </c>
    </row>
    <row r="199" spans="1:27">
      <c r="A199" s="1">
        <f>HYPERLINK("https://lsnyc.legalserver.org/matter/dynamic-profile/view/1881085","18-1881085")</f>
        <v>0</v>
      </c>
      <c r="B199" t="s">
        <v>28</v>
      </c>
      <c r="C199" t="s">
        <v>34</v>
      </c>
      <c r="D199" t="s">
        <v>35</v>
      </c>
      <c r="E199">
        <v>10310</v>
      </c>
      <c r="F199" t="s">
        <v>37</v>
      </c>
      <c r="G199" t="s">
        <v>47</v>
      </c>
      <c r="I199" s="3">
        <v>43703</v>
      </c>
      <c r="J199">
        <v>34400</v>
      </c>
      <c r="K199">
        <v>0</v>
      </c>
      <c r="O199" t="s">
        <v>101</v>
      </c>
      <c r="P199" t="s">
        <v>103</v>
      </c>
      <c r="T199">
        <v>0</v>
      </c>
      <c r="U199">
        <v>0</v>
      </c>
      <c r="V199">
        <v>0</v>
      </c>
      <c r="X199">
        <v>0</v>
      </c>
      <c r="Y199" t="s">
        <v>353</v>
      </c>
      <c r="Z199" t="s">
        <v>536</v>
      </c>
    </row>
    <row r="200" spans="1:27">
      <c r="A200" s="1">
        <f>HYPERLINK("https://lsnyc.legalserver.org/matter/dynamic-profile/view/1864685","18-1864685")</f>
        <v>0</v>
      </c>
      <c r="B200" t="s">
        <v>28</v>
      </c>
      <c r="C200" t="s">
        <v>34</v>
      </c>
      <c r="D200" t="s">
        <v>35</v>
      </c>
      <c r="E200">
        <v>10304</v>
      </c>
      <c r="F200" t="s">
        <v>37</v>
      </c>
      <c r="I200" s="3">
        <v>43685</v>
      </c>
      <c r="J200">
        <v>22100</v>
      </c>
      <c r="K200">
        <v>0</v>
      </c>
      <c r="O200" t="s">
        <v>102</v>
      </c>
      <c r="T200">
        <v>0</v>
      </c>
      <c r="U200">
        <v>0</v>
      </c>
      <c r="V200">
        <v>0</v>
      </c>
      <c r="X200">
        <v>0</v>
      </c>
      <c r="Y200" t="s">
        <v>354</v>
      </c>
      <c r="Z200" t="s">
        <v>537</v>
      </c>
    </row>
    <row r="201" spans="1:27">
      <c r="A201" s="1">
        <f>HYPERLINK("https://lsnyc.legalserver.org/matter/dynamic-profile/view/1882678","18-1882678")</f>
        <v>0</v>
      </c>
      <c r="B201" t="s">
        <v>27</v>
      </c>
      <c r="C201" t="s">
        <v>34</v>
      </c>
      <c r="D201" t="s">
        <v>35</v>
      </c>
      <c r="E201">
        <v>10314</v>
      </c>
      <c r="F201" t="s">
        <v>37</v>
      </c>
      <c r="G201" t="s">
        <v>40</v>
      </c>
      <c r="I201" s="3">
        <v>43689</v>
      </c>
      <c r="J201">
        <v>23400</v>
      </c>
      <c r="K201">
        <v>0</v>
      </c>
      <c r="O201" t="s">
        <v>102</v>
      </c>
      <c r="T201">
        <v>0</v>
      </c>
      <c r="U201">
        <v>0</v>
      </c>
      <c r="V201">
        <v>0</v>
      </c>
      <c r="X201">
        <v>0</v>
      </c>
      <c r="Y201" t="s">
        <v>355</v>
      </c>
      <c r="Z201" t="s">
        <v>538</v>
      </c>
    </row>
    <row r="202" spans="1:27">
      <c r="A202" s="1">
        <f>HYPERLINK("https://lsnyc.legalserver.org/matter/dynamic-profile/view/1883201","18-1883201")</f>
        <v>0</v>
      </c>
      <c r="B202" t="s">
        <v>30</v>
      </c>
      <c r="C202" t="s">
        <v>34</v>
      </c>
      <c r="D202" t="s">
        <v>35</v>
      </c>
      <c r="E202">
        <v>10312</v>
      </c>
      <c r="F202" t="s">
        <v>37</v>
      </c>
      <c r="G202" t="s">
        <v>51</v>
      </c>
      <c r="I202" s="3">
        <v>43714</v>
      </c>
      <c r="J202">
        <v>88300</v>
      </c>
      <c r="K202">
        <v>0</v>
      </c>
      <c r="L202" t="s">
        <v>82</v>
      </c>
      <c r="O202" t="s">
        <v>105</v>
      </c>
      <c r="R202" t="s">
        <v>147</v>
      </c>
      <c r="T202">
        <v>0</v>
      </c>
      <c r="U202">
        <v>0</v>
      </c>
      <c r="V202">
        <v>0</v>
      </c>
      <c r="X202">
        <v>0</v>
      </c>
      <c r="Y202" t="s">
        <v>267</v>
      </c>
      <c r="Z202" t="s">
        <v>539</v>
      </c>
    </row>
    <row r="203" spans="1:27">
      <c r="A203" s="1">
        <f>HYPERLINK("https://lsnyc.legalserver.org/matter/dynamic-profile/view/1885917","18-1885917")</f>
        <v>0</v>
      </c>
      <c r="B203" t="s">
        <v>29</v>
      </c>
      <c r="C203" t="s">
        <v>34</v>
      </c>
      <c r="D203" t="s">
        <v>35</v>
      </c>
      <c r="E203">
        <v>10309</v>
      </c>
      <c r="F203" t="s">
        <v>37</v>
      </c>
      <c r="G203" t="s">
        <v>50</v>
      </c>
      <c r="I203" s="3">
        <v>43704</v>
      </c>
      <c r="J203">
        <v>23076</v>
      </c>
      <c r="K203">
        <v>0</v>
      </c>
      <c r="L203" t="s">
        <v>96</v>
      </c>
      <c r="O203" t="s">
        <v>103</v>
      </c>
      <c r="T203">
        <v>0</v>
      </c>
      <c r="U203">
        <v>0</v>
      </c>
      <c r="V203">
        <v>0</v>
      </c>
      <c r="W203">
        <v>6000</v>
      </c>
      <c r="X203">
        <v>0</v>
      </c>
      <c r="Y203" t="s">
        <v>356</v>
      </c>
      <c r="Z203" t="s">
        <v>540</v>
      </c>
    </row>
    <row r="204" spans="1:27">
      <c r="A204" s="1">
        <f>HYPERLINK("https://lsnyc.legalserver.org/matter/dynamic-profile/view/1878130","18-1878130")</f>
        <v>0</v>
      </c>
      <c r="B204" t="s">
        <v>27</v>
      </c>
      <c r="C204" t="s">
        <v>34</v>
      </c>
      <c r="D204" t="s">
        <v>35</v>
      </c>
      <c r="E204">
        <v>10304</v>
      </c>
      <c r="F204" t="s">
        <v>37</v>
      </c>
      <c r="G204" t="s">
        <v>41</v>
      </c>
      <c r="H204" t="s">
        <v>40</v>
      </c>
      <c r="I204" s="3">
        <v>43704</v>
      </c>
      <c r="J204">
        <v>7200</v>
      </c>
      <c r="K204">
        <v>0</v>
      </c>
      <c r="L204" t="s">
        <v>82</v>
      </c>
      <c r="O204" t="s">
        <v>103</v>
      </c>
      <c r="P204" t="s">
        <v>105</v>
      </c>
      <c r="T204">
        <v>0</v>
      </c>
      <c r="U204">
        <v>0</v>
      </c>
      <c r="V204">
        <v>0</v>
      </c>
      <c r="X204">
        <v>0</v>
      </c>
      <c r="Y204" t="s">
        <v>357</v>
      </c>
      <c r="Z204" t="s">
        <v>541</v>
      </c>
    </row>
    <row r="205" spans="1:27">
      <c r="A205" s="1">
        <f>HYPERLINK("https://lsnyc.legalserver.org/matter/dynamic-profile/view/1869559","18-1869559")</f>
        <v>0</v>
      </c>
      <c r="B205" t="s">
        <v>30</v>
      </c>
      <c r="C205" t="s">
        <v>34</v>
      </c>
      <c r="D205" t="s">
        <v>35</v>
      </c>
      <c r="E205">
        <v>10312</v>
      </c>
      <c r="F205" t="s">
        <v>37</v>
      </c>
      <c r="G205" t="s">
        <v>47</v>
      </c>
      <c r="I205" s="3">
        <v>43704</v>
      </c>
      <c r="J205">
        <v>52000</v>
      </c>
      <c r="K205" t="s">
        <v>74</v>
      </c>
      <c r="L205" t="s">
        <v>97</v>
      </c>
      <c r="O205" t="s">
        <v>101</v>
      </c>
      <c r="P205" t="s">
        <v>107</v>
      </c>
      <c r="R205" t="s">
        <v>129</v>
      </c>
      <c r="T205">
        <v>0</v>
      </c>
      <c r="U205">
        <v>0</v>
      </c>
      <c r="V205">
        <v>0</v>
      </c>
      <c r="X205">
        <v>0</v>
      </c>
      <c r="Y205" t="s">
        <v>208</v>
      </c>
      <c r="Z205" t="s">
        <v>542</v>
      </c>
      <c r="AA205" t="s">
        <v>545</v>
      </c>
    </row>
    <row r="206" spans="1:27">
      <c r="A206" s="1">
        <f>HYPERLINK("https://lsnyc.legalserver.org/matter/dynamic-profile/view/1885264","18-1885264")</f>
        <v>0</v>
      </c>
      <c r="B206" t="s">
        <v>30</v>
      </c>
      <c r="C206" t="s">
        <v>34</v>
      </c>
      <c r="D206" t="s">
        <v>35</v>
      </c>
      <c r="E206">
        <v>10314</v>
      </c>
      <c r="F206" t="s">
        <v>37</v>
      </c>
      <c r="G206" t="s">
        <v>45</v>
      </c>
      <c r="I206" s="3">
        <v>43712</v>
      </c>
      <c r="J206">
        <v>52000</v>
      </c>
      <c r="K206">
        <v>0</v>
      </c>
      <c r="L206" t="s">
        <v>82</v>
      </c>
      <c r="O206" t="s">
        <v>103</v>
      </c>
      <c r="R206" t="s">
        <v>149</v>
      </c>
      <c r="T206">
        <v>0</v>
      </c>
      <c r="U206">
        <v>0</v>
      </c>
      <c r="V206">
        <v>0</v>
      </c>
      <c r="X206">
        <v>0</v>
      </c>
      <c r="Y206" t="s">
        <v>358</v>
      </c>
      <c r="Z206" t="s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80"/>
  <sheetViews>
    <sheetView workbookViewId="0"/>
  </sheetViews>
  <sheetFormatPr defaultRowHeight="15"/>
  <cols>
    <col min="1" max="1" width="20.7109375" style="1" customWidth="1"/>
  </cols>
  <sheetData>
    <row r="1" spans="1:6">
      <c r="A1" s="2" t="s">
        <v>550</v>
      </c>
      <c r="B1" s="2" t="s">
        <v>551</v>
      </c>
      <c r="C1" s="2" t="s">
        <v>552</v>
      </c>
      <c r="D1" s="2" t="s">
        <v>553</v>
      </c>
      <c r="E1" s="2" t="s">
        <v>554</v>
      </c>
      <c r="F1" s="2" t="s">
        <v>555</v>
      </c>
    </row>
    <row r="2" spans="1:6">
      <c r="A2" s="1" t="s">
        <v>556</v>
      </c>
      <c r="B2" t="s">
        <v>556</v>
      </c>
      <c r="C2" t="s">
        <v>2635</v>
      </c>
      <c r="E2" s="3">
        <v>42278</v>
      </c>
      <c r="F2" t="s">
        <v>2680</v>
      </c>
    </row>
    <row r="3" spans="1:6">
      <c r="A3" s="1" t="s">
        <v>557</v>
      </c>
      <c r="B3" t="s">
        <v>557</v>
      </c>
      <c r="C3" t="s">
        <v>2635</v>
      </c>
      <c r="E3" s="3">
        <v>42278</v>
      </c>
      <c r="F3" t="s">
        <v>2680</v>
      </c>
    </row>
    <row r="4" spans="1:6">
      <c r="A4" s="1" t="s">
        <v>558</v>
      </c>
      <c r="B4" t="s">
        <v>558</v>
      </c>
      <c r="C4" t="s">
        <v>2635</v>
      </c>
      <c r="E4" s="3">
        <v>42278</v>
      </c>
      <c r="F4" t="s">
        <v>2680</v>
      </c>
    </row>
    <row r="5" spans="1:6">
      <c r="A5" s="1" t="s">
        <v>559</v>
      </c>
      <c r="B5" t="s">
        <v>559</v>
      </c>
      <c r="C5" t="s">
        <v>2635</v>
      </c>
      <c r="E5" s="3">
        <v>42278</v>
      </c>
      <c r="F5" t="s">
        <v>2680</v>
      </c>
    </row>
    <row r="6" spans="1:6">
      <c r="A6" s="1" t="s">
        <v>560</v>
      </c>
      <c r="B6" t="s">
        <v>560</v>
      </c>
      <c r="C6" t="s">
        <v>2635</v>
      </c>
      <c r="D6" t="s">
        <v>79</v>
      </c>
      <c r="E6" s="3">
        <v>42278</v>
      </c>
      <c r="F6" t="s">
        <v>2680</v>
      </c>
    </row>
    <row r="7" spans="1:6">
      <c r="A7" s="1" t="s">
        <v>561</v>
      </c>
      <c r="B7" t="s">
        <v>561</v>
      </c>
      <c r="C7" t="s">
        <v>2635</v>
      </c>
      <c r="D7" t="s">
        <v>71</v>
      </c>
      <c r="E7" s="3">
        <v>42278</v>
      </c>
      <c r="F7" t="s">
        <v>2680</v>
      </c>
    </row>
    <row r="8" spans="1:6">
      <c r="A8" s="1" t="s">
        <v>562</v>
      </c>
      <c r="B8" t="s">
        <v>562</v>
      </c>
      <c r="C8" t="s">
        <v>2635</v>
      </c>
      <c r="E8" s="3">
        <v>42278</v>
      </c>
      <c r="F8" t="s">
        <v>2680</v>
      </c>
    </row>
    <row r="9" spans="1:6">
      <c r="A9" s="1" t="s">
        <v>563</v>
      </c>
      <c r="B9" t="s">
        <v>563</v>
      </c>
      <c r="C9" t="s">
        <v>2635</v>
      </c>
      <c r="D9" t="s">
        <v>71</v>
      </c>
      <c r="E9" s="3">
        <v>42278</v>
      </c>
      <c r="F9" t="s">
        <v>2680</v>
      </c>
    </row>
    <row r="10" spans="1:6">
      <c r="A10" s="1" t="s">
        <v>564</v>
      </c>
      <c r="B10" t="s">
        <v>564</v>
      </c>
      <c r="C10" t="s">
        <v>2636</v>
      </c>
      <c r="E10" s="3">
        <v>42278</v>
      </c>
      <c r="F10" t="s">
        <v>2680</v>
      </c>
    </row>
    <row r="11" spans="1:6">
      <c r="A11" s="1" t="s">
        <v>565</v>
      </c>
      <c r="B11" t="s">
        <v>565</v>
      </c>
      <c r="C11" t="s">
        <v>2636</v>
      </c>
      <c r="E11" s="3">
        <v>42278</v>
      </c>
      <c r="F11" t="s">
        <v>2680</v>
      </c>
    </row>
    <row r="12" spans="1:6">
      <c r="A12" s="1" t="s">
        <v>566</v>
      </c>
      <c r="B12" t="s">
        <v>566</v>
      </c>
      <c r="C12" t="s">
        <v>2636</v>
      </c>
      <c r="E12" s="3">
        <v>42278</v>
      </c>
      <c r="F12" t="s">
        <v>2680</v>
      </c>
    </row>
    <row r="13" spans="1:6">
      <c r="A13" s="1" t="s">
        <v>567</v>
      </c>
      <c r="B13" t="s">
        <v>567</v>
      </c>
      <c r="C13" t="s">
        <v>2636</v>
      </c>
      <c r="E13" s="3">
        <v>42278</v>
      </c>
      <c r="F13" t="s">
        <v>2680</v>
      </c>
    </row>
    <row r="14" spans="1:6">
      <c r="A14" s="1" t="s">
        <v>568</v>
      </c>
      <c r="B14" t="s">
        <v>568</v>
      </c>
      <c r="C14" t="s">
        <v>2636</v>
      </c>
      <c r="E14" s="3">
        <v>42278</v>
      </c>
      <c r="F14" t="s">
        <v>2680</v>
      </c>
    </row>
    <row r="15" spans="1:6">
      <c r="A15" s="1" t="s">
        <v>569</v>
      </c>
      <c r="B15" t="s">
        <v>569</v>
      </c>
      <c r="C15" t="s">
        <v>2636</v>
      </c>
      <c r="D15" t="s">
        <v>73</v>
      </c>
      <c r="E15" s="3">
        <v>42278</v>
      </c>
      <c r="F15" t="s">
        <v>2680</v>
      </c>
    </row>
    <row r="16" spans="1:6">
      <c r="A16" s="1" t="s">
        <v>570</v>
      </c>
      <c r="B16" t="s">
        <v>570</v>
      </c>
      <c r="C16" t="s">
        <v>2636</v>
      </c>
      <c r="D16" t="s">
        <v>2641</v>
      </c>
      <c r="E16" s="3">
        <v>42278</v>
      </c>
      <c r="F16" t="s">
        <v>2680</v>
      </c>
    </row>
    <row r="17" spans="1:6">
      <c r="A17" s="1" t="s">
        <v>571</v>
      </c>
      <c r="B17" t="s">
        <v>571</v>
      </c>
      <c r="C17" t="s">
        <v>2635</v>
      </c>
      <c r="E17" s="3">
        <v>42278</v>
      </c>
      <c r="F17" t="s">
        <v>2680</v>
      </c>
    </row>
    <row r="18" spans="1:6">
      <c r="A18" s="1" t="s">
        <v>572</v>
      </c>
      <c r="B18" t="s">
        <v>572</v>
      </c>
      <c r="C18" t="s">
        <v>2635</v>
      </c>
      <c r="E18" s="3">
        <v>42278</v>
      </c>
      <c r="F18" t="s">
        <v>2680</v>
      </c>
    </row>
    <row r="19" spans="1:6">
      <c r="A19" s="1" t="s">
        <v>573</v>
      </c>
      <c r="B19" t="s">
        <v>573</v>
      </c>
      <c r="C19" t="s">
        <v>2635</v>
      </c>
      <c r="E19" s="3">
        <v>42278</v>
      </c>
      <c r="F19" t="s">
        <v>2680</v>
      </c>
    </row>
    <row r="20" spans="1:6">
      <c r="A20" s="1" t="s">
        <v>574</v>
      </c>
      <c r="B20" t="s">
        <v>574</v>
      </c>
      <c r="C20" t="s">
        <v>2636</v>
      </c>
      <c r="D20" t="s">
        <v>72</v>
      </c>
      <c r="E20" s="3">
        <v>42636</v>
      </c>
      <c r="F20" t="s">
        <v>2680</v>
      </c>
    </row>
    <row r="21" spans="1:6">
      <c r="A21" s="1" t="s">
        <v>575</v>
      </c>
      <c r="B21" t="s">
        <v>575</v>
      </c>
      <c r="C21" t="s">
        <v>2635</v>
      </c>
      <c r="E21" s="3">
        <v>42278</v>
      </c>
      <c r="F21" t="s">
        <v>2680</v>
      </c>
    </row>
    <row r="22" spans="1:6">
      <c r="A22" s="1" t="s">
        <v>576</v>
      </c>
      <c r="B22" t="s">
        <v>576</v>
      </c>
      <c r="C22" t="s">
        <v>2635</v>
      </c>
      <c r="D22" t="s">
        <v>74</v>
      </c>
      <c r="E22" s="3">
        <v>42278</v>
      </c>
      <c r="F22" t="s">
        <v>2680</v>
      </c>
    </row>
    <row r="23" spans="1:6">
      <c r="A23" s="1" t="s">
        <v>577</v>
      </c>
      <c r="B23" t="s">
        <v>577</v>
      </c>
      <c r="C23" t="s">
        <v>2635</v>
      </c>
      <c r="E23" s="3">
        <v>42278</v>
      </c>
      <c r="F23" t="s">
        <v>2680</v>
      </c>
    </row>
    <row r="24" spans="1:6">
      <c r="A24" s="1" t="s">
        <v>578</v>
      </c>
      <c r="B24" t="s">
        <v>578</v>
      </c>
      <c r="C24" t="s">
        <v>2635</v>
      </c>
      <c r="E24" s="3">
        <v>42278</v>
      </c>
      <c r="F24" t="s">
        <v>2680</v>
      </c>
    </row>
    <row r="25" spans="1:6">
      <c r="A25" s="1" t="s">
        <v>579</v>
      </c>
      <c r="B25" t="s">
        <v>579</v>
      </c>
      <c r="C25" t="s">
        <v>2637</v>
      </c>
      <c r="D25" t="s">
        <v>2642</v>
      </c>
      <c r="E25" s="3">
        <v>42278</v>
      </c>
      <c r="F25" t="s">
        <v>2680</v>
      </c>
    </row>
    <row r="26" spans="1:6">
      <c r="A26" s="1" t="s">
        <v>580</v>
      </c>
      <c r="B26" t="s">
        <v>580</v>
      </c>
      <c r="C26" t="s">
        <v>2637</v>
      </c>
      <c r="E26" s="3">
        <v>42278</v>
      </c>
      <c r="F26" t="s">
        <v>2680</v>
      </c>
    </row>
    <row r="27" spans="1:6">
      <c r="A27" s="1" t="s">
        <v>581</v>
      </c>
      <c r="B27" t="s">
        <v>581</v>
      </c>
      <c r="C27" t="s">
        <v>2635</v>
      </c>
      <c r="E27" s="3">
        <v>42278</v>
      </c>
      <c r="F27" t="s">
        <v>2680</v>
      </c>
    </row>
    <row r="28" spans="1:6">
      <c r="A28" s="1" t="s">
        <v>582</v>
      </c>
      <c r="B28" t="s">
        <v>582</v>
      </c>
      <c r="C28" t="s">
        <v>2637</v>
      </c>
      <c r="D28" t="s">
        <v>2643</v>
      </c>
      <c r="E28" s="3">
        <v>42278</v>
      </c>
      <c r="F28" t="s">
        <v>2680</v>
      </c>
    </row>
    <row r="29" spans="1:6">
      <c r="A29" s="1" t="s">
        <v>583</v>
      </c>
      <c r="B29" t="s">
        <v>583</v>
      </c>
      <c r="C29" t="s">
        <v>2635</v>
      </c>
      <c r="E29" s="3">
        <v>42278</v>
      </c>
      <c r="F29" t="s">
        <v>2680</v>
      </c>
    </row>
    <row r="30" spans="1:6">
      <c r="A30" s="1" t="s">
        <v>584</v>
      </c>
      <c r="B30" t="s">
        <v>584</v>
      </c>
      <c r="C30" t="s">
        <v>2637</v>
      </c>
      <c r="E30" s="3">
        <v>42278</v>
      </c>
      <c r="F30" t="s">
        <v>2680</v>
      </c>
    </row>
    <row r="31" spans="1:6">
      <c r="A31" s="1" t="s">
        <v>585</v>
      </c>
      <c r="B31" t="s">
        <v>585</v>
      </c>
      <c r="C31" t="s">
        <v>2638</v>
      </c>
      <c r="E31" s="3">
        <v>42278</v>
      </c>
      <c r="F31" t="s">
        <v>2680</v>
      </c>
    </row>
    <row r="32" spans="1:6">
      <c r="A32" s="1" t="s">
        <v>586</v>
      </c>
      <c r="B32" t="s">
        <v>586</v>
      </c>
      <c r="C32" t="s">
        <v>2636</v>
      </c>
      <c r="E32" s="3">
        <v>42278</v>
      </c>
      <c r="F32" t="s">
        <v>2680</v>
      </c>
    </row>
    <row r="33" spans="1:6">
      <c r="A33" s="1" t="s">
        <v>587</v>
      </c>
      <c r="B33" t="s">
        <v>587</v>
      </c>
      <c r="C33" t="s">
        <v>2636</v>
      </c>
      <c r="E33" s="3">
        <v>42278</v>
      </c>
      <c r="F33" t="s">
        <v>2680</v>
      </c>
    </row>
    <row r="34" spans="1:6">
      <c r="A34" s="1" t="s">
        <v>588</v>
      </c>
      <c r="B34" t="s">
        <v>588</v>
      </c>
      <c r="C34" t="s">
        <v>2636</v>
      </c>
      <c r="E34" s="3">
        <v>42278</v>
      </c>
      <c r="F34" t="s">
        <v>2680</v>
      </c>
    </row>
    <row r="35" spans="1:6">
      <c r="A35" s="1" t="s">
        <v>589</v>
      </c>
      <c r="B35" t="s">
        <v>589</v>
      </c>
      <c r="C35" t="s">
        <v>2636</v>
      </c>
      <c r="D35" t="s">
        <v>74</v>
      </c>
      <c r="E35" s="3">
        <v>42278</v>
      </c>
      <c r="F35" t="s">
        <v>2680</v>
      </c>
    </row>
    <row r="36" spans="1:6">
      <c r="A36" s="1" t="s">
        <v>590</v>
      </c>
      <c r="B36" t="s">
        <v>590</v>
      </c>
      <c r="C36" t="s">
        <v>2638</v>
      </c>
      <c r="E36" s="3">
        <v>42278</v>
      </c>
      <c r="F36" t="s">
        <v>2680</v>
      </c>
    </row>
    <row r="37" spans="1:6">
      <c r="A37" s="1" t="s">
        <v>591</v>
      </c>
      <c r="B37" t="s">
        <v>591</v>
      </c>
      <c r="C37" t="s">
        <v>2637</v>
      </c>
      <c r="E37" s="3">
        <v>42278</v>
      </c>
      <c r="F37" t="s">
        <v>2680</v>
      </c>
    </row>
    <row r="38" spans="1:6">
      <c r="A38" s="1" t="s">
        <v>592</v>
      </c>
      <c r="B38" t="s">
        <v>592</v>
      </c>
      <c r="C38" t="s">
        <v>2638</v>
      </c>
      <c r="E38" s="3">
        <v>42278</v>
      </c>
      <c r="F38" t="s">
        <v>2680</v>
      </c>
    </row>
    <row r="39" spans="1:6">
      <c r="A39" s="1" t="s">
        <v>593</v>
      </c>
      <c r="B39" t="s">
        <v>593</v>
      </c>
      <c r="C39" t="s">
        <v>2637</v>
      </c>
      <c r="E39" s="3">
        <v>42278</v>
      </c>
      <c r="F39" t="s">
        <v>2680</v>
      </c>
    </row>
    <row r="40" spans="1:6">
      <c r="A40" s="1" t="s">
        <v>594</v>
      </c>
      <c r="B40" t="s">
        <v>594</v>
      </c>
      <c r="C40" t="s">
        <v>2635</v>
      </c>
      <c r="E40" s="3">
        <v>42278</v>
      </c>
      <c r="F40" t="s">
        <v>2680</v>
      </c>
    </row>
    <row r="41" spans="1:6">
      <c r="A41" s="1" t="s">
        <v>595</v>
      </c>
      <c r="B41" t="s">
        <v>595</v>
      </c>
      <c r="C41" t="s">
        <v>2635</v>
      </c>
      <c r="E41" s="3">
        <v>42278</v>
      </c>
      <c r="F41" t="s">
        <v>2680</v>
      </c>
    </row>
    <row r="42" spans="1:6">
      <c r="A42" s="1" t="s">
        <v>596</v>
      </c>
      <c r="B42" t="s">
        <v>596</v>
      </c>
      <c r="C42" t="s">
        <v>2635</v>
      </c>
      <c r="E42" s="3">
        <v>42278</v>
      </c>
      <c r="F42" t="s">
        <v>2680</v>
      </c>
    </row>
    <row r="43" spans="1:6">
      <c r="A43" s="1" t="s">
        <v>597</v>
      </c>
      <c r="B43" t="s">
        <v>597</v>
      </c>
      <c r="C43" t="s">
        <v>2637</v>
      </c>
      <c r="E43" s="3">
        <v>42278</v>
      </c>
      <c r="F43" t="s">
        <v>2680</v>
      </c>
    </row>
    <row r="44" spans="1:6">
      <c r="A44" s="1" t="s">
        <v>598</v>
      </c>
      <c r="B44" t="s">
        <v>598</v>
      </c>
      <c r="C44" t="s">
        <v>2637</v>
      </c>
      <c r="D44" t="s">
        <v>79</v>
      </c>
      <c r="E44" s="3">
        <v>42278</v>
      </c>
      <c r="F44" t="s">
        <v>2680</v>
      </c>
    </row>
    <row r="45" spans="1:6">
      <c r="A45" s="1" t="s">
        <v>599</v>
      </c>
      <c r="B45" t="s">
        <v>599</v>
      </c>
      <c r="C45" t="s">
        <v>2635</v>
      </c>
      <c r="E45" s="3">
        <v>42278</v>
      </c>
      <c r="F45" t="s">
        <v>2680</v>
      </c>
    </row>
    <row r="46" spans="1:6">
      <c r="A46" s="1" t="s">
        <v>600</v>
      </c>
      <c r="B46" t="s">
        <v>600</v>
      </c>
      <c r="C46" t="s">
        <v>2635</v>
      </c>
      <c r="E46" s="3">
        <v>42278</v>
      </c>
      <c r="F46" t="s">
        <v>2680</v>
      </c>
    </row>
    <row r="47" spans="1:6">
      <c r="A47" s="1" t="s">
        <v>601</v>
      </c>
      <c r="B47" t="s">
        <v>601</v>
      </c>
      <c r="C47" t="s">
        <v>2635</v>
      </c>
      <c r="E47" s="3">
        <v>42278</v>
      </c>
      <c r="F47" t="s">
        <v>2680</v>
      </c>
    </row>
    <row r="48" spans="1:6">
      <c r="A48" s="1" t="s">
        <v>602</v>
      </c>
      <c r="B48" t="s">
        <v>602</v>
      </c>
      <c r="C48" t="s">
        <v>2637</v>
      </c>
      <c r="E48" s="3">
        <v>42278</v>
      </c>
      <c r="F48" t="s">
        <v>2680</v>
      </c>
    </row>
    <row r="49" spans="1:6">
      <c r="A49" s="1" t="s">
        <v>603</v>
      </c>
      <c r="B49" t="s">
        <v>603</v>
      </c>
      <c r="C49" t="s">
        <v>2635</v>
      </c>
      <c r="E49" s="3">
        <v>42278</v>
      </c>
      <c r="F49" t="s">
        <v>2680</v>
      </c>
    </row>
    <row r="50" spans="1:6">
      <c r="A50" s="1" t="s">
        <v>604</v>
      </c>
      <c r="B50" t="s">
        <v>604</v>
      </c>
      <c r="C50" t="s">
        <v>2637</v>
      </c>
      <c r="D50" t="s">
        <v>2642</v>
      </c>
      <c r="E50" s="3">
        <v>42278</v>
      </c>
      <c r="F50" t="s">
        <v>2680</v>
      </c>
    </row>
    <row r="51" spans="1:6">
      <c r="A51" s="1" t="s">
        <v>605</v>
      </c>
      <c r="B51" t="s">
        <v>605</v>
      </c>
      <c r="C51" t="s">
        <v>2637</v>
      </c>
      <c r="D51" t="s">
        <v>2644</v>
      </c>
      <c r="E51" s="3">
        <v>42278</v>
      </c>
      <c r="F51" t="s">
        <v>2680</v>
      </c>
    </row>
    <row r="52" spans="1:6">
      <c r="A52" s="1" t="s">
        <v>606</v>
      </c>
      <c r="B52" t="s">
        <v>606</v>
      </c>
      <c r="C52" t="s">
        <v>2635</v>
      </c>
      <c r="E52" s="3">
        <v>42278</v>
      </c>
      <c r="F52" t="s">
        <v>2680</v>
      </c>
    </row>
    <row r="53" spans="1:6">
      <c r="A53" s="1" t="s">
        <v>607</v>
      </c>
      <c r="B53" t="s">
        <v>607</v>
      </c>
      <c r="C53" t="s">
        <v>2637</v>
      </c>
      <c r="D53" t="s">
        <v>2644</v>
      </c>
      <c r="E53" s="3">
        <v>42278</v>
      </c>
      <c r="F53" t="s">
        <v>2680</v>
      </c>
    </row>
    <row r="54" spans="1:6">
      <c r="A54" s="1" t="s">
        <v>608</v>
      </c>
      <c r="B54" t="s">
        <v>608</v>
      </c>
      <c r="C54" t="s">
        <v>2638</v>
      </c>
      <c r="E54" s="3">
        <v>42278</v>
      </c>
      <c r="F54" t="s">
        <v>2680</v>
      </c>
    </row>
    <row r="55" spans="1:6">
      <c r="A55" s="1" t="s">
        <v>609</v>
      </c>
      <c r="B55" t="s">
        <v>609</v>
      </c>
      <c r="C55" t="s">
        <v>2638</v>
      </c>
      <c r="D55" t="s">
        <v>2645</v>
      </c>
      <c r="E55" s="3">
        <v>42278</v>
      </c>
      <c r="F55" t="s">
        <v>2680</v>
      </c>
    </row>
    <row r="56" spans="1:6">
      <c r="A56" s="1" t="s">
        <v>610</v>
      </c>
      <c r="B56" t="s">
        <v>610</v>
      </c>
      <c r="C56" t="s">
        <v>2635</v>
      </c>
      <c r="D56" t="s">
        <v>2646</v>
      </c>
      <c r="E56" s="3">
        <v>42278</v>
      </c>
      <c r="F56" t="s">
        <v>2680</v>
      </c>
    </row>
    <row r="57" spans="1:6">
      <c r="A57" s="1" t="s">
        <v>611</v>
      </c>
      <c r="B57" t="s">
        <v>611</v>
      </c>
      <c r="C57" t="s">
        <v>2635</v>
      </c>
      <c r="E57" s="3">
        <v>42278</v>
      </c>
      <c r="F57" t="s">
        <v>2680</v>
      </c>
    </row>
    <row r="58" spans="1:6">
      <c r="A58" s="1" t="s">
        <v>612</v>
      </c>
      <c r="B58" t="s">
        <v>612</v>
      </c>
      <c r="C58" t="s">
        <v>2637</v>
      </c>
      <c r="D58" t="s">
        <v>79</v>
      </c>
      <c r="E58" s="3">
        <v>42278</v>
      </c>
      <c r="F58" t="s">
        <v>2680</v>
      </c>
    </row>
    <row r="59" spans="1:6">
      <c r="A59" s="1" t="s">
        <v>613</v>
      </c>
      <c r="B59" t="s">
        <v>613</v>
      </c>
      <c r="C59" t="s">
        <v>2635</v>
      </c>
      <c r="E59" s="3">
        <v>42278</v>
      </c>
      <c r="F59" t="s">
        <v>2680</v>
      </c>
    </row>
    <row r="60" spans="1:6">
      <c r="A60" s="1" t="s">
        <v>614</v>
      </c>
      <c r="B60" t="s">
        <v>614</v>
      </c>
      <c r="C60" t="s">
        <v>2639</v>
      </c>
      <c r="E60" s="3">
        <v>42278</v>
      </c>
      <c r="F60" t="s">
        <v>2680</v>
      </c>
    </row>
    <row r="61" spans="1:6">
      <c r="A61" s="1" t="s">
        <v>615</v>
      </c>
      <c r="B61" t="s">
        <v>615</v>
      </c>
      <c r="C61" t="s">
        <v>2637</v>
      </c>
      <c r="D61" t="s">
        <v>2647</v>
      </c>
      <c r="E61" s="3">
        <v>42278</v>
      </c>
      <c r="F61" t="s">
        <v>2680</v>
      </c>
    </row>
    <row r="62" spans="1:6">
      <c r="A62" s="1" t="s">
        <v>616</v>
      </c>
      <c r="B62" t="s">
        <v>616</v>
      </c>
      <c r="C62" t="s">
        <v>2637</v>
      </c>
      <c r="D62" t="s">
        <v>79</v>
      </c>
      <c r="E62" s="3">
        <v>42278</v>
      </c>
      <c r="F62" t="s">
        <v>2680</v>
      </c>
    </row>
    <row r="63" spans="1:6">
      <c r="A63" s="1" t="s">
        <v>617</v>
      </c>
      <c r="B63" t="s">
        <v>617</v>
      </c>
      <c r="C63" t="s">
        <v>2635</v>
      </c>
      <c r="E63" s="3">
        <v>42278</v>
      </c>
      <c r="F63" t="s">
        <v>2680</v>
      </c>
    </row>
    <row r="64" spans="1:6">
      <c r="A64" s="1" t="s">
        <v>618</v>
      </c>
      <c r="B64" t="s">
        <v>618</v>
      </c>
      <c r="C64" t="s">
        <v>2635</v>
      </c>
      <c r="E64" s="3">
        <v>42278</v>
      </c>
      <c r="F64" t="s">
        <v>2680</v>
      </c>
    </row>
    <row r="65" spans="1:6">
      <c r="A65" s="1" t="s">
        <v>619</v>
      </c>
      <c r="B65" t="s">
        <v>619</v>
      </c>
      <c r="C65" t="s">
        <v>2635</v>
      </c>
      <c r="E65" s="3">
        <v>42278</v>
      </c>
      <c r="F65" t="s">
        <v>2680</v>
      </c>
    </row>
    <row r="66" spans="1:6">
      <c r="A66" s="1" t="s">
        <v>620</v>
      </c>
      <c r="B66" t="s">
        <v>620</v>
      </c>
      <c r="C66" t="s">
        <v>2635</v>
      </c>
      <c r="E66" s="3">
        <v>42278</v>
      </c>
      <c r="F66" t="s">
        <v>2680</v>
      </c>
    </row>
    <row r="67" spans="1:6">
      <c r="A67" s="1" t="s">
        <v>621</v>
      </c>
      <c r="B67" t="s">
        <v>621</v>
      </c>
      <c r="C67" t="s">
        <v>2635</v>
      </c>
      <c r="E67" s="3">
        <v>42278</v>
      </c>
      <c r="F67" t="s">
        <v>2680</v>
      </c>
    </row>
    <row r="68" spans="1:6">
      <c r="A68" s="1" t="s">
        <v>622</v>
      </c>
      <c r="B68" t="s">
        <v>622</v>
      </c>
      <c r="C68" t="s">
        <v>2637</v>
      </c>
      <c r="E68" s="3">
        <v>42278</v>
      </c>
      <c r="F68" t="s">
        <v>2680</v>
      </c>
    </row>
    <row r="69" spans="1:6">
      <c r="A69" s="1" t="s">
        <v>623</v>
      </c>
      <c r="B69" t="s">
        <v>623</v>
      </c>
      <c r="C69" t="s">
        <v>2635</v>
      </c>
      <c r="E69" s="3">
        <v>42278</v>
      </c>
      <c r="F69" t="s">
        <v>2680</v>
      </c>
    </row>
    <row r="70" spans="1:6">
      <c r="A70" s="1" t="s">
        <v>624</v>
      </c>
      <c r="B70" t="s">
        <v>624</v>
      </c>
      <c r="C70" t="s">
        <v>2635</v>
      </c>
      <c r="E70" s="3">
        <v>42278</v>
      </c>
      <c r="F70" t="s">
        <v>2680</v>
      </c>
    </row>
    <row r="71" spans="1:6">
      <c r="A71" s="1" t="s">
        <v>625</v>
      </c>
      <c r="B71" t="s">
        <v>625</v>
      </c>
      <c r="C71" t="s">
        <v>2635</v>
      </c>
      <c r="E71" s="3">
        <v>42278</v>
      </c>
      <c r="F71" t="s">
        <v>2680</v>
      </c>
    </row>
    <row r="72" spans="1:6">
      <c r="A72" s="1" t="s">
        <v>626</v>
      </c>
      <c r="B72" t="s">
        <v>626</v>
      </c>
      <c r="C72" t="s">
        <v>2635</v>
      </c>
      <c r="D72" t="s">
        <v>2648</v>
      </c>
      <c r="E72" s="3">
        <v>42278</v>
      </c>
      <c r="F72" t="s">
        <v>2680</v>
      </c>
    </row>
    <row r="73" spans="1:6">
      <c r="A73" s="1" t="s">
        <v>627</v>
      </c>
      <c r="B73" t="s">
        <v>627</v>
      </c>
      <c r="C73" t="s">
        <v>2637</v>
      </c>
      <c r="D73" t="s">
        <v>79</v>
      </c>
      <c r="E73" s="3">
        <v>42278</v>
      </c>
      <c r="F73" t="s">
        <v>2680</v>
      </c>
    </row>
    <row r="74" spans="1:6">
      <c r="A74" s="1" t="s">
        <v>628</v>
      </c>
      <c r="B74" t="s">
        <v>628</v>
      </c>
      <c r="C74" t="s">
        <v>2636</v>
      </c>
      <c r="E74" s="3">
        <v>42278</v>
      </c>
      <c r="F74" t="s">
        <v>2680</v>
      </c>
    </row>
    <row r="75" spans="1:6">
      <c r="A75" s="1" t="s">
        <v>629</v>
      </c>
      <c r="B75" t="s">
        <v>629</v>
      </c>
      <c r="C75" t="s">
        <v>2637</v>
      </c>
      <c r="D75" t="s">
        <v>2649</v>
      </c>
      <c r="E75" s="3">
        <v>42278</v>
      </c>
      <c r="F75" t="s">
        <v>2680</v>
      </c>
    </row>
    <row r="76" spans="1:6">
      <c r="A76" s="1" t="s">
        <v>630</v>
      </c>
      <c r="B76" t="s">
        <v>630</v>
      </c>
      <c r="C76" t="s">
        <v>2635</v>
      </c>
      <c r="E76" s="3">
        <v>42278</v>
      </c>
      <c r="F76" t="s">
        <v>2680</v>
      </c>
    </row>
    <row r="77" spans="1:6">
      <c r="A77" s="1" t="s">
        <v>631</v>
      </c>
      <c r="B77" t="s">
        <v>631</v>
      </c>
      <c r="C77" t="s">
        <v>2635</v>
      </c>
      <c r="E77" s="3">
        <v>42278</v>
      </c>
      <c r="F77" t="s">
        <v>2680</v>
      </c>
    </row>
    <row r="78" spans="1:6">
      <c r="A78" s="1" t="s">
        <v>632</v>
      </c>
      <c r="B78" t="s">
        <v>632</v>
      </c>
      <c r="C78" t="s">
        <v>2635</v>
      </c>
      <c r="E78" s="3">
        <v>42278</v>
      </c>
      <c r="F78" t="s">
        <v>2680</v>
      </c>
    </row>
    <row r="79" spans="1:6">
      <c r="A79" s="1" t="s">
        <v>633</v>
      </c>
      <c r="B79" t="s">
        <v>633</v>
      </c>
      <c r="C79" t="s">
        <v>2636</v>
      </c>
      <c r="E79" s="3">
        <v>42278</v>
      </c>
      <c r="F79" t="s">
        <v>2680</v>
      </c>
    </row>
    <row r="80" spans="1:6">
      <c r="A80" s="1" t="s">
        <v>634</v>
      </c>
      <c r="B80" t="s">
        <v>634</v>
      </c>
      <c r="C80" t="s">
        <v>2637</v>
      </c>
      <c r="D80" t="s">
        <v>2645</v>
      </c>
      <c r="E80" s="3">
        <v>42278</v>
      </c>
      <c r="F80" t="s">
        <v>2680</v>
      </c>
    </row>
    <row r="81" spans="1:6">
      <c r="A81" s="1" t="s">
        <v>635</v>
      </c>
      <c r="B81" t="s">
        <v>635</v>
      </c>
      <c r="C81" t="s">
        <v>2637</v>
      </c>
      <c r="D81" t="s">
        <v>2645</v>
      </c>
      <c r="E81" s="3">
        <v>42278</v>
      </c>
      <c r="F81" t="s">
        <v>2680</v>
      </c>
    </row>
    <row r="82" spans="1:6">
      <c r="A82" s="1" t="s">
        <v>636</v>
      </c>
      <c r="B82" t="s">
        <v>636</v>
      </c>
      <c r="C82" t="s">
        <v>2635</v>
      </c>
      <c r="D82" t="s">
        <v>74</v>
      </c>
      <c r="E82" s="3">
        <v>42613</v>
      </c>
      <c r="F82" t="s">
        <v>2680</v>
      </c>
    </row>
    <row r="83" spans="1:6">
      <c r="A83" s="1" t="s">
        <v>637</v>
      </c>
      <c r="B83" t="s">
        <v>637</v>
      </c>
      <c r="C83" t="s">
        <v>2635</v>
      </c>
      <c r="E83" s="3">
        <v>42278</v>
      </c>
      <c r="F83" t="s">
        <v>2680</v>
      </c>
    </row>
    <row r="84" spans="1:6">
      <c r="A84" s="1" t="s">
        <v>638</v>
      </c>
      <c r="B84" t="s">
        <v>638</v>
      </c>
      <c r="C84" t="s">
        <v>2635</v>
      </c>
      <c r="E84" s="3">
        <v>42278</v>
      </c>
      <c r="F84" t="s">
        <v>2680</v>
      </c>
    </row>
    <row r="85" spans="1:6">
      <c r="A85" s="1" t="s">
        <v>639</v>
      </c>
      <c r="B85" t="s">
        <v>639</v>
      </c>
      <c r="C85" t="s">
        <v>2637</v>
      </c>
      <c r="D85" t="s">
        <v>79</v>
      </c>
      <c r="E85" s="3">
        <v>42278</v>
      </c>
      <c r="F85" t="s">
        <v>2680</v>
      </c>
    </row>
    <row r="86" spans="1:6">
      <c r="A86" s="1" t="s">
        <v>640</v>
      </c>
      <c r="B86" t="s">
        <v>640</v>
      </c>
      <c r="C86" t="s">
        <v>2635</v>
      </c>
      <c r="E86" s="3">
        <v>42278</v>
      </c>
      <c r="F86" t="s">
        <v>2680</v>
      </c>
    </row>
    <row r="87" spans="1:6">
      <c r="A87" s="1" t="s">
        <v>641</v>
      </c>
      <c r="B87" t="s">
        <v>641</v>
      </c>
      <c r="C87" t="s">
        <v>2635</v>
      </c>
      <c r="D87" t="s">
        <v>2645</v>
      </c>
      <c r="E87" s="3">
        <v>42278</v>
      </c>
      <c r="F87" t="s">
        <v>2680</v>
      </c>
    </row>
    <row r="88" spans="1:6">
      <c r="A88" s="1" t="s">
        <v>642</v>
      </c>
      <c r="B88" t="s">
        <v>642</v>
      </c>
      <c r="C88" t="s">
        <v>2635</v>
      </c>
      <c r="E88" s="3">
        <v>42278</v>
      </c>
      <c r="F88" t="s">
        <v>2680</v>
      </c>
    </row>
    <row r="89" spans="1:6">
      <c r="A89" s="1" t="s">
        <v>643</v>
      </c>
      <c r="B89" t="s">
        <v>643</v>
      </c>
      <c r="C89" t="s">
        <v>2635</v>
      </c>
      <c r="E89" s="3">
        <v>42278</v>
      </c>
      <c r="F89" t="s">
        <v>2680</v>
      </c>
    </row>
    <row r="90" spans="1:6">
      <c r="A90" s="1" t="s">
        <v>644</v>
      </c>
      <c r="B90" t="s">
        <v>644</v>
      </c>
      <c r="C90" t="s">
        <v>2637</v>
      </c>
      <c r="E90" s="3">
        <v>42278</v>
      </c>
      <c r="F90" t="s">
        <v>2680</v>
      </c>
    </row>
    <row r="91" spans="1:6">
      <c r="A91" s="1" t="s">
        <v>645</v>
      </c>
      <c r="B91" t="s">
        <v>645</v>
      </c>
      <c r="C91" t="s">
        <v>2635</v>
      </c>
      <c r="D91" t="s">
        <v>2650</v>
      </c>
      <c r="E91" s="3">
        <v>42278</v>
      </c>
      <c r="F91" t="s">
        <v>2680</v>
      </c>
    </row>
    <row r="92" spans="1:6">
      <c r="A92" s="1" t="s">
        <v>646</v>
      </c>
      <c r="B92" t="s">
        <v>646</v>
      </c>
      <c r="C92" t="s">
        <v>2635</v>
      </c>
      <c r="E92" s="3">
        <v>42278</v>
      </c>
      <c r="F92" t="s">
        <v>2680</v>
      </c>
    </row>
    <row r="93" spans="1:6">
      <c r="A93" s="1" t="s">
        <v>647</v>
      </c>
      <c r="B93" t="s">
        <v>647</v>
      </c>
      <c r="C93" t="s">
        <v>2635</v>
      </c>
      <c r="D93" t="s">
        <v>71</v>
      </c>
      <c r="E93" s="3">
        <v>42278</v>
      </c>
      <c r="F93" t="s">
        <v>2680</v>
      </c>
    </row>
    <row r="94" spans="1:6">
      <c r="A94" s="1" t="s">
        <v>648</v>
      </c>
      <c r="B94" t="s">
        <v>648</v>
      </c>
      <c r="C94" t="s">
        <v>2635</v>
      </c>
      <c r="E94" s="3">
        <v>42278</v>
      </c>
      <c r="F94" t="s">
        <v>2680</v>
      </c>
    </row>
    <row r="95" spans="1:6">
      <c r="A95" s="1" t="s">
        <v>649</v>
      </c>
      <c r="B95" t="s">
        <v>649</v>
      </c>
      <c r="C95" t="s">
        <v>2637</v>
      </c>
      <c r="D95" t="s">
        <v>79</v>
      </c>
      <c r="E95" s="3">
        <v>42278</v>
      </c>
      <c r="F95" t="s">
        <v>2680</v>
      </c>
    </row>
    <row r="96" spans="1:6">
      <c r="A96" s="1" t="s">
        <v>650</v>
      </c>
      <c r="B96" t="s">
        <v>650</v>
      </c>
      <c r="C96" t="s">
        <v>2635</v>
      </c>
      <c r="E96" s="3">
        <v>42278</v>
      </c>
      <c r="F96" t="s">
        <v>2680</v>
      </c>
    </row>
    <row r="97" spans="1:6">
      <c r="A97" s="1" t="s">
        <v>651</v>
      </c>
      <c r="B97" t="s">
        <v>651</v>
      </c>
      <c r="C97" t="s">
        <v>2635</v>
      </c>
      <c r="E97" s="3">
        <v>42278</v>
      </c>
      <c r="F97" t="s">
        <v>2680</v>
      </c>
    </row>
    <row r="98" spans="1:6">
      <c r="A98" s="1" t="s">
        <v>652</v>
      </c>
      <c r="B98" t="s">
        <v>652</v>
      </c>
      <c r="C98" t="s">
        <v>2639</v>
      </c>
      <c r="E98" s="3">
        <v>42278</v>
      </c>
      <c r="F98" t="s">
        <v>2680</v>
      </c>
    </row>
    <row r="99" spans="1:6">
      <c r="A99" s="1" t="s">
        <v>653</v>
      </c>
      <c r="B99" t="s">
        <v>653</v>
      </c>
      <c r="C99" t="s">
        <v>2636</v>
      </c>
      <c r="D99" t="s">
        <v>74</v>
      </c>
      <c r="E99" s="3">
        <v>42278</v>
      </c>
      <c r="F99" t="s">
        <v>2680</v>
      </c>
    </row>
    <row r="100" spans="1:6">
      <c r="A100" s="1" t="s">
        <v>654</v>
      </c>
      <c r="B100" t="s">
        <v>654</v>
      </c>
      <c r="C100" t="s">
        <v>2635</v>
      </c>
      <c r="E100" s="3">
        <v>42278</v>
      </c>
      <c r="F100" t="s">
        <v>2680</v>
      </c>
    </row>
    <row r="101" spans="1:6">
      <c r="A101" s="1" t="s">
        <v>655</v>
      </c>
      <c r="B101" t="s">
        <v>655</v>
      </c>
      <c r="C101" t="s">
        <v>2635</v>
      </c>
      <c r="E101" s="3">
        <v>42278</v>
      </c>
      <c r="F101" t="s">
        <v>2680</v>
      </c>
    </row>
    <row r="102" spans="1:6">
      <c r="A102" s="1" t="s">
        <v>656</v>
      </c>
      <c r="B102" t="s">
        <v>656</v>
      </c>
      <c r="C102" t="s">
        <v>2636</v>
      </c>
      <c r="E102" s="3">
        <v>42278</v>
      </c>
      <c r="F102" t="s">
        <v>2680</v>
      </c>
    </row>
    <row r="103" spans="1:6">
      <c r="A103" s="1" t="s">
        <v>657</v>
      </c>
      <c r="B103" t="s">
        <v>657</v>
      </c>
      <c r="C103" t="s">
        <v>2635</v>
      </c>
      <c r="E103" s="3">
        <v>42278</v>
      </c>
      <c r="F103" t="s">
        <v>2680</v>
      </c>
    </row>
    <row r="104" spans="1:6">
      <c r="A104" s="1" t="s">
        <v>658</v>
      </c>
      <c r="B104" t="s">
        <v>658</v>
      </c>
      <c r="C104" t="s">
        <v>2635</v>
      </c>
      <c r="E104" s="3">
        <v>42278</v>
      </c>
      <c r="F104" t="s">
        <v>2680</v>
      </c>
    </row>
    <row r="105" spans="1:6">
      <c r="A105" s="1" t="s">
        <v>659</v>
      </c>
      <c r="B105" t="s">
        <v>659</v>
      </c>
      <c r="C105" t="s">
        <v>2635</v>
      </c>
      <c r="E105" s="3">
        <v>42278</v>
      </c>
      <c r="F105" t="s">
        <v>2680</v>
      </c>
    </row>
    <row r="106" spans="1:6">
      <c r="A106" s="1" t="s">
        <v>660</v>
      </c>
      <c r="B106" t="s">
        <v>660</v>
      </c>
      <c r="C106" t="s">
        <v>2635</v>
      </c>
      <c r="E106" s="3">
        <v>42278</v>
      </c>
      <c r="F106" t="s">
        <v>2680</v>
      </c>
    </row>
    <row r="107" spans="1:6">
      <c r="A107" s="1" t="s">
        <v>661</v>
      </c>
      <c r="B107" t="s">
        <v>661</v>
      </c>
      <c r="C107" t="s">
        <v>2638</v>
      </c>
      <c r="E107" s="3">
        <v>42278</v>
      </c>
      <c r="F107" t="s">
        <v>2680</v>
      </c>
    </row>
    <row r="108" spans="1:6">
      <c r="A108" s="1" t="s">
        <v>662</v>
      </c>
      <c r="B108" t="s">
        <v>662</v>
      </c>
      <c r="C108" t="s">
        <v>2635</v>
      </c>
      <c r="E108" s="3">
        <v>42278</v>
      </c>
      <c r="F108" t="s">
        <v>2680</v>
      </c>
    </row>
    <row r="109" spans="1:6">
      <c r="A109" s="1" t="s">
        <v>663</v>
      </c>
      <c r="B109" t="s">
        <v>663</v>
      </c>
      <c r="C109" t="s">
        <v>2635</v>
      </c>
      <c r="E109" s="3">
        <v>42278</v>
      </c>
      <c r="F109" t="s">
        <v>2680</v>
      </c>
    </row>
    <row r="110" spans="1:6">
      <c r="A110" s="1" t="s">
        <v>664</v>
      </c>
      <c r="B110" t="s">
        <v>664</v>
      </c>
      <c r="C110" t="s">
        <v>2635</v>
      </c>
      <c r="E110" s="3">
        <v>42278</v>
      </c>
      <c r="F110" t="s">
        <v>2680</v>
      </c>
    </row>
    <row r="111" spans="1:6">
      <c r="A111" s="1" t="s">
        <v>665</v>
      </c>
      <c r="B111" t="s">
        <v>665</v>
      </c>
      <c r="C111" t="s">
        <v>2635</v>
      </c>
      <c r="E111" s="3">
        <v>42278</v>
      </c>
      <c r="F111" t="s">
        <v>2680</v>
      </c>
    </row>
    <row r="112" spans="1:6">
      <c r="A112" s="1" t="s">
        <v>666</v>
      </c>
      <c r="B112" t="s">
        <v>666</v>
      </c>
      <c r="C112" t="s">
        <v>2635</v>
      </c>
      <c r="E112" s="3">
        <v>42278</v>
      </c>
      <c r="F112" t="s">
        <v>2680</v>
      </c>
    </row>
    <row r="113" spans="1:6">
      <c r="A113" s="1" t="s">
        <v>667</v>
      </c>
      <c r="B113" t="s">
        <v>667</v>
      </c>
      <c r="C113" t="s">
        <v>2635</v>
      </c>
      <c r="D113" t="s">
        <v>74</v>
      </c>
      <c r="E113" s="3">
        <v>42320</v>
      </c>
      <c r="F113" t="s">
        <v>2680</v>
      </c>
    </row>
    <row r="114" spans="1:6">
      <c r="A114" s="1" t="s">
        <v>668</v>
      </c>
      <c r="B114" t="s">
        <v>668</v>
      </c>
      <c r="C114" t="s">
        <v>2635</v>
      </c>
      <c r="E114" s="3">
        <v>42278</v>
      </c>
      <c r="F114" t="s">
        <v>2680</v>
      </c>
    </row>
    <row r="115" spans="1:6">
      <c r="A115" s="1" t="s">
        <v>669</v>
      </c>
      <c r="B115" t="s">
        <v>669</v>
      </c>
      <c r="C115" t="s">
        <v>2635</v>
      </c>
      <c r="E115" s="3">
        <v>42278</v>
      </c>
      <c r="F115" t="s">
        <v>2680</v>
      </c>
    </row>
    <row r="116" spans="1:6">
      <c r="A116" s="1" t="s">
        <v>670</v>
      </c>
      <c r="B116" t="s">
        <v>670</v>
      </c>
      <c r="C116" t="s">
        <v>2635</v>
      </c>
      <c r="E116" s="3">
        <v>42278</v>
      </c>
      <c r="F116" t="s">
        <v>2680</v>
      </c>
    </row>
    <row r="117" spans="1:6">
      <c r="A117" s="1" t="s">
        <v>671</v>
      </c>
      <c r="B117" t="s">
        <v>671</v>
      </c>
      <c r="C117" t="s">
        <v>2636</v>
      </c>
      <c r="D117" t="s">
        <v>71</v>
      </c>
      <c r="E117" s="3">
        <v>42278</v>
      </c>
      <c r="F117" t="s">
        <v>2680</v>
      </c>
    </row>
    <row r="118" spans="1:6">
      <c r="A118" s="1" t="s">
        <v>672</v>
      </c>
      <c r="B118" t="s">
        <v>672</v>
      </c>
      <c r="C118" t="s">
        <v>2635</v>
      </c>
      <c r="E118" s="3">
        <v>42278</v>
      </c>
      <c r="F118" t="s">
        <v>2680</v>
      </c>
    </row>
    <row r="119" spans="1:6">
      <c r="A119" s="1" t="s">
        <v>673</v>
      </c>
      <c r="B119" t="s">
        <v>673</v>
      </c>
      <c r="C119" t="s">
        <v>2635</v>
      </c>
      <c r="E119" s="3">
        <v>42278</v>
      </c>
      <c r="F119" t="s">
        <v>2680</v>
      </c>
    </row>
    <row r="120" spans="1:6">
      <c r="A120" s="1" t="s">
        <v>674</v>
      </c>
      <c r="B120" t="s">
        <v>674</v>
      </c>
      <c r="C120" t="s">
        <v>2639</v>
      </c>
      <c r="D120" t="s">
        <v>2645</v>
      </c>
      <c r="E120" s="3">
        <v>42278</v>
      </c>
      <c r="F120" t="s">
        <v>2680</v>
      </c>
    </row>
    <row r="121" spans="1:6">
      <c r="A121" s="1" t="s">
        <v>675</v>
      </c>
      <c r="B121" t="s">
        <v>675</v>
      </c>
      <c r="C121" t="s">
        <v>2636</v>
      </c>
      <c r="D121" t="s">
        <v>71</v>
      </c>
      <c r="E121" s="3">
        <v>42551</v>
      </c>
      <c r="F121" t="s">
        <v>2680</v>
      </c>
    </row>
    <row r="122" spans="1:6">
      <c r="A122" s="1" t="s">
        <v>676</v>
      </c>
      <c r="B122" t="s">
        <v>676</v>
      </c>
      <c r="C122" t="s">
        <v>2635</v>
      </c>
      <c r="E122" s="3">
        <v>42278</v>
      </c>
      <c r="F122" t="s">
        <v>2680</v>
      </c>
    </row>
    <row r="123" spans="1:6">
      <c r="A123" s="1" t="s">
        <v>677</v>
      </c>
      <c r="B123" t="s">
        <v>677</v>
      </c>
      <c r="C123" t="s">
        <v>2635</v>
      </c>
      <c r="E123" s="3">
        <v>42278</v>
      </c>
      <c r="F123" t="s">
        <v>2680</v>
      </c>
    </row>
    <row r="124" spans="1:6">
      <c r="A124" s="1" t="s">
        <v>678</v>
      </c>
      <c r="B124" t="s">
        <v>678</v>
      </c>
      <c r="C124" t="s">
        <v>2635</v>
      </c>
      <c r="E124" s="3">
        <v>42278</v>
      </c>
      <c r="F124" t="s">
        <v>2680</v>
      </c>
    </row>
    <row r="125" spans="1:6">
      <c r="A125" s="1" t="s">
        <v>679</v>
      </c>
      <c r="B125" t="s">
        <v>679</v>
      </c>
      <c r="C125" t="s">
        <v>2637</v>
      </c>
      <c r="D125" t="s">
        <v>2645</v>
      </c>
      <c r="E125" s="3">
        <v>42278</v>
      </c>
      <c r="F125" t="s">
        <v>2680</v>
      </c>
    </row>
    <row r="126" spans="1:6">
      <c r="A126" s="1" t="s">
        <v>680</v>
      </c>
      <c r="B126" t="s">
        <v>680</v>
      </c>
      <c r="C126" t="s">
        <v>2635</v>
      </c>
      <c r="E126" s="3">
        <v>42278</v>
      </c>
      <c r="F126" t="s">
        <v>2680</v>
      </c>
    </row>
    <row r="127" spans="1:6">
      <c r="A127" s="1" t="s">
        <v>681</v>
      </c>
      <c r="B127" t="s">
        <v>681</v>
      </c>
      <c r="C127" t="s">
        <v>2635</v>
      </c>
      <c r="E127" s="3">
        <v>42278</v>
      </c>
      <c r="F127" t="s">
        <v>2680</v>
      </c>
    </row>
    <row r="128" spans="1:6">
      <c r="A128" s="1" t="s">
        <v>682</v>
      </c>
      <c r="B128" t="s">
        <v>682</v>
      </c>
      <c r="C128" t="s">
        <v>2635</v>
      </c>
      <c r="E128" s="3">
        <v>42278</v>
      </c>
      <c r="F128" t="s">
        <v>2680</v>
      </c>
    </row>
    <row r="129" spans="1:6">
      <c r="A129" s="1" t="s">
        <v>683</v>
      </c>
      <c r="B129" t="s">
        <v>683</v>
      </c>
      <c r="C129" t="s">
        <v>2635</v>
      </c>
      <c r="E129" s="3">
        <v>42278</v>
      </c>
      <c r="F129" t="s">
        <v>2680</v>
      </c>
    </row>
    <row r="130" spans="1:6">
      <c r="A130" s="1" t="s">
        <v>684</v>
      </c>
      <c r="B130" t="s">
        <v>684</v>
      </c>
      <c r="C130" t="s">
        <v>2635</v>
      </c>
      <c r="D130" t="s">
        <v>71</v>
      </c>
      <c r="E130" s="3">
        <v>42621</v>
      </c>
      <c r="F130" t="s">
        <v>2680</v>
      </c>
    </row>
    <row r="131" spans="1:6">
      <c r="A131" s="1" t="s">
        <v>685</v>
      </c>
      <c r="B131" t="s">
        <v>685</v>
      </c>
      <c r="C131" t="s">
        <v>2637</v>
      </c>
      <c r="D131" t="s">
        <v>79</v>
      </c>
      <c r="E131" s="3">
        <v>42278</v>
      </c>
      <c r="F131" t="s">
        <v>2680</v>
      </c>
    </row>
    <row r="132" spans="1:6">
      <c r="A132" s="1" t="s">
        <v>686</v>
      </c>
      <c r="B132" t="s">
        <v>686</v>
      </c>
      <c r="C132" t="s">
        <v>2636</v>
      </c>
      <c r="E132" s="3">
        <v>42278</v>
      </c>
      <c r="F132" t="s">
        <v>2680</v>
      </c>
    </row>
    <row r="133" spans="1:6">
      <c r="A133" s="1" t="s">
        <v>687</v>
      </c>
      <c r="B133" t="s">
        <v>687</v>
      </c>
      <c r="C133" t="s">
        <v>2637</v>
      </c>
      <c r="E133" s="3">
        <v>42278</v>
      </c>
      <c r="F133" t="s">
        <v>2680</v>
      </c>
    </row>
    <row r="134" spans="1:6">
      <c r="A134" s="1" t="s">
        <v>688</v>
      </c>
      <c r="B134" t="s">
        <v>688</v>
      </c>
      <c r="C134" t="s">
        <v>2637</v>
      </c>
      <c r="E134" s="3">
        <v>42278</v>
      </c>
      <c r="F134" t="s">
        <v>2680</v>
      </c>
    </row>
    <row r="135" spans="1:6">
      <c r="A135" s="1" t="s">
        <v>689</v>
      </c>
      <c r="B135" t="s">
        <v>689</v>
      </c>
      <c r="C135" t="s">
        <v>2635</v>
      </c>
      <c r="E135" s="3">
        <v>42278</v>
      </c>
      <c r="F135" t="s">
        <v>2680</v>
      </c>
    </row>
    <row r="136" spans="1:6">
      <c r="A136" s="1" t="s">
        <v>690</v>
      </c>
      <c r="B136" t="s">
        <v>690</v>
      </c>
      <c r="C136" t="s">
        <v>2637</v>
      </c>
      <c r="E136" s="3">
        <v>42278</v>
      </c>
      <c r="F136" t="s">
        <v>2680</v>
      </c>
    </row>
    <row r="137" spans="1:6">
      <c r="A137" s="1" t="s">
        <v>691</v>
      </c>
      <c r="B137" t="s">
        <v>691</v>
      </c>
      <c r="C137" t="s">
        <v>2637</v>
      </c>
      <c r="E137" s="3">
        <v>42278</v>
      </c>
      <c r="F137" t="s">
        <v>2680</v>
      </c>
    </row>
    <row r="138" spans="1:6">
      <c r="A138" s="1" t="s">
        <v>692</v>
      </c>
      <c r="B138" t="s">
        <v>692</v>
      </c>
      <c r="C138" t="s">
        <v>2635</v>
      </c>
      <c r="E138" s="3">
        <v>42278</v>
      </c>
      <c r="F138" t="s">
        <v>2680</v>
      </c>
    </row>
    <row r="139" spans="1:6">
      <c r="A139" s="1" t="s">
        <v>693</v>
      </c>
      <c r="B139" t="s">
        <v>693</v>
      </c>
      <c r="C139" t="s">
        <v>2635</v>
      </c>
      <c r="E139" s="3">
        <v>42278</v>
      </c>
      <c r="F139" t="s">
        <v>2680</v>
      </c>
    </row>
    <row r="140" spans="1:6">
      <c r="A140" s="1" t="s">
        <v>694</v>
      </c>
      <c r="B140" t="s">
        <v>694</v>
      </c>
      <c r="C140" t="s">
        <v>2635</v>
      </c>
      <c r="E140" s="3">
        <v>42278</v>
      </c>
      <c r="F140" t="s">
        <v>2680</v>
      </c>
    </row>
    <row r="141" spans="1:6">
      <c r="A141" s="1" t="s">
        <v>695</v>
      </c>
      <c r="B141" t="s">
        <v>695</v>
      </c>
      <c r="C141" t="s">
        <v>2637</v>
      </c>
      <c r="D141" t="s">
        <v>2649</v>
      </c>
      <c r="E141" s="3">
        <v>42278</v>
      </c>
      <c r="F141" t="s">
        <v>2680</v>
      </c>
    </row>
    <row r="142" spans="1:6">
      <c r="A142" s="1" t="s">
        <v>696</v>
      </c>
      <c r="B142" t="s">
        <v>696</v>
      </c>
      <c r="C142" t="s">
        <v>2635</v>
      </c>
      <c r="D142" t="s">
        <v>2651</v>
      </c>
      <c r="E142" s="3">
        <v>42278</v>
      </c>
      <c r="F142" t="s">
        <v>2680</v>
      </c>
    </row>
    <row r="143" spans="1:6">
      <c r="A143" s="1" t="s">
        <v>697</v>
      </c>
      <c r="B143" t="s">
        <v>697</v>
      </c>
      <c r="C143" t="s">
        <v>2635</v>
      </c>
      <c r="E143" s="3">
        <v>42278</v>
      </c>
      <c r="F143" t="s">
        <v>2680</v>
      </c>
    </row>
    <row r="144" spans="1:6">
      <c r="A144" s="1" t="s">
        <v>698</v>
      </c>
      <c r="B144" t="s">
        <v>698</v>
      </c>
      <c r="C144" t="s">
        <v>2635</v>
      </c>
      <c r="E144" s="3">
        <v>42278</v>
      </c>
      <c r="F144" t="s">
        <v>2680</v>
      </c>
    </row>
    <row r="145" spans="1:6">
      <c r="A145" s="1" t="s">
        <v>699</v>
      </c>
      <c r="B145" t="s">
        <v>699</v>
      </c>
      <c r="C145" t="s">
        <v>2639</v>
      </c>
      <c r="E145" s="3">
        <v>42278</v>
      </c>
      <c r="F145" t="s">
        <v>2680</v>
      </c>
    </row>
    <row r="146" spans="1:6">
      <c r="A146" s="1" t="s">
        <v>700</v>
      </c>
      <c r="B146" t="s">
        <v>700</v>
      </c>
      <c r="C146" t="s">
        <v>2639</v>
      </c>
      <c r="E146" s="3">
        <v>42278</v>
      </c>
      <c r="F146" t="s">
        <v>2680</v>
      </c>
    </row>
    <row r="147" spans="1:6">
      <c r="A147" s="1" t="s">
        <v>701</v>
      </c>
      <c r="B147" t="s">
        <v>701</v>
      </c>
      <c r="C147" t="s">
        <v>2635</v>
      </c>
      <c r="D147" t="s">
        <v>81</v>
      </c>
      <c r="E147" s="3">
        <v>42489</v>
      </c>
      <c r="F147" t="s">
        <v>2680</v>
      </c>
    </row>
    <row r="148" spans="1:6">
      <c r="A148" s="1" t="s">
        <v>702</v>
      </c>
      <c r="B148" t="s">
        <v>702</v>
      </c>
      <c r="C148" t="s">
        <v>2639</v>
      </c>
      <c r="D148" t="s">
        <v>79</v>
      </c>
      <c r="E148" s="3">
        <v>42278</v>
      </c>
      <c r="F148" t="s">
        <v>2680</v>
      </c>
    </row>
    <row r="149" spans="1:6">
      <c r="A149" s="1" t="s">
        <v>703</v>
      </c>
      <c r="B149" t="s">
        <v>703</v>
      </c>
      <c r="C149" t="s">
        <v>2635</v>
      </c>
      <c r="E149" s="3">
        <v>42887</v>
      </c>
      <c r="F149" t="s">
        <v>2680</v>
      </c>
    </row>
    <row r="150" spans="1:6">
      <c r="A150" s="1" t="s">
        <v>704</v>
      </c>
      <c r="B150" t="s">
        <v>704</v>
      </c>
      <c r="C150" t="s">
        <v>2636</v>
      </c>
      <c r="D150" t="s">
        <v>71</v>
      </c>
      <c r="E150" s="3">
        <v>42621</v>
      </c>
      <c r="F150" t="s">
        <v>2680</v>
      </c>
    </row>
    <row r="151" spans="1:6">
      <c r="A151" s="1" t="s">
        <v>705</v>
      </c>
      <c r="B151" t="s">
        <v>705</v>
      </c>
      <c r="C151" t="s">
        <v>2635</v>
      </c>
      <c r="E151" s="3">
        <v>42278</v>
      </c>
      <c r="F151" t="s">
        <v>2680</v>
      </c>
    </row>
    <row r="152" spans="1:6">
      <c r="A152" s="1" t="s">
        <v>706</v>
      </c>
      <c r="B152" t="s">
        <v>706</v>
      </c>
      <c r="C152" t="s">
        <v>2637</v>
      </c>
      <c r="E152" s="3">
        <v>42278</v>
      </c>
      <c r="F152" t="s">
        <v>2680</v>
      </c>
    </row>
    <row r="153" spans="1:6">
      <c r="A153" s="1" t="s">
        <v>707</v>
      </c>
      <c r="B153" t="s">
        <v>707</v>
      </c>
      <c r="C153" t="s">
        <v>2637</v>
      </c>
      <c r="E153" s="3">
        <v>42278</v>
      </c>
      <c r="F153" t="s">
        <v>2680</v>
      </c>
    </row>
    <row r="154" spans="1:6">
      <c r="A154" s="1" t="s">
        <v>708</v>
      </c>
      <c r="B154" t="s">
        <v>708</v>
      </c>
      <c r="C154" t="s">
        <v>2637</v>
      </c>
      <c r="D154" t="s">
        <v>2645</v>
      </c>
      <c r="E154" s="3">
        <v>42278</v>
      </c>
      <c r="F154" t="s">
        <v>2680</v>
      </c>
    </row>
    <row r="155" spans="1:6">
      <c r="A155" s="1" t="s">
        <v>709</v>
      </c>
      <c r="B155" t="s">
        <v>709</v>
      </c>
      <c r="C155" t="s">
        <v>2636</v>
      </c>
      <c r="E155" s="3">
        <v>42356</v>
      </c>
      <c r="F155" t="s">
        <v>2680</v>
      </c>
    </row>
    <row r="156" spans="1:6">
      <c r="A156" s="1" t="s">
        <v>710</v>
      </c>
      <c r="B156" t="s">
        <v>710</v>
      </c>
      <c r="C156" t="s">
        <v>2637</v>
      </c>
      <c r="E156" s="3">
        <v>42278</v>
      </c>
      <c r="F156" t="s">
        <v>2680</v>
      </c>
    </row>
    <row r="157" spans="1:6">
      <c r="A157" s="1" t="s">
        <v>711</v>
      </c>
      <c r="B157" t="s">
        <v>711</v>
      </c>
      <c r="C157" t="s">
        <v>2639</v>
      </c>
      <c r="E157" s="3">
        <v>42278</v>
      </c>
      <c r="F157" t="s">
        <v>2680</v>
      </c>
    </row>
    <row r="158" spans="1:6">
      <c r="A158" s="1" t="s">
        <v>712</v>
      </c>
      <c r="B158" t="s">
        <v>712</v>
      </c>
      <c r="C158" t="s">
        <v>2635</v>
      </c>
      <c r="E158" s="3">
        <v>42278</v>
      </c>
      <c r="F158" t="s">
        <v>2680</v>
      </c>
    </row>
    <row r="159" spans="1:6">
      <c r="A159" s="1" t="s">
        <v>713</v>
      </c>
      <c r="B159" t="s">
        <v>713</v>
      </c>
      <c r="C159" t="s">
        <v>2637</v>
      </c>
      <c r="E159" s="3">
        <v>42278</v>
      </c>
      <c r="F159" t="s">
        <v>2680</v>
      </c>
    </row>
    <row r="160" spans="1:6">
      <c r="A160" s="1" t="s">
        <v>714</v>
      </c>
      <c r="B160" t="s">
        <v>714</v>
      </c>
      <c r="C160" t="s">
        <v>2635</v>
      </c>
      <c r="D160" t="s">
        <v>72</v>
      </c>
      <c r="E160" s="3">
        <v>42369</v>
      </c>
      <c r="F160" t="s">
        <v>2680</v>
      </c>
    </row>
    <row r="161" spans="1:6">
      <c r="A161" s="1" t="s">
        <v>715</v>
      </c>
      <c r="B161" t="s">
        <v>715</v>
      </c>
      <c r="C161" t="s">
        <v>2635</v>
      </c>
      <c r="E161" s="3">
        <v>42278</v>
      </c>
      <c r="F161" t="s">
        <v>2680</v>
      </c>
    </row>
    <row r="162" spans="1:6">
      <c r="A162" s="1" t="s">
        <v>716</v>
      </c>
      <c r="B162" t="s">
        <v>716</v>
      </c>
      <c r="C162" t="s">
        <v>2635</v>
      </c>
      <c r="E162" s="3">
        <v>42278</v>
      </c>
      <c r="F162" t="s">
        <v>2680</v>
      </c>
    </row>
    <row r="163" spans="1:6">
      <c r="A163" s="1" t="s">
        <v>717</v>
      </c>
      <c r="B163" t="s">
        <v>717</v>
      </c>
      <c r="C163" t="s">
        <v>2635</v>
      </c>
      <c r="E163" s="3">
        <v>42278</v>
      </c>
      <c r="F163" t="s">
        <v>2680</v>
      </c>
    </row>
    <row r="164" spans="1:6">
      <c r="A164" s="1" t="s">
        <v>718</v>
      </c>
      <c r="B164" t="s">
        <v>718</v>
      </c>
      <c r="C164" t="s">
        <v>2639</v>
      </c>
      <c r="E164" s="3">
        <v>42278</v>
      </c>
      <c r="F164" t="s">
        <v>2680</v>
      </c>
    </row>
    <row r="165" spans="1:6">
      <c r="A165" s="1" t="s">
        <v>719</v>
      </c>
      <c r="B165" t="s">
        <v>719</v>
      </c>
      <c r="C165" t="s">
        <v>2635</v>
      </c>
      <c r="E165" s="3">
        <v>42278</v>
      </c>
      <c r="F165" t="s">
        <v>2680</v>
      </c>
    </row>
    <row r="166" spans="1:6">
      <c r="A166" s="1" t="s">
        <v>720</v>
      </c>
      <c r="B166" t="s">
        <v>720</v>
      </c>
      <c r="C166" t="s">
        <v>2635</v>
      </c>
      <c r="E166" s="3">
        <v>42278</v>
      </c>
      <c r="F166" t="s">
        <v>2680</v>
      </c>
    </row>
    <row r="167" spans="1:6">
      <c r="A167" s="1" t="s">
        <v>721</v>
      </c>
      <c r="B167" t="s">
        <v>721</v>
      </c>
      <c r="C167" t="s">
        <v>2635</v>
      </c>
      <c r="D167" t="s">
        <v>71</v>
      </c>
      <c r="E167" s="3">
        <v>42278</v>
      </c>
      <c r="F167" t="s">
        <v>2680</v>
      </c>
    </row>
    <row r="168" spans="1:6">
      <c r="A168" s="1" t="s">
        <v>722</v>
      </c>
      <c r="B168" t="s">
        <v>722</v>
      </c>
      <c r="C168" t="s">
        <v>2636</v>
      </c>
      <c r="D168" t="s">
        <v>71</v>
      </c>
      <c r="E168" s="3">
        <v>42346</v>
      </c>
      <c r="F168" t="s">
        <v>2680</v>
      </c>
    </row>
    <row r="169" spans="1:6">
      <c r="A169" s="1" t="s">
        <v>723</v>
      </c>
      <c r="B169" t="s">
        <v>723</v>
      </c>
      <c r="C169" t="s">
        <v>2635</v>
      </c>
      <c r="D169" t="s">
        <v>73</v>
      </c>
      <c r="E169" s="3">
        <v>42356</v>
      </c>
      <c r="F169" t="s">
        <v>2680</v>
      </c>
    </row>
    <row r="170" spans="1:6">
      <c r="A170" s="1" t="s">
        <v>724</v>
      </c>
      <c r="B170" t="s">
        <v>724</v>
      </c>
      <c r="C170" t="s">
        <v>2637</v>
      </c>
      <c r="D170" t="s">
        <v>2645</v>
      </c>
      <c r="E170" s="3">
        <v>42278</v>
      </c>
      <c r="F170" t="s">
        <v>2680</v>
      </c>
    </row>
    <row r="171" spans="1:6">
      <c r="A171" s="1" t="s">
        <v>725</v>
      </c>
      <c r="B171" t="s">
        <v>725</v>
      </c>
      <c r="C171" t="s">
        <v>2637</v>
      </c>
      <c r="D171" t="s">
        <v>2645</v>
      </c>
      <c r="E171" s="3">
        <v>42278</v>
      </c>
      <c r="F171" t="s">
        <v>2680</v>
      </c>
    </row>
    <row r="172" spans="1:6">
      <c r="A172" s="1" t="s">
        <v>726</v>
      </c>
      <c r="B172" t="s">
        <v>726</v>
      </c>
      <c r="C172" t="s">
        <v>2636</v>
      </c>
      <c r="D172" t="s">
        <v>71</v>
      </c>
      <c r="E172" s="3">
        <v>42636</v>
      </c>
      <c r="F172" t="s">
        <v>2680</v>
      </c>
    </row>
    <row r="173" spans="1:6">
      <c r="A173" s="1" t="s">
        <v>727</v>
      </c>
      <c r="B173" t="s">
        <v>727</v>
      </c>
      <c r="C173" t="s">
        <v>2637</v>
      </c>
      <c r="D173" t="s">
        <v>2645</v>
      </c>
      <c r="E173" s="3">
        <v>42278</v>
      </c>
      <c r="F173" t="s">
        <v>2680</v>
      </c>
    </row>
    <row r="174" spans="1:6">
      <c r="A174" s="1" t="s">
        <v>728</v>
      </c>
      <c r="B174" t="s">
        <v>728</v>
      </c>
      <c r="C174" t="s">
        <v>2635</v>
      </c>
      <c r="E174" s="3">
        <v>42895</v>
      </c>
      <c r="F174" t="s">
        <v>2680</v>
      </c>
    </row>
    <row r="175" spans="1:6">
      <c r="A175" s="1" t="s">
        <v>729</v>
      </c>
      <c r="B175" t="s">
        <v>729</v>
      </c>
      <c r="C175" t="s">
        <v>2637</v>
      </c>
      <c r="E175" s="3">
        <v>42278</v>
      </c>
      <c r="F175" t="s">
        <v>2680</v>
      </c>
    </row>
    <row r="176" spans="1:6">
      <c r="A176" s="1" t="s">
        <v>730</v>
      </c>
      <c r="B176" t="s">
        <v>730</v>
      </c>
      <c r="C176" t="s">
        <v>2635</v>
      </c>
      <c r="E176" s="3">
        <v>42278</v>
      </c>
      <c r="F176" t="s">
        <v>2680</v>
      </c>
    </row>
    <row r="177" spans="1:6">
      <c r="A177" s="1" t="s">
        <v>731</v>
      </c>
      <c r="B177" t="s">
        <v>731</v>
      </c>
      <c r="C177" t="s">
        <v>2637</v>
      </c>
      <c r="E177" s="3">
        <v>42278</v>
      </c>
      <c r="F177" t="s">
        <v>2680</v>
      </c>
    </row>
    <row r="178" spans="1:6">
      <c r="A178" s="1" t="s">
        <v>732</v>
      </c>
      <c r="B178" t="s">
        <v>732</v>
      </c>
      <c r="C178" t="s">
        <v>2635</v>
      </c>
      <c r="E178" s="3">
        <v>42278</v>
      </c>
      <c r="F178" t="s">
        <v>2680</v>
      </c>
    </row>
    <row r="179" spans="1:6">
      <c r="A179" s="1" t="s">
        <v>733</v>
      </c>
      <c r="B179" t="s">
        <v>733</v>
      </c>
      <c r="C179" t="s">
        <v>2635</v>
      </c>
      <c r="E179" s="3">
        <v>42278</v>
      </c>
      <c r="F179" t="s">
        <v>2680</v>
      </c>
    </row>
    <row r="180" spans="1:6">
      <c r="A180" s="1" t="s">
        <v>734</v>
      </c>
      <c r="B180" t="s">
        <v>734</v>
      </c>
      <c r="C180" t="s">
        <v>2635</v>
      </c>
      <c r="D180" t="s">
        <v>2652</v>
      </c>
      <c r="E180" s="3">
        <v>42863</v>
      </c>
      <c r="F180" t="s">
        <v>2680</v>
      </c>
    </row>
    <row r="181" spans="1:6">
      <c r="A181" s="1" t="s">
        <v>735</v>
      </c>
      <c r="B181" t="s">
        <v>735</v>
      </c>
      <c r="C181" t="s">
        <v>2636</v>
      </c>
      <c r="E181" s="3">
        <v>42278</v>
      </c>
      <c r="F181" t="s">
        <v>2680</v>
      </c>
    </row>
    <row r="182" spans="1:6">
      <c r="A182" s="1" t="s">
        <v>736</v>
      </c>
      <c r="B182" t="s">
        <v>736</v>
      </c>
      <c r="C182" t="s">
        <v>2635</v>
      </c>
      <c r="D182" t="s">
        <v>71</v>
      </c>
      <c r="E182" s="3">
        <v>42278</v>
      </c>
      <c r="F182" t="s">
        <v>2680</v>
      </c>
    </row>
    <row r="183" spans="1:6">
      <c r="A183" s="1" t="s">
        <v>737</v>
      </c>
      <c r="B183" t="s">
        <v>737</v>
      </c>
      <c r="C183" t="s">
        <v>2637</v>
      </c>
      <c r="E183" s="3">
        <v>42278</v>
      </c>
      <c r="F183" t="s">
        <v>2680</v>
      </c>
    </row>
    <row r="184" spans="1:6">
      <c r="A184" s="1" t="s">
        <v>738</v>
      </c>
      <c r="B184" t="s">
        <v>738</v>
      </c>
      <c r="C184" t="s">
        <v>2635</v>
      </c>
      <c r="E184" s="3">
        <v>42278</v>
      </c>
      <c r="F184" t="s">
        <v>2680</v>
      </c>
    </row>
    <row r="185" spans="1:6">
      <c r="A185" s="1" t="s">
        <v>739</v>
      </c>
      <c r="B185" t="s">
        <v>739</v>
      </c>
      <c r="C185" t="s">
        <v>2637</v>
      </c>
      <c r="E185" s="3">
        <v>42278</v>
      </c>
      <c r="F185" t="s">
        <v>2680</v>
      </c>
    </row>
    <row r="186" spans="1:6">
      <c r="A186" s="1" t="s">
        <v>740</v>
      </c>
      <c r="B186" t="s">
        <v>740</v>
      </c>
      <c r="C186" t="s">
        <v>2637</v>
      </c>
      <c r="E186" s="3">
        <v>42278</v>
      </c>
      <c r="F186" t="s">
        <v>2680</v>
      </c>
    </row>
    <row r="187" spans="1:6">
      <c r="A187" s="1" t="s">
        <v>741</v>
      </c>
      <c r="B187" t="s">
        <v>741</v>
      </c>
      <c r="C187" t="s">
        <v>2636</v>
      </c>
      <c r="E187" s="3">
        <v>42278</v>
      </c>
      <c r="F187" t="s">
        <v>2680</v>
      </c>
    </row>
    <row r="188" spans="1:6">
      <c r="A188" s="1" t="s">
        <v>742</v>
      </c>
      <c r="B188" t="s">
        <v>742</v>
      </c>
      <c r="C188" t="s">
        <v>2635</v>
      </c>
      <c r="E188" s="3">
        <v>42278</v>
      </c>
      <c r="F188" t="s">
        <v>2680</v>
      </c>
    </row>
    <row r="189" spans="1:6">
      <c r="A189" s="1" t="s">
        <v>743</v>
      </c>
      <c r="B189" t="s">
        <v>743</v>
      </c>
      <c r="C189" t="s">
        <v>2635</v>
      </c>
      <c r="E189" s="3">
        <v>42278</v>
      </c>
      <c r="F189" t="s">
        <v>2680</v>
      </c>
    </row>
    <row r="190" spans="1:6">
      <c r="A190" s="1" t="s">
        <v>744</v>
      </c>
      <c r="B190" t="s">
        <v>744</v>
      </c>
      <c r="C190" t="s">
        <v>2636</v>
      </c>
      <c r="E190" s="3">
        <v>42278</v>
      </c>
      <c r="F190" t="s">
        <v>2680</v>
      </c>
    </row>
    <row r="191" spans="1:6">
      <c r="A191" s="1" t="s">
        <v>745</v>
      </c>
      <c r="B191" t="s">
        <v>745</v>
      </c>
      <c r="C191" t="s">
        <v>2635</v>
      </c>
      <c r="D191" t="s">
        <v>74</v>
      </c>
      <c r="E191" s="3">
        <v>42278</v>
      </c>
      <c r="F191" t="s">
        <v>2680</v>
      </c>
    </row>
    <row r="192" spans="1:6">
      <c r="A192" s="1" t="s">
        <v>746</v>
      </c>
      <c r="B192" t="s">
        <v>746</v>
      </c>
      <c r="C192" t="s">
        <v>2637</v>
      </c>
      <c r="E192" s="3">
        <v>42278</v>
      </c>
      <c r="F192" t="s">
        <v>2680</v>
      </c>
    </row>
    <row r="193" spans="1:6">
      <c r="A193" s="1" t="s">
        <v>747</v>
      </c>
      <c r="B193" t="s">
        <v>747</v>
      </c>
      <c r="C193" t="s">
        <v>2636</v>
      </c>
      <c r="D193" t="s">
        <v>78</v>
      </c>
      <c r="E193" s="3">
        <v>42621</v>
      </c>
      <c r="F193" t="s">
        <v>2680</v>
      </c>
    </row>
    <row r="194" spans="1:6">
      <c r="A194" s="1" t="s">
        <v>748</v>
      </c>
      <c r="B194" t="s">
        <v>748</v>
      </c>
      <c r="C194" t="s">
        <v>2635</v>
      </c>
      <c r="E194" s="3">
        <v>42278</v>
      </c>
      <c r="F194" t="s">
        <v>2680</v>
      </c>
    </row>
    <row r="195" spans="1:6">
      <c r="A195" s="1" t="s">
        <v>749</v>
      </c>
      <c r="B195" t="s">
        <v>749</v>
      </c>
      <c r="C195" t="s">
        <v>2636</v>
      </c>
      <c r="E195" s="3">
        <v>42278</v>
      </c>
      <c r="F195" t="s">
        <v>2680</v>
      </c>
    </row>
    <row r="196" spans="1:6">
      <c r="A196" s="1" t="s">
        <v>750</v>
      </c>
      <c r="B196" t="s">
        <v>750</v>
      </c>
      <c r="C196" t="s">
        <v>2635</v>
      </c>
      <c r="E196" s="3">
        <v>42278</v>
      </c>
      <c r="F196" t="s">
        <v>2680</v>
      </c>
    </row>
    <row r="197" spans="1:6">
      <c r="A197" s="1" t="s">
        <v>751</v>
      </c>
      <c r="B197" t="s">
        <v>751</v>
      </c>
      <c r="C197" t="s">
        <v>2635</v>
      </c>
      <c r="E197" s="3">
        <v>42278</v>
      </c>
      <c r="F197" t="s">
        <v>2680</v>
      </c>
    </row>
    <row r="198" spans="1:6">
      <c r="A198" s="1" t="s">
        <v>752</v>
      </c>
      <c r="B198" t="s">
        <v>752</v>
      </c>
      <c r="C198" t="s">
        <v>2635</v>
      </c>
      <c r="E198" s="3">
        <v>42278</v>
      </c>
      <c r="F198" t="s">
        <v>2680</v>
      </c>
    </row>
    <row r="199" spans="1:6">
      <c r="A199" s="1" t="s">
        <v>753</v>
      </c>
      <c r="B199" t="s">
        <v>753</v>
      </c>
      <c r="C199" t="s">
        <v>2635</v>
      </c>
      <c r="D199" t="s">
        <v>72</v>
      </c>
      <c r="E199" s="3">
        <v>42724</v>
      </c>
      <c r="F199" t="s">
        <v>2680</v>
      </c>
    </row>
    <row r="200" spans="1:6">
      <c r="A200" s="1" t="s">
        <v>754</v>
      </c>
      <c r="B200" t="s">
        <v>754</v>
      </c>
      <c r="C200" t="s">
        <v>2635</v>
      </c>
      <c r="D200" t="s">
        <v>2653</v>
      </c>
      <c r="E200" s="3">
        <v>42962</v>
      </c>
      <c r="F200" t="s">
        <v>2680</v>
      </c>
    </row>
    <row r="201" spans="1:6">
      <c r="A201" s="1" t="s">
        <v>755</v>
      </c>
      <c r="B201" t="s">
        <v>755</v>
      </c>
      <c r="C201" t="s">
        <v>2636</v>
      </c>
      <c r="D201" t="s">
        <v>2654</v>
      </c>
      <c r="E201" s="3">
        <v>42454</v>
      </c>
      <c r="F201" t="s">
        <v>2680</v>
      </c>
    </row>
    <row r="202" spans="1:6">
      <c r="A202" s="1" t="s">
        <v>756</v>
      </c>
      <c r="B202" t="s">
        <v>756</v>
      </c>
      <c r="C202" t="s">
        <v>2635</v>
      </c>
      <c r="E202" s="3">
        <v>42320</v>
      </c>
      <c r="F202" t="s">
        <v>2680</v>
      </c>
    </row>
    <row r="203" spans="1:6">
      <c r="A203" s="1" t="s">
        <v>757</v>
      </c>
      <c r="B203" t="s">
        <v>757</v>
      </c>
      <c r="C203" t="s">
        <v>2636</v>
      </c>
      <c r="E203" s="3">
        <v>42278</v>
      </c>
      <c r="F203" t="s">
        <v>2680</v>
      </c>
    </row>
    <row r="204" spans="1:6">
      <c r="A204" s="1" t="s">
        <v>758</v>
      </c>
      <c r="B204" t="s">
        <v>758</v>
      </c>
      <c r="C204" t="s">
        <v>2635</v>
      </c>
      <c r="E204" s="3">
        <v>42278</v>
      </c>
      <c r="F204" t="s">
        <v>2680</v>
      </c>
    </row>
    <row r="205" spans="1:6">
      <c r="A205" s="1" t="s">
        <v>759</v>
      </c>
      <c r="B205" t="s">
        <v>759</v>
      </c>
      <c r="C205" t="s">
        <v>2635</v>
      </c>
      <c r="D205" t="s">
        <v>74</v>
      </c>
      <c r="E205" s="3">
        <v>42278</v>
      </c>
      <c r="F205" t="s">
        <v>2680</v>
      </c>
    </row>
    <row r="206" spans="1:6">
      <c r="A206" s="1" t="s">
        <v>760</v>
      </c>
      <c r="B206" t="s">
        <v>760</v>
      </c>
      <c r="C206" t="s">
        <v>2636</v>
      </c>
      <c r="D206" t="s">
        <v>71</v>
      </c>
      <c r="E206" s="3">
        <v>42636</v>
      </c>
      <c r="F206" t="s">
        <v>2680</v>
      </c>
    </row>
    <row r="207" spans="1:6">
      <c r="A207" s="1" t="s">
        <v>761</v>
      </c>
      <c r="B207" t="s">
        <v>761</v>
      </c>
      <c r="C207" t="s">
        <v>2635</v>
      </c>
      <c r="D207" t="s">
        <v>2641</v>
      </c>
      <c r="E207" s="3">
        <v>42278</v>
      </c>
      <c r="F207" t="s">
        <v>2680</v>
      </c>
    </row>
    <row r="208" spans="1:6">
      <c r="A208" s="1" t="s">
        <v>762</v>
      </c>
      <c r="B208" t="s">
        <v>762</v>
      </c>
      <c r="C208" t="s">
        <v>2635</v>
      </c>
      <c r="E208" s="3">
        <v>42278</v>
      </c>
      <c r="F208" t="s">
        <v>2680</v>
      </c>
    </row>
    <row r="209" spans="1:6">
      <c r="A209" s="1" t="s">
        <v>763</v>
      </c>
      <c r="B209" t="s">
        <v>763</v>
      </c>
      <c r="C209" t="s">
        <v>2635</v>
      </c>
      <c r="E209" s="3">
        <v>42278</v>
      </c>
      <c r="F209" t="s">
        <v>2680</v>
      </c>
    </row>
    <row r="210" spans="1:6">
      <c r="A210" s="1" t="s">
        <v>764</v>
      </c>
      <c r="B210" t="s">
        <v>764</v>
      </c>
      <c r="C210" t="s">
        <v>2636</v>
      </c>
      <c r="E210" s="3">
        <v>42278</v>
      </c>
      <c r="F210" t="s">
        <v>2680</v>
      </c>
    </row>
    <row r="211" spans="1:6">
      <c r="A211" s="1" t="s">
        <v>765</v>
      </c>
      <c r="B211" t="s">
        <v>765</v>
      </c>
      <c r="C211" t="s">
        <v>2636</v>
      </c>
      <c r="D211" t="s">
        <v>79</v>
      </c>
      <c r="E211" s="3">
        <v>42369</v>
      </c>
      <c r="F211" t="s">
        <v>2680</v>
      </c>
    </row>
    <row r="212" spans="1:6">
      <c r="A212" s="1" t="s">
        <v>766</v>
      </c>
      <c r="B212" t="s">
        <v>766</v>
      </c>
      <c r="C212" t="s">
        <v>2635</v>
      </c>
      <c r="E212" s="3">
        <v>42278</v>
      </c>
      <c r="F212" t="s">
        <v>2680</v>
      </c>
    </row>
    <row r="213" spans="1:6">
      <c r="A213" s="1" t="s">
        <v>767</v>
      </c>
      <c r="B213" t="s">
        <v>767</v>
      </c>
      <c r="C213" t="s">
        <v>2636</v>
      </c>
      <c r="D213" t="s">
        <v>2650</v>
      </c>
      <c r="E213" s="3">
        <v>42621</v>
      </c>
      <c r="F213" t="s">
        <v>2680</v>
      </c>
    </row>
    <row r="214" spans="1:6">
      <c r="A214" s="1" t="s">
        <v>768</v>
      </c>
      <c r="B214" t="s">
        <v>768</v>
      </c>
      <c r="C214" t="s">
        <v>2635</v>
      </c>
      <c r="E214" s="3">
        <v>42278</v>
      </c>
      <c r="F214" t="s">
        <v>2680</v>
      </c>
    </row>
    <row r="215" spans="1:6">
      <c r="A215" s="1" t="s">
        <v>769</v>
      </c>
      <c r="B215" t="s">
        <v>769</v>
      </c>
      <c r="C215" t="s">
        <v>2636</v>
      </c>
      <c r="D215" t="s">
        <v>74</v>
      </c>
      <c r="E215" s="3">
        <v>42356</v>
      </c>
      <c r="F215" t="s">
        <v>2680</v>
      </c>
    </row>
    <row r="216" spans="1:6">
      <c r="A216" s="1" t="s">
        <v>770</v>
      </c>
      <c r="B216" t="s">
        <v>770</v>
      </c>
      <c r="C216" t="s">
        <v>2635</v>
      </c>
      <c r="E216" s="3">
        <v>42278</v>
      </c>
      <c r="F216" t="s">
        <v>2680</v>
      </c>
    </row>
    <row r="217" spans="1:6">
      <c r="A217" s="1" t="s">
        <v>771</v>
      </c>
      <c r="B217" t="s">
        <v>771</v>
      </c>
      <c r="C217" t="s">
        <v>2635</v>
      </c>
      <c r="E217" s="3">
        <v>42278</v>
      </c>
      <c r="F217" t="s">
        <v>2680</v>
      </c>
    </row>
    <row r="218" spans="1:6">
      <c r="A218" s="1" t="s">
        <v>772</v>
      </c>
      <c r="B218" t="s">
        <v>772</v>
      </c>
      <c r="C218" t="s">
        <v>2635</v>
      </c>
      <c r="E218" s="3">
        <v>42278</v>
      </c>
      <c r="F218" t="s">
        <v>2680</v>
      </c>
    </row>
    <row r="219" spans="1:6">
      <c r="A219" s="1" t="s">
        <v>773</v>
      </c>
      <c r="B219" t="s">
        <v>773</v>
      </c>
      <c r="C219" t="s">
        <v>2636</v>
      </c>
      <c r="E219" s="3">
        <v>42278</v>
      </c>
      <c r="F219" t="s">
        <v>2680</v>
      </c>
    </row>
    <row r="220" spans="1:6">
      <c r="A220" s="1" t="s">
        <v>774</v>
      </c>
      <c r="B220" t="s">
        <v>774</v>
      </c>
      <c r="C220" t="s">
        <v>2635</v>
      </c>
      <c r="D220" t="s">
        <v>2648</v>
      </c>
      <c r="E220" s="3">
        <v>42278</v>
      </c>
      <c r="F220" t="s">
        <v>2680</v>
      </c>
    </row>
    <row r="221" spans="1:6">
      <c r="A221" s="1" t="s">
        <v>775</v>
      </c>
      <c r="B221" t="s">
        <v>775</v>
      </c>
      <c r="C221" t="s">
        <v>2635</v>
      </c>
      <c r="D221" t="s">
        <v>72</v>
      </c>
      <c r="E221" s="3">
        <v>42510</v>
      </c>
      <c r="F221" t="s">
        <v>2680</v>
      </c>
    </row>
    <row r="222" spans="1:6">
      <c r="A222" s="1" t="s">
        <v>776</v>
      </c>
      <c r="B222" t="s">
        <v>776</v>
      </c>
      <c r="C222" t="s">
        <v>2635</v>
      </c>
      <c r="E222" s="3">
        <v>42278</v>
      </c>
      <c r="F222" t="s">
        <v>2680</v>
      </c>
    </row>
    <row r="223" spans="1:6">
      <c r="A223" s="1" t="s">
        <v>777</v>
      </c>
      <c r="B223" t="s">
        <v>777</v>
      </c>
      <c r="C223" t="s">
        <v>2635</v>
      </c>
      <c r="D223" t="s">
        <v>71</v>
      </c>
      <c r="E223" s="3">
        <v>42587</v>
      </c>
      <c r="F223" t="s">
        <v>2680</v>
      </c>
    </row>
    <row r="224" spans="1:6">
      <c r="A224" s="1" t="s">
        <v>778</v>
      </c>
      <c r="B224" t="s">
        <v>778</v>
      </c>
      <c r="C224" t="s">
        <v>2635</v>
      </c>
      <c r="D224" t="s">
        <v>72</v>
      </c>
      <c r="E224" s="3">
        <v>42702</v>
      </c>
      <c r="F224" t="s">
        <v>2680</v>
      </c>
    </row>
    <row r="225" spans="1:6">
      <c r="A225" s="1" t="s">
        <v>779</v>
      </c>
      <c r="B225" t="s">
        <v>779</v>
      </c>
      <c r="C225" t="s">
        <v>2635</v>
      </c>
      <c r="E225" s="3">
        <v>42278</v>
      </c>
      <c r="F225" t="s">
        <v>2680</v>
      </c>
    </row>
    <row r="226" spans="1:6">
      <c r="A226" s="1" t="s">
        <v>780</v>
      </c>
      <c r="B226" t="s">
        <v>780</v>
      </c>
      <c r="C226" t="s">
        <v>2635</v>
      </c>
      <c r="E226" s="3">
        <v>42278</v>
      </c>
      <c r="F226" t="s">
        <v>2680</v>
      </c>
    </row>
    <row r="227" spans="1:6">
      <c r="A227" s="1" t="s">
        <v>781</v>
      </c>
      <c r="B227" t="s">
        <v>781</v>
      </c>
      <c r="C227" t="s">
        <v>2635</v>
      </c>
      <c r="E227" s="3">
        <v>42278</v>
      </c>
      <c r="F227" t="s">
        <v>2680</v>
      </c>
    </row>
    <row r="228" spans="1:6">
      <c r="A228" s="1" t="s">
        <v>782</v>
      </c>
      <c r="B228" t="s">
        <v>782</v>
      </c>
      <c r="C228" t="s">
        <v>2635</v>
      </c>
      <c r="E228" s="3">
        <v>42369</v>
      </c>
      <c r="F228" t="s">
        <v>2680</v>
      </c>
    </row>
    <row r="229" spans="1:6">
      <c r="A229" s="1" t="s">
        <v>783</v>
      </c>
      <c r="B229" t="s">
        <v>783</v>
      </c>
      <c r="C229" t="s">
        <v>2636</v>
      </c>
      <c r="E229" s="3">
        <v>42278</v>
      </c>
      <c r="F229" t="s">
        <v>2680</v>
      </c>
    </row>
    <row r="230" spans="1:6">
      <c r="A230" s="1" t="s">
        <v>784</v>
      </c>
      <c r="B230" t="s">
        <v>784</v>
      </c>
      <c r="C230" t="s">
        <v>2635</v>
      </c>
      <c r="E230" s="3">
        <v>42278</v>
      </c>
      <c r="F230" t="s">
        <v>2680</v>
      </c>
    </row>
    <row r="231" spans="1:6">
      <c r="A231" s="1" t="s">
        <v>785</v>
      </c>
      <c r="B231" t="s">
        <v>785</v>
      </c>
      <c r="C231" t="s">
        <v>2635</v>
      </c>
      <c r="E231" s="3">
        <v>42278</v>
      </c>
      <c r="F231" t="s">
        <v>2680</v>
      </c>
    </row>
    <row r="232" spans="1:6">
      <c r="A232" s="1" t="s">
        <v>786</v>
      </c>
      <c r="B232" t="s">
        <v>786</v>
      </c>
      <c r="C232" t="s">
        <v>2635</v>
      </c>
      <c r="D232" t="s">
        <v>71</v>
      </c>
      <c r="E232" s="3">
        <v>42999</v>
      </c>
      <c r="F232" t="s">
        <v>2680</v>
      </c>
    </row>
    <row r="233" spans="1:6">
      <c r="A233" s="1" t="s">
        <v>787</v>
      </c>
      <c r="B233" t="s">
        <v>787</v>
      </c>
      <c r="C233" t="s">
        <v>2636</v>
      </c>
      <c r="D233" t="s">
        <v>81</v>
      </c>
      <c r="E233" s="3">
        <v>42926</v>
      </c>
      <c r="F233" t="s">
        <v>2680</v>
      </c>
    </row>
    <row r="234" spans="1:6">
      <c r="A234" s="1" t="s">
        <v>788</v>
      </c>
      <c r="B234" t="s">
        <v>788</v>
      </c>
      <c r="C234" t="s">
        <v>2635</v>
      </c>
      <c r="E234" s="3">
        <v>42278</v>
      </c>
      <c r="F234" t="s">
        <v>2680</v>
      </c>
    </row>
    <row r="235" spans="1:6">
      <c r="A235" s="1" t="s">
        <v>789</v>
      </c>
      <c r="B235" t="s">
        <v>789</v>
      </c>
      <c r="C235" t="s">
        <v>2636</v>
      </c>
      <c r="D235" t="s">
        <v>79</v>
      </c>
      <c r="E235" s="3">
        <v>42278</v>
      </c>
      <c r="F235" t="s">
        <v>2680</v>
      </c>
    </row>
    <row r="236" spans="1:6">
      <c r="A236" s="1" t="s">
        <v>790</v>
      </c>
      <c r="B236" t="s">
        <v>790</v>
      </c>
      <c r="C236" t="s">
        <v>2636</v>
      </c>
      <c r="D236" t="s">
        <v>79</v>
      </c>
      <c r="E236" s="3">
        <v>42278</v>
      </c>
      <c r="F236" t="s">
        <v>2680</v>
      </c>
    </row>
    <row r="237" spans="1:6">
      <c r="A237" s="1" t="s">
        <v>791</v>
      </c>
      <c r="B237" t="s">
        <v>791</v>
      </c>
      <c r="C237" t="s">
        <v>2636</v>
      </c>
      <c r="D237" t="s">
        <v>79</v>
      </c>
      <c r="E237" s="3">
        <v>42278</v>
      </c>
      <c r="F237" t="s">
        <v>2680</v>
      </c>
    </row>
    <row r="238" spans="1:6">
      <c r="A238" s="1" t="s">
        <v>792</v>
      </c>
      <c r="B238" t="s">
        <v>792</v>
      </c>
      <c r="C238" t="s">
        <v>2636</v>
      </c>
      <c r="E238" s="3">
        <v>42369</v>
      </c>
      <c r="F238" t="s">
        <v>2680</v>
      </c>
    </row>
    <row r="239" spans="1:6">
      <c r="A239" s="1" t="s">
        <v>793</v>
      </c>
      <c r="B239" t="s">
        <v>793</v>
      </c>
      <c r="C239" t="s">
        <v>2635</v>
      </c>
      <c r="E239" s="3">
        <v>42278</v>
      </c>
      <c r="F239" t="s">
        <v>2680</v>
      </c>
    </row>
    <row r="240" spans="1:6">
      <c r="A240" s="1" t="s">
        <v>794</v>
      </c>
      <c r="B240" t="s">
        <v>794</v>
      </c>
      <c r="C240" t="s">
        <v>2636</v>
      </c>
      <c r="E240" s="3">
        <v>42278</v>
      </c>
      <c r="F240" t="s">
        <v>2680</v>
      </c>
    </row>
    <row r="241" spans="1:6">
      <c r="A241" s="1" t="s">
        <v>795</v>
      </c>
      <c r="B241" t="s">
        <v>795</v>
      </c>
      <c r="C241" t="s">
        <v>2636</v>
      </c>
      <c r="E241" s="3">
        <v>42278</v>
      </c>
      <c r="F241" t="s">
        <v>2680</v>
      </c>
    </row>
    <row r="242" spans="1:6">
      <c r="A242" s="1" t="s">
        <v>796</v>
      </c>
      <c r="B242" t="s">
        <v>796</v>
      </c>
      <c r="C242" t="s">
        <v>2636</v>
      </c>
      <c r="E242" s="3">
        <v>42278</v>
      </c>
      <c r="F242" t="s">
        <v>2680</v>
      </c>
    </row>
    <row r="243" spans="1:6">
      <c r="A243" s="1" t="s">
        <v>797</v>
      </c>
      <c r="B243" t="s">
        <v>797</v>
      </c>
      <c r="C243" t="s">
        <v>2635</v>
      </c>
      <c r="E243" s="3">
        <v>42278</v>
      </c>
      <c r="F243" t="s">
        <v>2680</v>
      </c>
    </row>
    <row r="244" spans="1:6">
      <c r="A244" s="1" t="s">
        <v>798</v>
      </c>
      <c r="B244" t="s">
        <v>798</v>
      </c>
      <c r="C244" t="s">
        <v>2635</v>
      </c>
      <c r="D244" t="s">
        <v>71</v>
      </c>
      <c r="E244" s="3">
        <v>42489</v>
      </c>
      <c r="F244" t="s">
        <v>2680</v>
      </c>
    </row>
    <row r="245" spans="1:6">
      <c r="A245" s="1" t="s">
        <v>799</v>
      </c>
      <c r="B245" t="s">
        <v>799</v>
      </c>
      <c r="C245" t="s">
        <v>2635</v>
      </c>
      <c r="E245" s="3">
        <v>42278</v>
      </c>
      <c r="F245" t="s">
        <v>2680</v>
      </c>
    </row>
    <row r="246" spans="1:6">
      <c r="A246" s="1" t="s">
        <v>800</v>
      </c>
      <c r="B246" t="s">
        <v>800</v>
      </c>
      <c r="C246" t="s">
        <v>2636</v>
      </c>
      <c r="E246" s="3">
        <v>42278</v>
      </c>
      <c r="F246" t="s">
        <v>2680</v>
      </c>
    </row>
    <row r="247" spans="1:6">
      <c r="A247" s="1" t="s">
        <v>801</v>
      </c>
      <c r="B247" t="s">
        <v>801</v>
      </c>
      <c r="C247" t="s">
        <v>2635</v>
      </c>
      <c r="E247" s="3">
        <v>42278</v>
      </c>
      <c r="F247" t="s">
        <v>2680</v>
      </c>
    </row>
    <row r="248" spans="1:6">
      <c r="A248" s="1" t="s">
        <v>802</v>
      </c>
      <c r="B248" t="s">
        <v>802</v>
      </c>
      <c r="C248" t="s">
        <v>2636</v>
      </c>
      <c r="E248" s="3">
        <v>42278</v>
      </c>
      <c r="F248" t="s">
        <v>2680</v>
      </c>
    </row>
    <row r="249" spans="1:6">
      <c r="A249" s="1" t="s">
        <v>803</v>
      </c>
      <c r="B249" t="s">
        <v>803</v>
      </c>
      <c r="C249" t="s">
        <v>2635</v>
      </c>
      <c r="E249" s="3">
        <v>42278</v>
      </c>
      <c r="F249" t="s">
        <v>2680</v>
      </c>
    </row>
    <row r="250" spans="1:6">
      <c r="A250" s="1" t="s">
        <v>804</v>
      </c>
      <c r="B250" t="s">
        <v>804</v>
      </c>
      <c r="C250" t="s">
        <v>2636</v>
      </c>
      <c r="E250" s="3">
        <v>42278</v>
      </c>
      <c r="F250" t="s">
        <v>2680</v>
      </c>
    </row>
    <row r="251" spans="1:6">
      <c r="A251" s="1" t="s">
        <v>805</v>
      </c>
      <c r="B251" t="s">
        <v>805</v>
      </c>
      <c r="C251" t="s">
        <v>2635</v>
      </c>
      <c r="E251" s="3">
        <v>42278</v>
      </c>
      <c r="F251" t="s">
        <v>2680</v>
      </c>
    </row>
    <row r="252" spans="1:6">
      <c r="A252" s="1" t="s">
        <v>806</v>
      </c>
      <c r="B252" t="s">
        <v>806</v>
      </c>
      <c r="C252" t="s">
        <v>2635</v>
      </c>
      <c r="D252" t="s">
        <v>71</v>
      </c>
      <c r="E252" s="3">
        <v>42621</v>
      </c>
      <c r="F252" t="s">
        <v>2680</v>
      </c>
    </row>
    <row r="253" spans="1:6">
      <c r="A253" s="1" t="s">
        <v>807</v>
      </c>
      <c r="B253" t="s">
        <v>807</v>
      </c>
      <c r="C253" t="s">
        <v>2636</v>
      </c>
      <c r="E253" s="3">
        <v>42278</v>
      </c>
      <c r="F253" t="s">
        <v>2680</v>
      </c>
    </row>
    <row r="254" spans="1:6">
      <c r="A254" s="1" t="s">
        <v>808</v>
      </c>
      <c r="B254" t="s">
        <v>808</v>
      </c>
      <c r="C254" t="s">
        <v>2636</v>
      </c>
      <c r="D254" t="s">
        <v>78</v>
      </c>
      <c r="E254" s="3">
        <v>42426</v>
      </c>
      <c r="F254" t="s">
        <v>2680</v>
      </c>
    </row>
    <row r="255" spans="1:6">
      <c r="A255" s="1" t="s">
        <v>809</v>
      </c>
      <c r="B255" t="s">
        <v>809</v>
      </c>
      <c r="C255" t="s">
        <v>2636</v>
      </c>
      <c r="E255" s="3">
        <v>42278</v>
      </c>
      <c r="F255" t="s">
        <v>2680</v>
      </c>
    </row>
    <row r="256" spans="1:6">
      <c r="A256" s="1" t="s">
        <v>810</v>
      </c>
      <c r="B256" t="s">
        <v>810</v>
      </c>
      <c r="C256" t="s">
        <v>2636</v>
      </c>
      <c r="E256" s="3">
        <v>42278</v>
      </c>
      <c r="F256" t="s">
        <v>2680</v>
      </c>
    </row>
    <row r="257" spans="1:6">
      <c r="A257" s="1" t="s">
        <v>811</v>
      </c>
      <c r="B257" t="s">
        <v>811</v>
      </c>
      <c r="C257" t="s">
        <v>2635</v>
      </c>
      <c r="E257" s="3">
        <v>42278</v>
      </c>
      <c r="F257" t="s">
        <v>2680</v>
      </c>
    </row>
    <row r="258" spans="1:6">
      <c r="A258" s="1" t="s">
        <v>812</v>
      </c>
      <c r="B258" t="s">
        <v>812</v>
      </c>
      <c r="C258" t="s">
        <v>2636</v>
      </c>
      <c r="E258" s="3">
        <v>42369</v>
      </c>
      <c r="F258" t="s">
        <v>2680</v>
      </c>
    </row>
    <row r="259" spans="1:6">
      <c r="A259" s="1" t="s">
        <v>813</v>
      </c>
      <c r="B259" t="s">
        <v>813</v>
      </c>
      <c r="C259" t="s">
        <v>2636</v>
      </c>
      <c r="E259" s="3">
        <v>42278</v>
      </c>
      <c r="F259" t="s">
        <v>2680</v>
      </c>
    </row>
    <row r="260" spans="1:6">
      <c r="A260" s="1" t="s">
        <v>814</v>
      </c>
      <c r="B260" t="s">
        <v>814</v>
      </c>
      <c r="C260" t="s">
        <v>2635</v>
      </c>
      <c r="E260" s="3">
        <v>42278</v>
      </c>
      <c r="F260" t="s">
        <v>2680</v>
      </c>
    </row>
    <row r="261" spans="1:6">
      <c r="A261" s="1" t="s">
        <v>815</v>
      </c>
      <c r="B261" t="s">
        <v>815</v>
      </c>
      <c r="C261" t="s">
        <v>2635</v>
      </c>
      <c r="E261" s="3">
        <v>42278</v>
      </c>
      <c r="F261" t="s">
        <v>2680</v>
      </c>
    </row>
    <row r="262" spans="1:6">
      <c r="A262" s="1" t="s">
        <v>816</v>
      </c>
      <c r="B262" t="s">
        <v>816</v>
      </c>
      <c r="C262" t="s">
        <v>2636</v>
      </c>
      <c r="E262" s="3">
        <v>42278</v>
      </c>
      <c r="F262" t="s">
        <v>2680</v>
      </c>
    </row>
    <row r="263" spans="1:6">
      <c r="A263" s="1" t="s">
        <v>817</v>
      </c>
      <c r="B263" t="s">
        <v>817</v>
      </c>
      <c r="C263" t="s">
        <v>2635</v>
      </c>
      <c r="E263" s="3">
        <v>42278</v>
      </c>
      <c r="F263" t="s">
        <v>2680</v>
      </c>
    </row>
    <row r="264" spans="1:6">
      <c r="A264" s="1" t="s">
        <v>818</v>
      </c>
      <c r="B264" t="s">
        <v>818</v>
      </c>
      <c r="C264" t="s">
        <v>2635</v>
      </c>
      <c r="D264" t="s">
        <v>71</v>
      </c>
      <c r="E264" s="3">
        <v>42489</v>
      </c>
      <c r="F264" t="s">
        <v>2680</v>
      </c>
    </row>
    <row r="265" spans="1:6">
      <c r="A265" s="1" t="s">
        <v>819</v>
      </c>
      <c r="B265" t="s">
        <v>819</v>
      </c>
      <c r="C265" t="s">
        <v>2636</v>
      </c>
      <c r="E265" s="3">
        <v>42278</v>
      </c>
      <c r="F265" t="s">
        <v>2680</v>
      </c>
    </row>
    <row r="266" spans="1:6">
      <c r="A266" s="1" t="s">
        <v>820</v>
      </c>
      <c r="B266" t="s">
        <v>820</v>
      </c>
      <c r="C266" t="s">
        <v>2635</v>
      </c>
      <c r="E266" s="3">
        <v>42278</v>
      </c>
      <c r="F266" t="s">
        <v>2680</v>
      </c>
    </row>
    <row r="267" spans="1:6">
      <c r="A267" s="1" t="s">
        <v>821</v>
      </c>
      <c r="B267" t="s">
        <v>821</v>
      </c>
      <c r="C267" t="s">
        <v>2635</v>
      </c>
      <c r="D267" t="s">
        <v>71</v>
      </c>
      <c r="E267" s="3">
        <v>42369</v>
      </c>
      <c r="F267" t="s">
        <v>2680</v>
      </c>
    </row>
    <row r="268" spans="1:6">
      <c r="A268" s="1" t="s">
        <v>822</v>
      </c>
      <c r="B268" t="s">
        <v>822</v>
      </c>
      <c r="C268" t="s">
        <v>2636</v>
      </c>
      <c r="E268" s="3">
        <v>42278</v>
      </c>
      <c r="F268" t="s">
        <v>2680</v>
      </c>
    </row>
    <row r="269" spans="1:6">
      <c r="A269" s="1" t="s">
        <v>823</v>
      </c>
      <c r="B269" t="s">
        <v>823</v>
      </c>
      <c r="C269" t="s">
        <v>2637</v>
      </c>
      <c r="E269" s="3">
        <v>42278</v>
      </c>
      <c r="F269" t="s">
        <v>2680</v>
      </c>
    </row>
    <row r="270" spans="1:6">
      <c r="A270" s="1" t="s">
        <v>824</v>
      </c>
      <c r="B270" t="s">
        <v>824</v>
      </c>
      <c r="C270" t="s">
        <v>2638</v>
      </c>
      <c r="E270" s="3">
        <v>42278</v>
      </c>
      <c r="F270" t="s">
        <v>2680</v>
      </c>
    </row>
    <row r="271" spans="1:6">
      <c r="A271" s="1" t="s">
        <v>825</v>
      </c>
      <c r="B271" t="s">
        <v>825</v>
      </c>
      <c r="C271" t="s">
        <v>2638</v>
      </c>
      <c r="D271" t="s">
        <v>79</v>
      </c>
      <c r="E271" s="3">
        <v>42278</v>
      </c>
      <c r="F271" t="s">
        <v>2680</v>
      </c>
    </row>
    <row r="272" spans="1:6">
      <c r="A272" s="1" t="s">
        <v>826</v>
      </c>
      <c r="B272" t="s">
        <v>826</v>
      </c>
      <c r="C272" t="s">
        <v>2638</v>
      </c>
      <c r="E272" s="3">
        <v>42278</v>
      </c>
      <c r="F272" t="s">
        <v>2680</v>
      </c>
    </row>
    <row r="273" spans="1:6">
      <c r="A273" s="1" t="s">
        <v>827</v>
      </c>
      <c r="B273" t="s">
        <v>827</v>
      </c>
      <c r="C273" t="s">
        <v>2635</v>
      </c>
      <c r="E273" s="3">
        <v>42278</v>
      </c>
      <c r="F273" t="s">
        <v>2680</v>
      </c>
    </row>
    <row r="274" spans="1:6">
      <c r="A274" s="1" t="s">
        <v>828</v>
      </c>
      <c r="B274" t="s">
        <v>828</v>
      </c>
      <c r="C274" t="s">
        <v>2638</v>
      </c>
      <c r="D274" t="s">
        <v>2645</v>
      </c>
      <c r="E274" s="3">
        <v>42278</v>
      </c>
      <c r="F274" t="s">
        <v>2680</v>
      </c>
    </row>
    <row r="275" spans="1:6">
      <c r="A275" s="1" t="s">
        <v>829</v>
      </c>
      <c r="B275" t="s">
        <v>829</v>
      </c>
      <c r="C275" t="s">
        <v>2636</v>
      </c>
      <c r="E275" s="3">
        <v>42278</v>
      </c>
      <c r="F275" t="s">
        <v>2680</v>
      </c>
    </row>
    <row r="276" spans="1:6">
      <c r="A276" s="1" t="s">
        <v>830</v>
      </c>
      <c r="B276" t="s">
        <v>830</v>
      </c>
      <c r="C276" t="s">
        <v>2637</v>
      </c>
      <c r="D276" t="s">
        <v>2644</v>
      </c>
      <c r="E276" s="3">
        <v>42278</v>
      </c>
      <c r="F276" t="s">
        <v>2680</v>
      </c>
    </row>
    <row r="277" spans="1:6">
      <c r="A277" s="1" t="s">
        <v>831</v>
      </c>
      <c r="B277" t="s">
        <v>831</v>
      </c>
      <c r="C277" t="s">
        <v>2638</v>
      </c>
      <c r="E277" s="3">
        <v>42278</v>
      </c>
      <c r="F277" t="s">
        <v>2680</v>
      </c>
    </row>
    <row r="278" spans="1:6">
      <c r="A278" s="1" t="s">
        <v>832</v>
      </c>
      <c r="B278" t="s">
        <v>832</v>
      </c>
      <c r="C278" t="s">
        <v>2637</v>
      </c>
      <c r="D278" t="s">
        <v>2644</v>
      </c>
      <c r="E278" s="3">
        <v>42278</v>
      </c>
      <c r="F278" t="s">
        <v>2680</v>
      </c>
    </row>
    <row r="279" spans="1:6">
      <c r="A279" s="1" t="s">
        <v>833</v>
      </c>
      <c r="B279" t="s">
        <v>833</v>
      </c>
      <c r="C279" t="s">
        <v>2635</v>
      </c>
      <c r="E279" s="3">
        <v>42278</v>
      </c>
      <c r="F279" t="s">
        <v>2680</v>
      </c>
    </row>
    <row r="280" spans="1:6">
      <c r="A280" s="1" t="s">
        <v>834</v>
      </c>
      <c r="B280" t="s">
        <v>834</v>
      </c>
      <c r="C280" t="s">
        <v>2635</v>
      </c>
      <c r="E280" s="3">
        <v>42278</v>
      </c>
      <c r="F280" t="s">
        <v>2680</v>
      </c>
    </row>
    <row r="281" spans="1:6">
      <c r="A281" s="1" t="s">
        <v>835</v>
      </c>
      <c r="B281" t="s">
        <v>835</v>
      </c>
      <c r="C281" t="s">
        <v>2636</v>
      </c>
      <c r="D281" t="s">
        <v>71</v>
      </c>
      <c r="E281" s="3">
        <v>42901</v>
      </c>
      <c r="F281" t="s">
        <v>2680</v>
      </c>
    </row>
    <row r="282" spans="1:6">
      <c r="A282" s="1" t="s">
        <v>836</v>
      </c>
      <c r="B282" t="s">
        <v>836</v>
      </c>
      <c r="C282" t="s">
        <v>2635</v>
      </c>
      <c r="E282" s="3">
        <v>42278</v>
      </c>
      <c r="F282" t="s">
        <v>2680</v>
      </c>
    </row>
    <row r="283" spans="1:6">
      <c r="A283" s="1" t="s">
        <v>837</v>
      </c>
      <c r="B283" t="s">
        <v>837</v>
      </c>
      <c r="C283" t="s">
        <v>2635</v>
      </c>
      <c r="E283" s="3">
        <v>42278</v>
      </c>
      <c r="F283" t="s">
        <v>2680</v>
      </c>
    </row>
    <row r="284" spans="1:6">
      <c r="A284" s="1" t="s">
        <v>838</v>
      </c>
      <c r="B284" t="s">
        <v>838</v>
      </c>
      <c r="C284" t="s">
        <v>2635</v>
      </c>
      <c r="E284" s="3">
        <v>42278</v>
      </c>
      <c r="F284" t="s">
        <v>2680</v>
      </c>
    </row>
    <row r="285" spans="1:6">
      <c r="A285" s="1" t="s">
        <v>839</v>
      </c>
      <c r="B285" t="s">
        <v>839</v>
      </c>
      <c r="C285" t="s">
        <v>2635</v>
      </c>
      <c r="D285" t="s">
        <v>80</v>
      </c>
      <c r="E285" s="3">
        <v>42278</v>
      </c>
      <c r="F285" t="s">
        <v>2680</v>
      </c>
    </row>
    <row r="286" spans="1:6">
      <c r="A286" s="1" t="s">
        <v>840</v>
      </c>
      <c r="B286" t="s">
        <v>840</v>
      </c>
      <c r="C286" t="s">
        <v>2635</v>
      </c>
      <c r="E286" s="3">
        <v>42278</v>
      </c>
      <c r="F286" t="s">
        <v>2680</v>
      </c>
    </row>
    <row r="287" spans="1:6">
      <c r="A287" s="1" t="s">
        <v>841</v>
      </c>
      <c r="B287" t="s">
        <v>841</v>
      </c>
      <c r="C287" t="s">
        <v>2635</v>
      </c>
      <c r="E287" s="3">
        <v>42278</v>
      </c>
      <c r="F287" t="s">
        <v>2680</v>
      </c>
    </row>
    <row r="288" spans="1:6">
      <c r="A288" s="1" t="s">
        <v>842</v>
      </c>
      <c r="B288" t="s">
        <v>842</v>
      </c>
      <c r="C288" t="s">
        <v>2637</v>
      </c>
      <c r="D288" t="s">
        <v>2647</v>
      </c>
      <c r="E288" s="3">
        <v>42278</v>
      </c>
      <c r="F288" t="s">
        <v>2680</v>
      </c>
    </row>
    <row r="289" spans="1:6">
      <c r="A289" s="1" t="s">
        <v>843</v>
      </c>
      <c r="B289" t="s">
        <v>843</v>
      </c>
      <c r="C289" t="s">
        <v>2635</v>
      </c>
      <c r="E289" s="3">
        <v>42278</v>
      </c>
      <c r="F289" t="s">
        <v>2680</v>
      </c>
    </row>
    <row r="290" spans="1:6">
      <c r="A290" s="1" t="s">
        <v>844</v>
      </c>
      <c r="B290" t="s">
        <v>844</v>
      </c>
      <c r="C290" t="s">
        <v>2637</v>
      </c>
      <c r="E290" s="3">
        <v>42278</v>
      </c>
      <c r="F290" t="s">
        <v>2680</v>
      </c>
    </row>
    <row r="291" spans="1:6">
      <c r="A291" s="1" t="s">
        <v>845</v>
      </c>
      <c r="B291" t="s">
        <v>845</v>
      </c>
      <c r="C291" t="s">
        <v>2635</v>
      </c>
      <c r="E291" s="3">
        <v>42278</v>
      </c>
      <c r="F291" t="s">
        <v>2680</v>
      </c>
    </row>
    <row r="292" spans="1:6">
      <c r="A292" s="1" t="s">
        <v>846</v>
      </c>
      <c r="B292" t="s">
        <v>846</v>
      </c>
      <c r="C292" t="s">
        <v>2636</v>
      </c>
      <c r="E292" s="3">
        <v>42278</v>
      </c>
      <c r="F292" t="s">
        <v>2680</v>
      </c>
    </row>
    <row r="293" spans="1:6">
      <c r="A293" s="1" t="s">
        <v>847</v>
      </c>
      <c r="B293" t="s">
        <v>847</v>
      </c>
      <c r="C293" t="s">
        <v>2638</v>
      </c>
      <c r="E293" s="3">
        <v>42278</v>
      </c>
      <c r="F293" t="s">
        <v>2680</v>
      </c>
    </row>
    <row r="294" spans="1:6">
      <c r="A294" s="1" t="s">
        <v>848</v>
      </c>
      <c r="B294" t="s">
        <v>848</v>
      </c>
      <c r="C294" t="s">
        <v>2637</v>
      </c>
      <c r="D294" t="s">
        <v>2649</v>
      </c>
      <c r="E294" s="3">
        <v>42278</v>
      </c>
      <c r="F294" t="s">
        <v>2680</v>
      </c>
    </row>
    <row r="295" spans="1:6">
      <c r="A295" s="1" t="s">
        <v>849</v>
      </c>
      <c r="B295" t="s">
        <v>849</v>
      </c>
      <c r="C295" t="s">
        <v>2639</v>
      </c>
      <c r="E295" s="3">
        <v>42278</v>
      </c>
      <c r="F295" t="s">
        <v>2680</v>
      </c>
    </row>
    <row r="296" spans="1:6">
      <c r="A296" s="1" t="s">
        <v>850</v>
      </c>
      <c r="B296" t="s">
        <v>850</v>
      </c>
      <c r="C296" t="s">
        <v>2637</v>
      </c>
      <c r="D296" t="s">
        <v>2645</v>
      </c>
      <c r="E296" s="3">
        <v>42278</v>
      </c>
      <c r="F296" t="s">
        <v>2680</v>
      </c>
    </row>
    <row r="297" spans="1:6">
      <c r="A297" s="1" t="s">
        <v>851</v>
      </c>
      <c r="B297" t="s">
        <v>851</v>
      </c>
      <c r="C297" t="s">
        <v>2637</v>
      </c>
      <c r="D297" t="s">
        <v>79</v>
      </c>
      <c r="E297" s="3">
        <v>42278</v>
      </c>
      <c r="F297" t="s">
        <v>2680</v>
      </c>
    </row>
    <row r="298" spans="1:6">
      <c r="A298" s="1" t="s">
        <v>852</v>
      </c>
      <c r="B298" t="s">
        <v>852</v>
      </c>
      <c r="C298" t="s">
        <v>2635</v>
      </c>
      <c r="E298" s="3">
        <v>42278</v>
      </c>
      <c r="F298" t="s">
        <v>2680</v>
      </c>
    </row>
    <row r="299" spans="1:6">
      <c r="A299" s="1" t="s">
        <v>853</v>
      </c>
      <c r="B299" t="s">
        <v>853</v>
      </c>
      <c r="C299" t="s">
        <v>2636</v>
      </c>
      <c r="D299" t="s">
        <v>2655</v>
      </c>
      <c r="E299" s="3">
        <v>42587</v>
      </c>
      <c r="F299" t="s">
        <v>2680</v>
      </c>
    </row>
    <row r="300" spans="1:6">
      <c r="A300" s="1" t="s">
        <v>854</v>
      </c>
      <c r="B300" t="s">
        <v>854</v>
      </c>
      <c r="C300" t="s">
        <v>2636</v>
      </c>
      <c r="E300" s="3">
        <v>42278</v>
      </c>
      <c r="F300" t="s">
        <v>2680</v>
      </c>
    </row>
    <row r="301" spans="1:6">
      <c r="A301" s="1" t="s">
        <v>855</v>
      </c>
      <c r="B301" t="s">
        <v>855</v>
      </c>
      <c r="C301" t="s">
        <v>2637</v>
      </c>
      <c r="E301" s="3">
        <v>42278</v>
      </c>
      <c r="F301" t="s">
        <v>2680</v>
      </c>
    </row>
    <row r="302" spans="1:6">
      <c r="A302" s="1" t="s">
        <v>856</v>
      </c>
      <c r="B302" t="s">
        <v>856</v>
      </c>
      <c r="C302" t="s">
        <v>2637</v>
      </c>
      <c r="D302" t="s">
        <v>79</v>
      </c>
      <c r="E302" s="3">
        <v>42278</v>
      </c>
      <c r="F302" t="s">
        <v>2680</v>
      </c>
    </row>
    <row r="303" spans="1:6">
      <c r="A303" s="1" t="s">
        <v>857</v>
      </c>
      <c r="B303" t="s">
        <v>857</v>
      </c>
      <c r="C303" t="s">
        <v>2635</v>
      </c>
      <c r="D303" t="s">
        <v>2654</v>
      </c>
      <c r="E303" s="3">
        <v>42278</v>
      </c>
      <c r="F303" t="s">
        <v>2680</v>
      </c>
    </row>
    <row r="304" spans="1:6">
      <c r="A304" s="1" t="s">
        <v>858</v>
      </c>
      <c r="B304" t="s">
        <v>858</v>
      </c>
      <c r="C304" t="s">
        <v>2637</v>
      </c>
      <c r="E304" s="3">
        <v>42278</v>
      </c>
      <c r="F304" t="s">
        <v>2680</v>
      </c>
    </row>
    <row r="305" spans="1:6">
      <c r="A305" s="1" t="s">
        <v>859</v>
      </c>
      <c r="B305" t="s">
        <v>859</v>
      </c>
      <c r="C305" t="s">
        <v>2637</v>
      </c>
      <c r="D305" t="s">
        <v>2643</v>
      </c>
      <c r="E305" s="3">
        <v>42278</v>
      </c>
      <c r="F305" t="s">
        <v>2680</v>
      </c>
    </row>
    <row r="306" spans="1:6">
      <c r="A306" s="1" t="s">
        <v>860</v>
      </c>
      <c r="B306" t="s">
        <v>860</v>
      </c>
      <c r="C306" t="s">
        <v>2638</v>
      </c>
      <c r="E306" s="3">
        <v>42278</v>
      </c>
      <c r="F306" t="s">
        <v>2680</v>
      </c>
    </row>
    <row r="307" spans="1:6">
      <c r="A307" s="1" t="s">
        <v>861</v>
      </c>
      <c r="B307" t="s">
        <v>861</v>
      </c>
      <c r="C307" t="s">
        <v>2637</v>
      </c>
      <c r="D307" t="s">
        <v>2649</v>
      </c>
      <c r="E307" s="3">
        <v>42278</v>
      </c>
      <c r="F307" t="s">
        <v>2680</v>
      </c>
    </row>
    <row r="308" spans="1:6">
      <c r="A308" s="1" t="s">
        <v>862</v>
      </c>
      <c r="B308" t="s">
        <v>862</v>
      </c>
      <c r="C308" t="s">
        <v>2638</v>
      </c>
      <c r="E308" s="3">
        <v>42278</v>
      </c>
      <c r="F308" t="s">
        <v>2680</v>
      </c>
    </row>
    <row r="309" spans="1:6">
      <c r="A309" s="1" t="s">
        <v>863</v>
      </c>
      <c r="B309" t="s">
        <v>863</v>
      </c>
      <c r="C309" t="s">
        <v>2637</v>
      </c>
      <c r="D309" t="s">
        <v>79</v>
      </c>
      <c r="E309" s="3">
        <v>42278</v>
      </c>
      <c r="F309" t="s">
        <v>2680</v>
      </c>
    </row>
    <row r="310" spans="1:6">
      <c r="A310" s="1" t="s">
        <v>864</v>
      </c>
      <c r="B310" t="s">
        <v>864</v>
      </c>
      <c r="C310" t="s">
        <v>2637</v>
      </c>
      <c r="E310" s="3">
        <v>42278</v>
      </c>
      <c r="F310" t="s">
        <v>2680</v>
      </c>
    </row>
    <row r="311" spans="1:6">
      <c r="A311" s="1" t="s">
        <v>865</v>
      </c>
      <c r="B311" t="s">
        <v>865</v>
      </c>
      <c r="C311" t="s">
        <v>2635</v>
      </c>
      <c r="E311" s="3">
        <v>42278</v>
      </c>
      <c r="F311" t="s">
        <v>2680</v>
      </c>
    </row>
    <row r="312" spans="1:6">
      <c r="A312" s="1" t="s">
        <v>866</v>
      </c>
      <c r="B312" t="s">
        <v>866</v>
      </c>
      <c r="C312" t="s">
        <v>2637</v>
      </c>
      <c r="D312" t="s">
        <v>79</v>
      </c>
      <c r="E312" s="3">
        <v>42278</v>
      </c>
      <c r="F312" t="s">
        <v>2680</v>
      </c>
    </row>
    <row r="313" spans="1:6">
      <c r="A313" s="1" t="s">
        <v>867</v>
      </c>
      <c r="B313" t="s">
        <v>867</v>
      </c>
      <c r="C313" t="s">
        <v>2637</v>
      </c>
      <c r="D313" t="s">
        <v>79</v>
      </c>
      <c r="E313" s="3">
        <v>42278</v>
      </c>
      <c r="F313" t="s">
        <v>2680</v>
      </c>
    </row>
    <row r="314" spans="1:6">
      <c r="A314" s="1" t="s">
        <v>868</v>
      </c>
      <c r="B314" t="s">
        <v>868</v>
      </c>
      <c r="C314" t="s">
        <v>2635</v>
      </c>
      <c r="E314" s="3">
        <v>42278</v>
      </c>
      <c r="F314" t="s">
        <v>2680</v>
      </c>
    </row>
    <row r="315" spans="1:6">
      <c r="A315" s="1" t="s">
        <v>869</v>
      </c>
      <c r="B315" t="s">
        <v>869</v>
      </c>
      <c r="C315" t="s">
        <v>2635</v>
      </c>
      <c r="E315" s="3">
        <v>42278</v>
      </c>
      <c r="F315" t="s">
        <v>2680</v>
      </c>
    </row>
    <row r="316" spans="1:6">
      <c r="A316" s="1" t="s">
        <v>870</v>
      </c>
      <c r="B316" t="s">
        <v>870</v>
      </c>
      <c r="C316" t="s">
        <v>2637</v>
      </c>
      <c r="D316" t="s">
        <v>2645</v>
      </c>
      <c r="E316" s="3">
        <v>42278</v>
      </c>
      <c r="F316" t="s">
        <v>2680</v>
      </c>
    </row>
    <row r="317" spans="1:6">
      <c r="A317" s="1" t="s">
        <v>871</v>
      </c>
      <c r="B317" t="s">
        <v>871</v>
      </c>
      <c r="C317" t="s">
        <v>2637</v>
      </c>
      <c r="D317" t="s">
        <v>2645</v>
      </c>
      <c r="E317" s="3">
        <v>42278</v>
      </c>
      <c r="F317" t="s">
        <v>2680</v>
      </c>
    </row>
    <row r="318" spans="1:6">
      <c r="A318" s="1" t="s">
        <v>872</v>
      </c>
      <c r="B318" t="s">
        <v>872</v>
      </c>
      <c r="C318" t="s">
        <v>2637</v>
      </c>
      <c r="E318" s="3">
        <v>42278</v>
      </c>
      <c r="F318" t="s">
        <v>2680</v>
      </c>
    </row>
    <row r="319" spans="1:6">
      <c r="A319" s="1" t="s">
        <v>873</v>
      </c>
      <c r="B319" t="s">
        <v>873</v>
      </c>
      <c r="C319" t="s">
        <v>2637</v>
      </c>
      <c r="D319" t="s">
        <v>2643</v>
      </c>
      <c r="E319" s="3">
        <v>42278</v>
      </c>
      <c r="F319" t="s">
        <v>2680</v>
      </c>
    </row>
    <row r="320" spans="1:6">
      <c r="A320" s="1" t="s">
        <v>874</v>
      </c>
      <c r="B320" t="s">
        <v>874</v>
      </c>
      <c r="C320" t="s">
        <v>2637</v>
      </c>
      <c r="D320" t="s">
        <v>2656</v>
      </c>
      <c r="E320" s="3">
        <v>42278</v>
      </c>
      <c r="F320" t="s">
        <v>2680</v>
      </c>
    </row>
    <row r="321" spans="1:6">
      <c r="A321" s="1" t="s">
        <v>875</v>
      </c>
      <c r="B321" t="s">
        <v>875</v>
      </c>
      <c r="C321" t="s">
        <v>2637</v>
      </c>
      <c r="D321" t="s">
        <v>2642</v>
      </c>
      <c r="E321" s="3">
        <v>42278</v>
      </c>
      <c r="F321" t="s">
        <v>2680</v>
      </c>
    </row>
    <row r="322" spans="1:6">
      <c r="A322" s="1" t="s">
        <v>876</v>
      </c>
      <c r="B322" t="s">
        <v>876</v>
      </c>
      <c r="C322" t="s">
        <v>2638</v>
      </c>
      <c r="D322" t="s">
        <v>2643</v>
      </c>
      <c r="E322" s="3">
        <v>42278</v>
      </c>
      <c r="F322" t="s">
        <v>2680</v>
      </c>
    </row>
    <row r="323" spans="1:6">
      <c r="A323" s="1" t="s">
        <v>877</v>
      </c>
      <c r="B323" t="s">
        <v>877</v>
      </c>
      <c r="C323" t="s">
        <v>2637</v>
      </c>
      <c r="D323" t="s">
        <v>2643</v>
      </c>
      <c r="E323" s="3">
        <v>42278</v>
      </c>
      <c r="F323" t="s">
        <v>2680</v>
      </c>
    </row>
    <row r="324" spans="1:6">
      <c r="A324" s="1" t="s">
        <v>878</v>
      </c>
      <c r="B324" t="s">
        <v>878</v>
      </c>
      <c r="C324" t="s">
        <v>2638</v>
      </c>
      <c r="E324" s="3">
        <v>42278</v>
      </c>
      <c r="F324" t="s">
        <v>2680</v>
      </c>
    </row>
    <row r="325" spans="1:6">
      <c r="A325" s="1" t="s">
        <v>879</v>
      </c>
      <c r="B325" t="s">
        <v>879</v>
      </c>
      <c r="C325" t="s">
        <v>2638</v>
      </c>
      <c r="E325" s="3">
        <v>42278</v>
      </c>
      <c r="F325" t="s">
        <v>2680</v>
      </c>
    </row>
    <row r="326" spans="1:6">
      <c r="A326" s="1" t="s">
        <v>880</v>
      </c>
      <c r="B326" t="s">
        <v>880</v>
      </c>
      <c r="C326" t="s">
        <v>2638</v>
      </c>
      <c r="E326" s="3">
        <v>42278</v>
      </c>
      <c r="F326" t="s">
        <v>2680</v>
      </c>
    </row>
    <row r="327" spans="1:6">
      <c r="A327" s="1" t="s">
        <v>881</v>
      </c>
      <c r="B327" t="s">
        <v>881</v>
      </c>
      <c r="C327" t="s">
        <v>2638</v>
      </c>
      <c r="E327" s="3">
        <v>42278</v>
      </c>
      <c r="F327" t="s">
        <v>2680</v>
      </c>
    </row>
    <row r="328" spans="1:6">
      <c r="A328" s="1" t="s">
        <v>882</v>
      </c>
      <c r="B328" t="s">
        <v>882</v>
      </c>
      <c r="C328" t="s">
        <v>2638</v>
      </c>
      <c r="D328" t="s">
        <v>79</v>
      </c>
      <c r="E328" s="3">
        <v>42278</v>
      </c>
      <c r="F328" t="s">
        <v>2680</v>
      </c>
    </row>
    <row r="329" spans="1:6">
      <c r="A329" s="1" t="s">
        <v>883</v>
      </c>
      <c r="B329" t="s">
        <v>883</v>
      </c>
      <c r="C329" t="s">
        <v>2635</v>
      </c>
      <c r="E329" s="3">
        <v>42278</v>
      </c>
      <c r="F329" t="s">
        <v>2680</v>
      </c>
    </row>
    <row r="330" spans="1:6">
      <c r="A330" s="1" t="s">
        <v>884</v>
      </c>
      <c r="B330" t="s">
        <v>884</v>
      </c>
      <c r="C330" t="s">
        <v>2638</v>
      </c>
      <c r="E330" s="3">
        <v>42278</v>
      </c>
      <c r="F330" t="s">
        <v>2680</v>
      </c>
    </row>
    <row r="331" spans="1:6">
      <c r="A331" s="1" t="s">
        <v>885</v>
      </c>
      <c r="B331" t="s">
        <v>885</v>
      </c>
      <c r="C331" t="s">
        <v>2638</v>
      </c>
      <c r="E331" s="3">
        <v>42278</v>
      </c>
      <c r="F331" t="s">
        <v>2680</v>
      </c>
    </row>
    <row r="332" spans="1:6">
      <c r="A332" s="1" t="s">
        <v>886</v>
      </c>
      <c r="B332" t="s">
        <v>886</v>
      </c>
      <c r="C332" t="s">
        <v>2638</v>
      </c>
      <c r="D332" t="s">
        <v>79</v>
      </c>
      <c r="E332" s="3">
        <v>42278</v>
      </c>
      <c r="F332" t="s">
        <v>2680</v>
      </c>
    </row>
    <row r="333" spans="1:6">
      <c r="A333" s="1" t="s">
        <v>887</v>
      </c>
      <c r="B333" t="s">
        <v>887</v>
      </c>
      <c r="C333" t="s">
        <v>2638</v>
      </c>
      <c r="E333" s="3">
        <v>42278</v>
      </c>
      <c r="F333" t="s">
        <v>2680</v>
      </c>
    </row>
    <row r="334" spans="1:6">
      <c r="A334" s="1" t="s">
        <v>888</v>
      </c>
      <c r="B334" t="s">
        <v>888</v>
      </c>
      <c r="C334" t="s">
        <v>2638</v>
      </c>
      <c r="D334" t="s">
        <v>2657</v>
      </c>
      <c r="E334" s="3">
        <v>42278</v>
      </c>
      <c r="F334" t="s">
        <v>2680</v>
      </c>
    </row>
    <row r="335" spans="1:6">
      <c r="A335" s="1" t="s">
        <v>889</v>
      </c>
      <c r="B335" t="s">
        <v>889</v>
      </c>
      <c r="C335" t="s">
        <v>2635</v>
      </c>
      <c r="E335" s="3">
        <v>42278</v>
      </c>
      <c r="F335" t="s">
        <v>2680</v>
      </c>
    </row>
    <row r="336" spans="1:6">
      <c r="A336" s="1" t="s">
        <v>890</v>
      </c>
      <c r="B336" t="s">
        <v>890</v>
      </c>
      <c r="C336" t="s">
        <v>2638</v>
      </c>
      <c r="E336" s="3">
        <v>42278</v>
      </c>
      <c r="F336" t="s">
        <v>2680</v>
      </c>
    </row>
    <row r="337" spans="1:6">
      <c r="A337" s="1" t="s">
        <v>891</v>
      </c>
      <c r="B337" t="s">
        <v>891</v>
      </c>
      <c r="C337" t="s">
        <v>2638</v>
      </c>
      <c r="E337" s="3">
        <v>42278</v>
      </c>
      <c r="F337" t="s">
        <v>2680</v>
      </c>
    </row>
    <row r="338" spans="1:6">
      <c r="A338" s="1" t="s">
        <v>892</v>
      </c>
      <c r="B338" t="s">
        <v>892</v>
      </c>
      <c r="C338" t="s">
        <v>2635</v>
      </c>
      <c r="E338" s="3">
        <v>42278</v>
      </c>
      <c r="F338" t="s">
        <v>2680</v>
      </c>
    </row>
    <row r="339" spans="1:6">
      <c r="A339" s="1" t="s">
        <v>893</v>
      </c>
      <c r="B339" t="s">
        <v>893</v>
      </c>
      <c r="C339" t="s">
        <v>2638</v>
      </c>
      <c r="E339" s="3">
        <v>42278</v>
      </c>
      <c r="F339" t="s">
        <v>2680</v>
      </c>
    </row>
    <row r="340" spans="1:6">
      <c r="A340" s="1" t="s">
        <v>894</v>
      </c>
      <c r="B340" t="s">
        <v>894</v>
      </c>
      <c r="C340" t="s">
        <v>2638</v>
      </c>
      <c r="E340" s="3">
        <v>42278</v>
      </c>
      <c r="F340" t="s">
        <v>2680</v>
      </c>
    </row>
    <row r="341" spans="1:6">
      <c r="A341" s="1" t="s">
        <v>895</v>
      </c>
      <c r="B341" t="s">
        <v>895</v>
      </c>
      <c r="C341" t="s">
        <v>2638</v>
      </c>
      <c r="E341" s="3">
        <v>42278</v>
      </c>
      <c r="F341" t="s">
        <v>2680</v>
      </c>
    </row>
    <row r="342" spans="1:6">
      <c r="A342" s="1" t="s">
        <v>896</v>
      </c>
      <c r="B342" t="s">
        <v>896</v>
      </c>
      <c r="C342" t="s">
        <v>2638</v>
      </c>
      <c r="D342" t="s">
        <v>79</v>
      </c>
      <c r="E342" s="3">
        <v>42278</v>
      </c>
      <c r="F342" t="s">
        <v>2680</v>
      </c>
    </row>
    <row r="343" spans="1:6">
      <c r="A343" s="1" t="s">
        <v>897</v>
      </c>
      <c r="B343" t="s">
        <v>897</v>
      </c>
      <c r="C343" t="s">
        <v>2638</v>
      </c>
      <c r="D343" t="s">
        <v>2642</v>
      </c>
      <c r="E343" s="3">
        <v>42278</v>
      </c>
      <c r="F343" t="s">
        <v>2680</v>
      </c>
    </row>
    <row r="344" spans="1:6">
      <c r="A344" s="1" t="s">
        <v>898</v>
      </c>
      <c r="B344" t="s">
        <v>898</v>
      </c>
      <c r="C344" t="s">
        <v>2638</v>
      </c>
      <c r="D344" t="s">
        <v>79</v>
      </c>
      <c r="E344" s="3">
        <v>42278</v>
      </c>
      <c r="F344" t="s">
        <v>2680</v>
      </c>
    </row>
    <row r="345" spans="1:6">
      <c r="A345" s="1" t="s">
        <v>899</v>
      </c>
      <c r="B345" t="s">
        <v>899</v>
      </c>
      <c r="C345" t="s">
        <v>2638</v>
      </c>
      <c r="E345" s="3">
        <v>42278</v>
      </c>
      <c r="F345" t="s">
        <v>2680</v>
      </c>
    </row>
    <row r="346" spans="1:6">
      <c r="A346" s="1" t="s">
        <v>900</v>
      </c>
      <c r="B346" t="s">
        <v>900</v>
      </c>
      <c r="C346" t="s">
        <v>2638</v>
      </c>
      <c r="E346" s="3">
        <v>42278</v>
      </c>
      <c r="F346" t="s">
        <v>2680</v>
      </c>
    </row>
    <row r="347" spans="1:6">
      <c r="A347" s="1" t="s">
        <v>901</v>
      </c>
      <c r="B347" t="s">
        <v>901</v>
      </c>
      <c r="C347" t="s">
        <v>2638</v>
      </c>
      <c r="E347" s="3">
        <v>42278</v>
      </c>
      <c r="F347" t="s">
        <v>2680</v>
      </c>
    </row>
    <row r="348" spans="1:6">
      <c r="A348" s="1" t="s">
        <v>902</v>
      </c>
      <c r="B348" t="s">
        <v>902</v>
      </c>
      <c r="C348" t="s">
        <v>2638</v>
      </c>
      <c r="E348" s="3">
        <v>42278</v>
      </c>
      <c r="F348" t="s">
        <v>2680</v>
      </c>
    </row>
    <row r="349" spans="1:6">
      <c r="A349" s="1" t="s">
        <v>903</v>
      </c>
      <c r="B349" t="s">
        <v>903</v>
      </c>
      <c r="C349" t="s">
        <v>2637</v>
      </c>
      <c r="E349" s="3">
        <v>42278</v>
      </c>
      <c r="F349" t="s">
        <v>2680</v>
      </c>
    </row>
    <row r="350" spans="1:6">
      <c r="A350" s="1" t="s">
        <v>904</v>
      </c>
      <c r="B350" t="s">
        <v>904</v>
      </c>
      <c r="C350" t="s">
        <v>2638</v>
      </c>
      <c r="E350" s="3">
        <v>42278</v>
      </c>
      <c r="F350" t="s">
        <v>2680</v>
      </c>
    </row>
    <row r="351" spans="1:6">
      <c r="A351" s="1" t="s">
        <v>905</v>
      </c>
      <c r="B351" t="s">
        <v>905</v>
      </c>
      <c r="C351" t="s">
        <v>2638</v>
      </c>
      <c r="E351" s="3">
        <v>42278</v>
      </c>
      <c r="F351" t="s">
        <v>2680</v>
      </c>
    </row>
    <row r="352" spans="1:6">
      <c r="A352" s="1" t="s">
        <v>906</v>
      </c>
      <c r="B352" t="s">
        <v>906</v>
      </c>
      <c r="C352" t="s">
        <v>2638</v>
      </c>
      <c r="E352" s="3">
        <v>42278</v>
      </c>
      <c r="F352" t="s">
        <v>2680</v>
      </c>
    </row>
    <row r="353" spans="1:6">
      <c r="A353" s="1" t="s">
        <v>907</v>
      </c>
      <c r="B353" t="s">
        <v>907</v>
      </c>
      <c r="C353" t="s">
        <v>2637</v>
      </c>
      <c r="D353" t="s">
        <v>79</v>
      </c>
      <c r="E353" s="3">
        <v>42278</v>
      </c>
      <c r="F353" t="s">
        <v>2680</v>
      </c>
    </row>
    <row r="354" spans="1:6">
      <c r="A354" s="1" t="s">
        <v>908</v>
      </c>
      <c r="B354" t="s">
        <v>908</v>
      </c>
      <c r="C354" t="s">
        <v>2638</v>
      </c>
      <c r="D354" t="s">
        <v>2645</v>
      </c>
      <c r="E354" s="3">
        <v>42278</v>
      </c>
      <c r="F354" t="s">
        <v>2680</v>
      </c>
    </row>
    <row r="355" spans="1:6">
      <c r="A355" s="1" t="s">
        <v>909</v>
      </c>
      <c r="B355" t="s">
        <v>909</v>
      </c>
      <c r="C355" t="s">
        <v>2638</v>
      </c>
      <c r="E355" s="3">
        <v>42278</v>
      </c>
      <c r="F355" t="s">
        <v>2680</v>
      </c>
    </row>
    <row r="356" spans="1:6">
      <c r="A356" s="1" t="s">
        <v>910</v>
      </c>
      <c r="B356" t="s">
        <v>910</v>
      </c>
      <c r="C356" t="s">
        <v>2638</v>
      </c>
      <c r="E356" s="3">
        <v>42278</v>
      </c>
      <c r="F356" t="s">
        <v>2680</v>
      </c>
    </row>
    <row r="357" spans="1:6">
      <c r="A357" s="1" t="s">
        <v>911</v>
      </c>
      <c r="B357" t="s">
        <v>911</v>
      </c>
      <c r="C357" t="s">
        <v>2638</v>
      </c>
      <c r="E357" s="3">
        <v>42278</v>
      </c>
      <c r="F357" t="s">
        <v>2680</v>
      </c>
    </row>
    <row r="358" spans="1:6">
      <c r="A358" s="1" t="s">
        <v>912</v>
      </c>
      <c r="B358" t="s">
        <v>912</v>
      </c>
      <c r="C358" t="s">
        <v>2638</v>
      </c>
      <c r="E358" s="3">
        <v>42278</v>
      </c>
      <c r="F358" t="s">
        <v>2680</v>
      </c>
    </row>
    <row r="359" spans="1:6">
      <c r="A359" s="1" t="s">
        <v>913</v>
      </c>
      <c r="B359" t="s">
        <v>913</v>
      </c>
      <c r="C359" t="s">
        <v>2635</v>
      </c>
      <c r="E359" s="3">
        <v>42278</v>
      </c>
      <c r="F359" t="s">
        <v>2680</v>
      </c>
    </row>
    <row r="360" spans="1:6">
      <c r="A360" s="1" t="s">
        <v>914</v>
      </c>
      <c r="B360" t="s">
        <v>914</v>
      </c>
      <c r="C360" t="s">
        <v>2635</v>
      </c>
      <c r="E360" s="3">
        <v>42278</v>
      </c>
      <c r="F360" t="s">
        <v>2680</v>
      </c>
    </row>
    <row r="361" spans="1:6">
      <c r="A361" s="1" t="s">
        <v>915</v>
      </c>
      <c r="B361" t="s">
        <v>915</v>
      </c>
      <c r="C361" t="s">
        <v>2636</v>
      </c>
      <c r="E361" s="3">
        <v>42278</v>
      </c>
      <c r="F361" t="s">
        <v>2680</v>
      </c>
    </row>
    <row r="362" spans="1:6">
      <c r="A362" s="1" t="s">
        <v>916</v>
      </c>
      <c r="B362" t="s">
        <v>916</v>
      </c>
      <c r="C362" t="s">
        <v>2635</v>
      </c>
      <c r="D362" t="s">
        <v>71</v>
      </c>
      <c r="E362" s="3">
        <v>42305</v>
      </c>
      <c r="F362" t="s">
        <v>2680</v>
      </c>
    </row>
    <row r="363" spans="1:6">
      <c r="A363" s="1" t="s">
        <v>917</v>
      </c>
      <c r="B363" t="s">
        <v>917</v>
      </c>
      <c r="C363" t="s">
        <v>2635</v>
      </c>
      <c r="D363" t="s">
        <v>74</v>
      </c>
      <c r="E363" s="3">
        <v>42278</v>
      </c>
      <c r="F363" t="s">
        <v>2680</v>
      </c>
    </row>
    <row r="364" spans="1:6">
      <c r="A364" s="1" t="s">
        <v>918</v>
      </c>
      <c r="B364" t="s">
        <v>918</v>
      </c>
      <c r="C364" t="s">
        <v>2637</v>
      </c>
      <c r="E364" s="3">
        <v>42278</v>
      </c>
      <c r="F364" t="s">
        <v>2680</v>
      </c>
    </row>
    <row r="365" spans="1:6">
      <c r="A365" s="1" t="s">
        <v>919</v>
      </c>
      <c r="B365" t="s">
        <v>919</v>
      </c>
      <c r="C365" t="s">
        <v>2635</v>
      </c>
      <c r="D365" t="s">
        <v>2658</v>
      </c>
      <c r="E365" s="3">
        <v>42278</v>
      </c>
      <c r="F365" t="s">
        <v>2680</v>
      </c>
    </row>
    <row r="366" spans="1:6">
      <c r="A366" s="1" t="s">
        <v>920</v>
      </c>
      <c r="B366" t="s">
        <v>920</v>
      </c>
      <c r="C366" t="s">
        <v>2635</v>
      </c>
      <c r="E366" s="3">
        <v>42278</v>
      </c>
      <c r="F366" t="s">
        <v>2680</v>
      </c>
    </row>
    <row r="367" spans="1:6">
      <c r="A367" s="1" t="s">
        <v>921</v>
      </c>
      <c r="B367" t="s">
        <v>921</v>
      </c>
      <c r="C367" t="s">
        <v>2637</v>
      </c>
      <c r="D367" t="s">
        <v>79</v>
      </c>
      <c r="E367" s="3">
        <v>42278</v>
      </c>
      <c r="F367" t="s">
        <v>2680</v>
      </c>
    </row>
    <row r="368" spans="1:6">
      <c r="A368" s="1" t="s">
        <v>922</v>
      </c>
      <c r="B368" t="s">
        <v>922</v>
      </c>
      <c r="C368" t="s">
        <v>2635</v>
      </c>
      <c r="E368" s="3">
        <v>42278</v>
      </c>
      <c r="F368" t="s">
        <v>2680</v>
      </c>
    </row>
    <row r="369" spans="1:6">
      <c r="A369" s="1" t="s">
        <v>923</v>
      </c>
      <c r="B369" t="s">
        <v>923</v>
      </c>
      <c r="C369" t="s">
        <v>2637</v>
      </c>
      <c r="E369" s="3">
        <v>42278</v>
      </c>
      <c r="F369" t="s">
        <v>2680</v>
      </c>
    </row>
    <row r="370" spans="1:6">
      <c r="A370" s="1" t="s">
        <v>924</v>
      </c>
      <c r="B370" t="s">
        <v>924</v>
      </c>
      <c r="C370" t="s">
        <v>2637</v>
      </c>
      <c r="E370" s="3">
        <v>42278</v>
      </c>
      <c r="F370" t="s">
        <v>2680</v>
      </c>
    </row>
    <row r="371" spans="1:6">
      <c r="A371" s="1" t="s">
        <v>925</v>
      </c>
      <c r="B371" t="s">
        <v>925</v>
      </c>
      <c r="C371" t="s">
        <v>2635</v>
      </c>
      <c r="E371" s="3">
        <v>42278</v>
      </c>
      <c r="F371" t="s">
        <v>2680</v>
      </c>
    </row>
    <row r="372" spans="1:6">
      <c r="A372" s="1" t="s">
        <v>926</v>
      </c>
      <c r="B372" t="s">
        <v>926</v>
      </c>
      <c r="C372" t="s">
        <v>2635</v>
      </c>
      <c r="E372" s="3">
        <v>42278</v>
      </c>
      <c r="F372" t="s">
        <v>2680</v>
      </c>
    </row>
    <row r="373" spans="1:6">
      <c r="A373" s="1" t="s">
        <v>927</v>
      </c>
      <c r="B373" t="s">
        <v>927</v>
      </c>
      <c r="C373" t="s">
        <v>2635</v>
      </c>
      <c r="D373" t="s">
        <v>73</v>
      </c>
      <c r="E373" s="3">
        <v>42278</v>
      </c>
      <c r="F373" t="s">
        <v>2680</v>
      </c>
    </row>
    <row r="374" spans="1:6">
      <c r="A374" s="1" t="s">
        <v>928</v>
      </c>
      <c r="B374" t="s">
        <v>928</v>
      </c>
      <c r="C374" t="s">
        <v>2639</v>
      </c>
      <c r="E374" s="3">
        <v>42278</v>
      </c>
      <c r="F374" t="s">
        <v>2680</v>
      </c>
    </row>
    <row r="375" spans="1:6">
      <c r="A375" s="1" t="s">
        <v>929</v>
      </c>
      <c r="B375" t="s">
        <v>929</v>
      </c>
      <c r="C375" t="s">
        <v>2637</v>
      </c>
      <c r="E375" s="3">
        <v>42278</v>
      </c>
      <c r="F375" t="s">
        <v>2680</v>
      </c>
    </row>
    <row r="376" spans="1:6">
      <c r="A376" s="1" t="s">
        <v>930</v>
      </c>
      <c r="B376" t="s">
        <v>930</v>
      </c>
      <c r="C376" t="s">
        <v>2637</v>
      </c>
      <c r="D376" t="s">
        <v>2649</v>
      </c>
      <c r="E376" s="3">
        <v>42278</v>
      </c>
      <c r="F376" t="s">
        <v>2680</v>
      </c>
    </row>
    <row r="377" spans="1:6">
      <c r="A377" s="1" t="s">
        <v>931</v>
      </c>
      <c r="B377" t="s">
        <v>931</v>
      </c>
      <c r="C377" t="s">
        <v>2635</v>
      </c>
      <c r="E377" s="3">
        <v>42278</v>
      </c>
      <c r="F377" t="s">
        <v>2680</v>
      </c>
    </row>
    <row r="378" spans="1:6">
      <c r="A378" s="1" t="s">
        <v>932</v>
      </c>
      <c r="B378" t="s">
        <v>932</v>
      </c>
      <c r="C378" t="s">
        <v>2635</v>
      </c>
      <c r="E378" s="3">
        <v>42278</v>
      </c>
      <c r="F378" t="s">
        <v>2680</v>
      </c>
    </row>
    <row r="379" spans="1:6">
      <c r="A379" s="1" t="s">
        <v>933</v>
      </c>
      <c r="B379" t="s">
        <v>933</v>
      </c>
      <c r="C379" t="s">
        <v>2639</v>
      </c>
      <c r="E379" s="3">
        <v>42278</v>
      </c>
      <c r="F379" t="s">
        <v>2680</v>
      </c>
    </row>
    <row r="380" spans="1:6">
      <c r="A380" s="1" t="s">
        <v>934</v>
      </c>
      <c r="B380" t="s">
        <v>934</v>
      </c>
      <c r="C380" t="s">
        <v>2635</v>
      </c>
      <c r="E380" s="3">
        <v>42278</v>
      </c>
      <c r="F380" t="s">
        <v>2680</v>
      </c>
    </row>
    <row r="381" spans="1:6">
      <c r="A381" s="1" t="s">
        <v>935</v>
      </c>
      <c r="B381" t="s">
        <v>935</v>
      </c>
      <c r="C381" t="s">
        <v>2635</v>
      </c>
      <c r="E381" s="3">
        <v>42278</v>
      </c>
      <c r="F381" t="s">
        <v>2680</v>
      </c>
    </row>
    <row r="382" spans="1:6">
      <c r="A382" s="1" t="s">
        <v>936</v>
      </c>
      <c r="B382" t="s">
        <v>936</v>
      </c>
      <c r="C382" t="s">
        <v>2635</v>
      </c>
      <c r="D382" t="s">
        <v>71</v>
      </c>
      <c r="E382" s="3">
        <v>42278</v>
      </c>
      <c r="F382" t="s">
        <v>2680</v>
      </c>
    </row>
    <row r="383" spans="1:6">
      <c r="A383" s="1" t="s">
        <v>937</v>
      </c>
      <c r="B383" t="s">
        <v>937</v>
      </c>
      <c r="C383" t="s">
        <v>2637</v>
      </c>
      <c r="E383" s="3">
        <v>42278</v>
      </c>
      <c r="F383" t="s">
        <v>2680</v>
      </c>
    </row>
    <row r="384" spans="1:6">
      <c r="A384" s="1" t="s">
        <v>938</v>
      </c>
      <c r="B384" t="s">
        <v>938</v>
      </c>
      <c r="C384" t="s">
        <v>2639</v>
      </c>
      <c r="D384" t="s">
        <v>2645</v>
      </c>
      <c r="E384" s="3">
        <v>42278</v>
      </c>
      <c r="F384" t="s">
        <v>2680</v>
      </c>
    </row>
    <row r="385" spans="1:6">
      <c r="A385" s="1" t="s">
        <v>939</v>
      </c>
      <c r="B385" t="s">
        <v>939</v>
      </c>
      <c r="C385" t="s">
        <v>2635</v>
      </c>
      <c r="E385" s="3">
        <v>42278</v>
      </c>
      <c r="F385" t="s">
        <v>2680</v>
      </c>
    </row>
    <row r="386" spans="1:6">
      <c r="A386" s="1" t="s">
        <v>940</v>
      </c>
      <c r="B386" t="s">
        <v>940</v>
      </c>
      <c r="C386" t="s">
        <v>2639</v>
      </c>
      <c r="E386" s="3">
        <v>42278</v>
      </c>
      <c r="F386" t="s">
        <v>2680</v>
      </c>
    </row>
    <row r="387" spans="1:6">
      <c r="A387" s="1" t="s">
        <v>941</v>
      </c>
      <c r="B387" t="s">
        <v>941</v>
      </c>
      <c r="C387" t="s">
        <v>2639</v>
      </c>
      <c r="E387" s="3">
        <v>42278</v>
      </c>
      <c r="F387" t="s">
        <v>2680</v>
      </c>
    </row>
    <row r="388" spans="1:6">
      <c r="A388" s="1" t="s">
        <v>942</v>
      </c>
      <c r="B388" t="s">
        <v>942</v>
      </c>
      <c r="C388" t="s">
        <v>2639</v>
      </c>
      <c r="E388" s="3">
        <v>42278</v>
      </c>
      <c r="F388" t="s">
        <v>2680</v>
      </c>
    </row>
    <row r="389" spans="1:6">
      <c r="A389" s="1" t="s">
        <v>943</v>
      </c>
      <c r="B389" t="s">
        <v>943</v>
      </c>
      <c r="C389" t="s">
        <v>2639</v>
      </c>
      <c r="E389" s="3">
        <v>42278</v>
      </c>
      <c r="F389" t="s">
        <v>2680</v>
      </c>
    </row>
    <row r="390" spans="1:6">
      <c r="A390" s="1" t="s">
        <v>944</v>
      </c>
      <c r="B390" t="s">
        <v>944</v>
      </c>
      <c r="C390" t="s">
        <v>2639</v>
      </c>
      <c r="D390" t="s">
        <v>79</v>
      </c>
      <c r="E390" s="3">
        <v>42278</v>
      </c>
      <c r="F390" t="s">
        <v>2680</v>
      </c>
    </row>
    <row r="391" spans="1:6">
      <c r="A391" s="1" t="s">
        <v>945</v>
      </c>
      <c r="B391" t="s">
        <v>945</v>
      </c>
      <c r="C391" t="s">
        <v>2635</v>
      </c>
      <c r="D391" t="s">
        <v>71</v>
      </c>
      <c r="E391" s="3">
        <v>42278</v>
      </c>
      <c r="F391" t="s">
        <v>2680</v>
      </c>
    </row>
    <row r="392" spans="1:6">
      <c r="A392" s="1" t="s">
        <v>946</v>
      </c>
      <c r="B392" t="s">
        <v>946</v>
      </c>
      <c r="C392" t="s">
        <v>2635</v>
      </c>
      <c r="E392" s="3">
        <v>42278</v>
      </c>
      <c r="F392" t="s">
        <v>2680</v>
      </c>
    </row>
    <row r="393" spans="1:6">
      <c r="A393" s="1" t="s">
        <v>947</v>
      </c>
      <c r="B393" t="s">
        <v>947</v>
      </c>
      <c r="C393" t="s">
        <v>2637</v>
      </c>
      <c r="D393" t="s">
        <v>79</v>
      </c>
      <c r="E393" s="3">
        <v>42278</v>
      </c>
      <c r="F393" t="s">
        <v>2680</v>
      </c>
    </row>
    <row r="394" spans="1:6">
      <c r="A394" s="1" t="s">
        <v>948</v>
      </c>
      <c r="B394" t="s">
        <v>948</v>
      </c>
      <c r="C394" t="s">
        <v>2638</v>
      </c>
      <c r="E394" s="3">
        <v>42278</v>
      </c>
      <c r="F394" t="s">
        <v>2680</v>
      </c>
    </row>
    <row r="395" spans="1:6">
      <c r="A395" s="1" t="s">
        <v>949</v>
      </c>
      <c r="B395" t="s">
        <v>949</v>
      </c>
      <c r="C395" t="s">
        <v>2638</v>
      </c>
      <c r="E395" s="3">
        <v>42278</v>
      </c>
      <c r="F395" t="s">
        <v>2680</v>
      </c>
    </row>
    <row r="396" spans="1:6">
      <c r="A396" s="1" t="s">
        <v>950</v>
      </c>
      <c r="B396" t="s">
        <v>950</v>
      </c>
      <c r="C396" t="s">
        <v>2637</v>
      </c>
      <c r="D396" t="s">
        <v>79</v>
      </c>
      <c r="E396" s="3">
        <v>42278</v>
      </c>
      <c r="F396" t="s">
        <v>2680</v>
      </c>
    </row>
    <row r="397" spans="1:6">
      <c r="A397" s="1" t="s">
        <v>951</v>
      </c>
      <c r="B397" t="s">
        <v>951</v>
      </c>
      <c r="C397" t="s">
        <v>2635</v>
      </c>
      <c r="D397" t="s">
        <v>74</v>
      </c>
      <c r="E397" s="3">
        <v>42278</v>
      </c>
      <c r="F397" t="s">
        <v>2680</v>
      </c>
    </row>
    <row r="398" spans="1:6">
      <c r="A398" s="1" t="s">
        <v>952</v>
      </c>
      <c r="B398" t="s">
        <v>952</v>
      </c>
      <c r="C398" t="s">
        <v>2638</v>
      </c>
      <c r="E398" s="3">
        <v>42278</v>
      </c>
      <c r="F398" t="s">
        <v>2680</v>
      </c>
    </row>
    <row r="399" spans="1:6">
      <c r="A399" s="1" t="s">
        <v>953</v>
      </c>
      <c r="B399" t="s">
        <v>953</v>
      </c>
      <c r="C399" t="s">
        <v>2637</v>
      </c>
      <c r="D399" t="s">
        <v>2657</v>
      </c>
      <c r="E399" s="3">
        <v>42278</v>
      </c>
      <c r="F399" t="s">
        <v>2680</v>
      </c>
    </row>
    <row r="400" spans="1:6">
      <c r="A400" s="1" t="s">
        <v>954</v>
      </c>
      <c r="B400" t="s">
        <v>954</v>
      </c>
      <c r="C400" t="s">
        <v>2637</v>
      </c>
      <c r="E400" s="3">
        <v>42278</v>
      </c>
      <c r="F400" t="s">
        <v>2680</v>
      </c>
    </row>
    <row r="401" spans="1:6">
      <c r="A401" s="1" t="s">
        <v>955</v>
      </c>
      <c r="B401" t="s">
        <v>955</v>
      </c>
      <c r="C401" t="s">
        <v>2635</v>
      </c>
      <c r="E401" s="3">
        <v>42278</v>
      </c>
      <c r="F401" t="s">
        <v>2680</v>
      </c>
    </row>
    <row r="402" spans="1:6">
      <c r="A402" s="1" t="s">
        <v>956</v>
      </c>
      <c r="B402" t="s">
        <v>956</v>
      </c>
      <c r="C402" t="s">
        <v>2639</v>
      </c>
      <c r="E402" s="3">
        <v>42278</v>
      </c>
      <c r="F402" t="s">
        <v>2680</v>
      </c>
    </row>
    <row r="403" spans="1:6">
      <c r="A403" s="1" t="s">
        <v>957</v>
      </c>
      <c r="B403" t="s">
        <v>957</v>
      </c>
      <c r="C403" t="s">
        <v>2635</v>
      </c>
      <c r="E403" s="3">
        <v>42278</v>
      </c>
      <c r="F403" t="s">
        <v>2680</v>
      </c>
    </row>
    <row r="404" spans="1:6">
      <c r="A404" s="1" t="s">
        <v>958</v>
      </c>
      <c r="B404" t="s">
        <v>958</v>
      </c>
      <c r="C404" t="s">
        <v>2637</v>
      </c>
      <c r="D404" t="s">
        <v>79</v>
      </c>
      <c r="E404" s="3">
        <v>42278</v>
      </c>
      <c r="F404" t="s">
        <v>2680</v>
      </c>
    </row>
    <row r="405" spans="1:6">
      <c r="A405" s="1" t="s">
        <v>959</v>
      </c>
      <c r="B405" t="s">
        <v>959</v>
      </c>
      <c r="C405" t="s">
        <v>2635</v>
      </c>
      <c r="E405" s="3">
        <v>42278</v>
      </c>
      <c r="F405" t="s">
        <v>2680</v>
      </c>
    </row>
    <row r="406" spans="1:6">
      <c r="A406" s="1" t="s">
        <v>960</v>
      </c>
      <c r="B406" t="s">
        <v>960</v>
      </c>
      <c r="C406" t="s">
        <v>2639</v>
      </c>
      <c r="E406" s="3">
        <v>42278</v>
      </c>
      <c r="F406" t="s">
        <v>2680</v>
      </c>
    </row>
    <row r="407" spans="1:6">
      <c r="A407" s="1" t="s">
        <v>961</v>
      </c>
      <c r="B407" t="s">
        <v>961</v>
      </c>
      <c r="C407" t="s">
        <v>2639</v>
      </c>
      <c r="E407" s="3">
        <v>42278</v>
      </c>
      <c r="F407" t="s">
        <v>2680</v>
      </c>
    </row>
    <row r="408" spans="1:6">
      <c r="A408" s="1" t="s">
        <v>962</v>
      </c>
      <c r="B408" t="s">
        <v>962</v>
      </c>
      <c r="C408" t="s">
        <v>2637</v>
      </c>
      <c r="E408" s="3">
        <v>42278</v>
      </c>
      <c r="F408" t="s">
        <v>2680</v>
      </c>
    </row>
    <row r="409" spans="1:6">
      <c r="A409" s="1" t="s">
        <v>963</v>
      </c>
      <c r="B409" t="s">
        <v>963</v>
      </c>
      <c r="C409" t="s">
        <v>2635</v>
      </c>
      <c r="E409" s="3">
        <v>42278</v>
      </c>
      <c r="F409" t="s">
        <v>2680</v>
      </c>
    </row>
    <row r="410" spans="1:6">
      <c r="A410" s="1" t="s">
        <v>964</v>
      </c>
      <c r="B410" t="s">
        <v>964</v>
      </c>
      <c r="C410" t="s">
        <v>2635</v>
      </c>
      <c r="E410" s="3">
        <v>42278</v>
      </c>
      <c r="F410" t="s">
        <v>2680</v>
      </c>
    </row>
    <row r="411" spans="1:6">
      <c r="A411" s="1" t="s">
        <v>965</v>
      </c>
      <c r="B411" t="s">
        <v>965</v>
      </c>
      <c r="C411" t="s">
        <v>2635</v>
      </c>
      <c r="E411" s="3">
        <v>42278</v>
      </c>
      <c r="F411" t="s">
        <v>2680</v>
      </c>
    </row>
    <row r="412" spans="1:6">
      <c r="A412" s="1" t="s">
        <v>966</v>
      </c>
      <c r="B412" t="s">
        <v>966</v>
      </c>
      <c r="C412" t="s">
        <v>2637</v>
      </c>
      <c r="E412" s="3">
        <v>42278</v>
      </c>
      <c r="F412" t="s">
        <v>2680</v>
      </c>
    </row>
    <row r="413" spans="1:6">
      <c r="A413" s="1" t="s">
        <v>967</v>
      </c>
      <c r="B413" t="s">
        <v>967</v>
      </c>
      <c r="C413" t="s">
        <v>2637</v>
      </c>
      <c r="D413" t="s">
        <v>2659</v>
      </c>
      <c r="E413" s="3">
        <v>42278</v>
      </c>
      <c r="F413" t="s">
        <v>2680</v>
      </c>
    </row>
    <row r="414" spans="1:6">
      <c r="A414" s="1" t="s">
        <v>968</v>
      </c>
      <c r="B414" t="s">
        <v>968</v>
      </c>
      <c r="C414" t="s">
        <v>2635</v>
      </c>
      <c r="D414" t="s">
        <v>74</v>
      </c>
      <c r="E414" s="3">
        <v>42278</v>
      </c>
      <c r="F414" t="s">
        <v>2680</v>
      </c>
    </row>
    <row r="415" spans="1:6">
      <c r="A415" s="1" t="s">
        <v>969</v>
      </c>
      <c r="B415" t="s">
        <v>969</v>
      </c>
      <c r="C415" t="s">
        <v>2639</v>
      </c>
      <c r="E415" s="3">
        <v>42278</v>
      </c>
      <c r="F415" t="s">
        <v>2680</v>
      </c>
    </row>
    <row r="416" spans="1:6">
      <c r="A416" s="1" t="s">
        <v>970</v>
      </c>
      <c r="B416" t="s">
        <v>970</v>
      </c>
      <c r="C416" t="s">
        <v>2639</v>
      </c>
      <c r="E416" s="3">
        <v>42278</v>
      </c>
      <c r="F416" t="s">
        <v>2680</v>
      </c>
    </row>
    <row r="417" spans="1:6">
      <c r="A417" s="1" t="s">
        <v>971</v>
      </c>
      <c r="B417" t="s">
        <v>971</v>
      </c>
      <c r="C417" t="s">
        <v>2635</v>
      </c>
      <c r="E417" s="3">
        <v>42278</v>
      </c>
      <c r="F417" t="s">
        <v>2680</v>
      </c>
    </row>
    <row r="418" spans="1:6">
      <c r="A418" s="1" t="s">
        <v>972</v>
      </c>
      <c r="B418" t="s">
        <v>972</v>
      </c>
      <c r="C418" t="s">
        <v>2635</v>
      </c>
      <c r="D418" t="s">
        <v>2655</v>
      </c>
      <c r="E418" s="3">
        <v>42278</v>
      </c>
      <c r="F418" t="s">
        <v>2680</v>
      </c>
    </row>
    <row r="419" spans="1:6">
      <c r="A419" s="1" t="s">
        <v>973</v>
      </c>
      <c r="B419" t="s">
        <v>973</v>
      </c>
      <c r="C419" t="s">
        <v>2635</v>
      </c>
      <c r="D419" t="s">
        <v>71</v>
      </c>
      <c r="E419" s="3">
        <v>42278</v>
      </c>
      <c r="F419" t="s">
        <v>2680</v>
      </c>
    </row>
    <row r="420" spans="1:6">
      <c r="A420" s="1" t="s">
        <v>974</v>
      </c>
      <c r="B420" t="s">
        <v>974</v>
      </c>
      <c r="C420" t="s">
        <v>2636</v>
      </c>
      <c r="E420" s="3">
        <v>42278</v>
      </c>
      <c r="F420" t="s">
        <v>2680</v>
      </c>
    </row>
    <row r="421" spans="1:6">
      <c r="A421" s="1" t="s">
        <v>975</v>
      </c>
      <c r="B421" t="s">
        <v>975</v>
      </c>
      <c r="C421" t="s">
        <v>2637</v>
      </c>
      <c r="E421" s="3">
        <v>42278</v>
      </c>
      <c r="F421" t="s">
        <v>2680</v>
      </c>
    </row>
    <row r="422" spans="1:6">
      <c r="A422" s="1" t="s">
        <v>976</v>
      </c>
      <c r="B422" t="s">
        <v>976</v>
      </c>
      <c r="C422" t="s">
        <v>2635</v>
      </c>
      <c r="D422" t="s">
        <v>2654</v>
      </c>
      <c r="E422" s="3">
        <v>42621</v>
      </c>
      <c r="F422" t="s">
        <v>2680</v>
      </c>
    </row>
    <row r="423" spans="1:6">
      <c r="A423" s="1" t="s">
        <v>977</v>
      </c>
      <c r="B423" t="s">
        <v>977</v>
      </c>
      <c r="C423" t="s">
        <v>2635</v>
      </c>
      <c r="E423" s="3">
        <v>42278</v>
      </c>
      <c r="F423" t="s">
        <v>2680</v>
      </c>
    </row>
    <row r="424" spans="1:6">
      <c r="A424" s="1" t="s">
        <v>978</v>
      </c>
      <c r="B424" t="s">
        <v>978</v>
      </c>
      <c r="C424" t="s">
        <v>2637</v>
      </c>
      <c r="D424" t="s">
        <v>79</v>
      </c>
      <c r="E424" s="3">
        <v>42278</v>
      </c>
      <c r="F424" t="s">
        <v>2680</v>
      </c>
    </row>
    <row r="425" spans="1:6">
      <c r="A425" s="1" t="s">
        <v>979</v>
      </c>
      <c r="B425" t="s">
        <v>979</v>
      </c>
      <c r="C425" t="s">
        <v>2637</v>
      </c>
      <c r="E425" s="3">
        <v>42278</v>
      </c>
      <c r="F425" t="s">
        <v>2680</v>
      </c>
    </row>
    <row r="426" spans="1:6">
      <c r="A426" s="1" t="s">
        <v>980</v>
      </c>
      <c r="B426" t="s">
        <v>980</v>
      </c>
      <c r="C426" t="s">
        <v>2635</v>
      </c>
      <c r="D426" t="s">
        <v>79</v>
      </c>
      <c r="E426" s="3">
        <v>42278</v>
      </c>
      <c r="F426" t="s">
        <v>2680</v>
      </c>
    </row>
    <row r="427" spans="1:6">
      <c r="A427" s="1" t="s">
        <v>981</v>
      </c>
      <c r="B427" t="s">
        <v>981</v>
      </c>
      <c r="C427" t="s">
        <v>2635</v>
      </c>
      <c r="E427" s="3">
        <v>42278</v>
      </c>
      <c r="F427" t="s">
        <v>2680</v>
      </c>
    </row>
    <row r="428" spans="1:6">
      <c r="A428" s="1" t="s">
        <v>982</v>
      </c>
      <c r="B428" t="s">
        <v>982</v>
      </c>
      <c r="C428" t="s">
        <v>2637</v>
      </c>
      <c r="E428" s="3">
        <v>42278</v>
      </c>
      <c r="F428" t="s">
        <v>2680</v>
      </c>
    </row>
    <row r="429" spans="1:6">
      <c r="A429" s="1" t="s">
        <v>983</v>
      </c>
      <c r="B429" t="s">
        <v>983</v>
      </c>
      <c r="C429" t="s">
        <v>2635</v>
      </c>
      <c r="E429" s="3">
        <v>42278</v>
      </c>
      <c r="F429" t="s">
        <v>2680</v>
      </c>
    </row>
    <row r="430" spans="1:6">
      <c r="A430" s="1" t="s">
        <v>984</v>
      </c>
      <c r="B430" t="s">
        <v>984</v>
      </c>
      <c r="C430" t="s">
        <v>2635</v>
      </c>
      <c r="D430" t="s">
        <v>71</v>
      </c>
      <c r="E430" s="3">
        <v>42416</v>
      </c>
      <c r="F430" t="s">
        <v>2680</v>
      </c>
    </row>
    <row r="431" spans="1:6">
      <c r="A431" s="1" t="s">
        <v>985</v>
      </c>
      <c r="B431" t="s">
        <v>985</v>
      </c>
      <c r="C431" t="s">
        <v>2635</v>
      </c>
      <c r="E431" s="3">
        <v>42278</v>
      </c>
      <c r="F431" t="s">
        <v>2680</v>
      </c>
    </row>
    <row r="432" spans="1:6">
      <c r="A432" s="1" t="s">
        <v>986</v>
      </c>
      <c r="B432" t="s">
        <v>986</v>
      </c>
      <c r="C432" t="s">
        <v>2635</v>
      </c>
      <c r="D432" t="s">
        <v>74</v>
      </c>
      <c r="E432" s="3">
        <v>42550</v>
      </c>
      <c r="F432" t="s">
        <v>2680</v>
      </c>
    </row>
    <row r="433" spans="1:6">
      <c r="A433" s="1" t="s">
        <v>987</v>
      </c>
      <c r="B433" t="s">
        <v>987</v>
      </c>
      <c r="C433" t="s">
        <v>2635</v>
      </c>
      <c r="E433" s="3">
        <v>42278</v>
      </c>
      <c r="F433" t="s">
        <v>2680</v>
      </c>
    </row>
    <row r="434" spans="1:6">
      <c r="A434" s="1" t="s">
        <v>988</v>
      </c>
      <c r="B434" t="s">
        <v>988</v>
      </c>
      <c r="C434" t="s">
        <v>2635</v>
      </c>
      <c r="E434" s="3">
        <v>42278</v>
      </c>
      <c r="F434" t="s">
        <v>2680</v>
      </c>
    </row>
    <row r="435" spans="1:6">
      <c r="A435" s="1" t="s">
        <v>989</v>
      </c>
      <c r="B435" t="s">
        <v>989</v>
      </c>
      <c r="C435" t="s">
        <v>2635</v>
      </c>
      <c r="E435" s="3">
        <v>42278</v>
      </c>
      <c r="F435" t="s">
        <v>2680</v>
      </c>
    </row>
    <row r="436" spans="1:6">
      <c r="A436" s="1" t="s">
        <v>990</v>
      </c>
      <c r="B436" t="s">
        <v>990</v>
      </c>
      <c r="C436" t="s">
        <v>2635</v>
      </c>
      <c r="D436" t="s">
        <v>2655</v>
      </c>
      <c r="E436" s="3">
        <v>42426</v>
      </c>
      <c r="F436" t="s">
        <v>2680</v>
      </c>
    </row>
    <row r="437" spans="1:6">
      <c r="A437" s="1" t="s">
        <v>991</v>
      </c>
      <c r="B437" t="s">
        <v>991</v>
      </c>
      <c r="C437" t="s">
        <v>2635</v>
      </c>
      <c r="D437" t="s">
        <v>2650</v>
      </c>
      <c r="E437" s="3">
        <v>42598</v>
      </c>
      <c r="F437" t="s">
        <v>2680</v>
      </c>
    </row>
    <row r="438" spans="1:6">
      <c r="A438" s="1" t="s">
        <v>992</v>
      </c>
      <c r="B438" t="s">
        <v>992</v>
      </c>
      <c r="C438" t="s">
        <v>2636</v>
      </c>
      <c r="D438" t="s">
        <v>2645</v>
      </c>
      <c r="E438" s="3">
        <v>42278</v>
      </c>
      <c r="F438" t="s">
        <v>2680</v>
      </c>
    </row>
    <row r="439" spans="1:6">
      <c r="A439" s="1" t="s">
        <v>993</v>
      </c>
      <c r="B439" t="s">
        <v>993</v>
      </c>
      <c r="C439" t="s">
        <v>2637</v>
      </c>
      <c r="E439" s="3">
        <v>42278</v>
      </c>
      <c r="F439" t="s">
        <v>2680</v>
      </c>
    </row>
    <row r="440" spans="1:6">
      <c r="A440" s="1" t="s">
        <v>994</v>
      </c>
      <c r="B440" t="s">
        <v>994</v>
      </c>
      <c r="C440" t="s">
        <v>2637</v>
      </c>
      <c r="D440" t="s">
        <v>2645</v>
      </c>
      <c r="E440" s="3">
        <v>42278</v>
      </c>
      <c r="F440" t="s">
        <v>2680</v>
      </c>
    </row>
    <row r="441" spans="1:6">
      <c r="A441" s="1" t="s">
        <v>995</v>
      </c>
      <c r="B441" t="s">
        <v>995</v>
      </c>
      <c r="C441" t="s">
        <v>2635</v>
      </c>
      <c r="D441" t="s">
        <v>2655</v>
      </c>
      <c r="E441" s="3">
        <v>42369</v>
      </c>
      <c r="F441" t="s">
        <v>2680</v>
      </c>
    </row>
    <row r="442" spans="1:6">
      <c r="A442" s="1" t="s">
        <v>996</v>
      </c>
      <c r="B442" t="s">
        <v>996</v>
      </c>
      <c r="C442" t="s">
        <v>2635</v>
      </c>
      <c r="E442" s="3">
        <v>42278</v>
      </c>
      <c r="F442" t="s">
        <v>2680</v>
      </c>
    </row>
    <row r="443" spans="1:6">
      <c r="A443" s="1" t="s">
        <v>997</v>
      </c>
      <c r="B443" t="s">
        <v>997</v>
      </c>
      <c r="C443" t="s">
        <v>2637</v>
      </c>
      <c r="E443" s="3">
        <v>42278</v>
      </c>
      <c r="F443" t="s">
        <v>2680</v>
      </c>
    </row>
    <row r="444" spans="1:6">
      <c r="A444" s="1" t="s">
        <v>998</v>
      </c>
      <c r="B444" t="s">
        <v>998</v>
      </c>
      <c r="C444" t="s">
        <v>2635</v>
      </c>
      <c r="D444" t="s">
        <v>71</v>
      </c>
      <c r="E444" s="3">
        <v>42702</v>
      </c>
      <c r="F444" t="s">
        <v>2680</v>
      </c>
    </row>
    <row r="445" spans="1:6">
      <c r="A445" s="1" t="s">
        <v>999</v>
      </c>
      <c r="B445" t="s">
        <v>999</v>
      </c>
      <c r="C445" t="s">
        <v>2636</v>
      </c>
      <c r="E445" s="3">
        <v>42278</v>
      </c>
      <c r="F445" t="s">
        <v>2680</v>
      </c>
    </row>
    <row r="446" spans="1:6">
      <c r="A446" s="1" t="s">
        <v>1000</v>
      </c>
      <c r="B446" t="s">
        <v>1000</v>
      </c>
      <c r="C446" t="s">
        <v>2637</v>
      </c>
      <c r="E446" s="3">
        <v>42278</v>
      </c>
      <c r="F446" t="s">
        <v>2680</v>
      </c>
    </row>
    <row r="447" spans="1:6">
      <c r="A447" s="1" t="s">
        <v>1001</v>
      </c>
      <c r="B447" t="s">
        <v>1001</v>
      </c>
      <c r="C447" t="s">
        <v>2637</v>
      </c>
      <c r="E447" s="3">
        <v>42278</v>
      </c>
      <c r="F447" t="s">
        <v>2680</v>
      </c>
    </row>
    <row r="448" spans="1:6">
      <c r="A448" s="1" t="s">
        <v>1002</v>
      </c>
      <c r="B448" t="s">
        <v>1002</v>
      </c>
      <c r="C448" t="s">
        <v>2635</v>
      </c>
      <c r="D448" t="s">
        <v>71</v>
      </c>
      <c r="E448" s="3">
        <v>42744</v>
      </c>
      <c r="F448" t="s">
        <v>2680</v>
      </c>
    </row>
    <row r="449" spans="1:6">
      <c r="A449" s="1" t="s">
        <v>1003</v>
      </c>
      <c r="B449" t="s">
        <v>1003</v>
      </c>
      <c r="C449" t="s">
        <v>2636</v>
      </c>
      <c r="E449" s="3">
        <v>42278</v>
      </c>
      <c r="F449" t="s">
        <v>2680</v>
      </c>
    </row>
    <row r="450" spans="1:6">
      <c r="A450" s="1" t="s">
        <v>1004</v>
      </c>
      <c r="B450" t="s">
        <v>1004</v>
      </c>
      <c r="C450" t="s">
        <v>2635</v>
      </c>
      <c r="E450" s="3">
        <v>42278</v>
      </c>
      <c r="F450" t="s">
        <v>2680</v>
      </c>
    </row>
    <row r="451" spans="1:6">
      <c r="A451" s="1" t="s">
        <v>1005</v>
      </c>
      <c r="B451" t="s">
        <v>1005</v>
      </c>
      <c r="C451" t="s">
        <v>2636</v>
      </c>
      <c r="E451" s="3">
        <v>42278</v>
      </c>
      <c r="F451" t="s">
        <v>2680</v>
      </c>
    </row>
    <row r="452" spans="1:6">
      <c r="A452" s="1" t="s">
        <v>1006</v>
      </c>
      <c r="B452" t="s">
        <v>1006</v>
      </c>
      <c r="C452" t="s">
        <v>2636</v>
      </c>
      <c r="E452" s="3">
        <v>42278</v>
      </c>
      <c r="F452" t="s">
        <v>2680</v>
      </c>
    </row>
    <row r="453" spans="1:6">
      <c r="A453" s="1" t="s">
        <v>1007</v>
      </c>
      <c r="B453" t="s">
        <v>1007</v>
      </c>
      <c r="C453" t="s">
        <v>2636</v>
      </c>
      <c r="E453" s="3">
        <v>42278</v>
      </c>
      <c r="F453" t="s">
        <v>2680</v>
      </c>
    </row>
    <row r="454" spans="1:6">
      <c r="A454" s="1" t="s">
        <v>1008</v>
      </c>
      <c r="B454" t="s">
        <v>1008</v>
      </c>
      <c r="C454" t="s">
        <v>2636</v>
      </c>
      <c r="D454" t="s">
        <v>79</v>
      </c>
      <c r="E454" s="3">
        <v>42278</v>
      </c>
      <c r="F454" t="s">
        <v>2680</v>
      </c>
    </row>
    <row r="455" spans="1:6">
      <c r="A455" s="1" t="s">
        <v>1009</v>
      </c>
      <c r="B455" t="s">
        <v>1009</v>
      </c>
      <c r="C455" t="s">
        <v>2636</v>
      </c>
      <c r="E455" s="3">
        <v>42369</v>
      </c>
      <c r="F455" t="s">
        <v>2680</v>
      </c>
    </row>
    <row r="456" spans="1:6">
      <c r="A456" s="1" t="s">
        <v>1010</v>
      </c>
      <c r="B456" t="s">
        <v>1010</v>
      </c>
      <c r="C456" t="s">
        <v>2635</v>
      </c>
      <c r="D456" t="s">
        <v>2649</v>
      </c>
      <c r="E456" s="3">
        <v>42278</v>
      </c>
      <c r="F456" t="s">
        <v>2680</v>
      </c>
    </row>
    <row r="457" spans="1:6">
      <c r="A457" s="1" t="s">
        <v>1011</v>
      </c>
      <c r="B457" t="s">
        <v>1011</v>
      </c>
      <c r="C457" t="s">
        <v>2635</v>
      </c>
      <c r="E457" s="3">
        <v>42278</v>
      </c>
      <c r="F457" t="s">
        <v>2680</v>
      </c>
    </row>
    <row r="458" spans="1:6">
      <c r="A458" s="1" t="s">
        <v>1012</v>
      </c>
      <c r="B458" t="s">
        <v>1012</v>
      </c>
      <c r="C458" t="s">
        <v>2635</v>
      </c>
      <c r="E458" s="3">
        <v>42278</v>
      </c>
      <c r="F458" t="s">
        <v>2680</v>
      </c>
    </row>
    <row r="459" spans="1:6">
      <c r="A459" s="1" t="s">
        <v>1013</v>
      </c>
      <c r="B459" t="s">
        <v>1013</v>
      </c>
      <c r="C459" t="s">
        <v>2635</v>
      </c>
      <c r="E459" s="3">
        <v>42278</v>
      </c>
      <c r="F459" t="s">
        <v>2680</v>
      </c>
    </row>
    <row r="460" spans="1:6">
      <c r="A460" s="1" t="s">
        <v>1014</v>
      </c>
      <c r="B460" t="s">
        <v>1014</v>
      </c>
      <c r="C460" t="s">
        <v>2635</v>
      </c>
      <c r="D460" t="s">
        <v>71</v>
      </c>
      <c r="E460" s="3">
        <v>42489</v>
      </c>
      <c r="F460" t="s">
        <v>2680</v>
      </c>
    </row>
    <row r="461" spans="1:6">
      <c r="A461" s="1" t="s">
        <v>1015</v>
      </c>
      <c r="B461" t="s">
        <v>1015</v>
      </c>
      <c r="C461" t="s">
        <v>2635</v>
      </c>
      <c r="E461" s="3">
        <v>42278</v>
      </c>
      <c r="F461" t="s">
        <v>2680</v>
      </c>
    </row>
    <row r="462" spans="1:6">
      <c r="A462" s="1" t="s">
        <v>1016</v>
      </c>
      <c r="B462" t="s">
        <v>1016</v>
      </c>
      <c r="C462" t="s">
        <v>2635</v>
      </c>
      <c r="E462" s="3">
        <v>42278</v>
      </c>
      <c r="F462" t="s">
        <v>2680</v>
      </c>
    </row>
    <row r="463" spans="1:6">
      <c r="A463" s="1" t="s">
        <v>1017</v>
      </c>
      <c r="B463" t="s">
        <v>1017</v>
      </c>
      <c r="C463" t="s">
        <v>2635</v>
      </c>
      <c r="E463" s="3">
        <v>42278</v>
      </c>
      <c r="F463" t="s">
        <v>2680</v>
      </c>
    </row>
    <row r="464" spans="1:6">
      <c r="A464" s="1" t="s">
        <v>1018</v>
      </c>
      <c r="B464" t="s">
        <v>1018</v>
      </c>
      <c r="C464" t="s">
        <v>2635</v>
      </c>
      <c r="D464" t="s">
        <v>71</v>
      </c>
      <c r="E464" s="3">
        <v>42278</v>
      </c>
      <c r="F464" t="s">
        <v>2680</v>
      </c>
    </row>
    <row r="465" spans="1:6">
      <c r="A465" s="1" t="s">
        <v>1019</v>
      </c>
      <c r="B465" t="s">
        <v>1019</v>
      </c>
      <c r="C465" t="s">
        <v>2635</v>
      </c>
      <c r="E465" s="3">
        <v>42278</v>
      </c>
      <c r="F465" t="s">
        <v>2680</v>
      </c>
    </row>
    <row r="466" spans="1:6">
      <c r="A466" s="1" t="s">
        <v>1020</v>
      </c>
      <c r="B466" t="s">
        <v>1020</v>
      </c>
      <c r="C466" t="s">
        <v>2635</v>
      </c>
      <c r="E466" s="3">
        <v>42278</v>
      </c>
      <c r="F466" t="s">
        <v>2680</v>
      </c>
    </row>
    <row r="467" spans="1:6">
      <c r="A467" s="1" t="s">
        <v>1021</v>
      </c>
      <c r="B467" t="s">
        <v>1021</v>
      </c>
      <c r="C467" t="s">
        <v>2635</v>
      </c>
      <c r="E467" s="3">
        <v>42278</v>
      </c>
      <c r="F467" t="s">
        <v>2680</v>
      </c>
    </row>
    <row r="468" spans="1:6">
      <c r="A468" s="1" t="s">
        <v>1022</v>
      </c>
      <c r="B468" t="s">
        <v>1022</v>
      </c>
      <c r="C468" t="s">
        <v>2639</v>
      </c>
      <c r="D468" t="s">
        <v>79</v>
      </c>
      <c r="E468" s="3">
        <v>42278</v>
      </c>
      <c r="F468" t="s">
        <v>2680</v>
      </c>
    </row>
    <row r="469" spans="1:6">
      <c r="A469" s="1" t="s">
        <v>1023</v>
      </c>
      <c r="B469" t="s">
        <v>1023</v>
      </c>
      <c r="C469" t="s">
        <v>2637</v>
      </c>
      <c r="E469" s="3">
        <v>42278</v>
      </c>
      <c r="F469" t="s">
        <v>2680</v>
      </c>
    </row>
    <row r="470" spans="1:6">
      <c r="A470" s="1" t="s">
        <v>1024</v>
      </c>
      <c r="B470" t="s">
        <v>1024</v>
      </c>
      <c r="C470" t="s">
        <v>2635</v>
      </c>
      <c r="E470" s="3">
        <v>42278</v>
      </c>
      <c r="F470" t="s">
        <v>2680</v>
      </c>
    </row>
    <row r="471" spans="1:6">
      <c r="A471" s="1" t="s">
        <v>1025</v>
      </c>
      <c r="B471" t="s">
        <v>1025</v>
      </c>
      <c r="C471" t="s">
        <v>2635</v>
      </c>
      <c r="D471" t="s">
        <v>2641</v>
      </c>
      <c r="E471" s="3">
        <v>42278</v>
      </c>
      <c r="F471" t="s">
        <v>2680</v>
      </c>
    </row>
    <row r="472" spans="1:6">
      <c r="A472" s="1" t="s">
        <v>1026</v>
      </c>
      <c r="B472" t="s">
        <v>1026</v>
      </c>
      <c r="C472" t="s">
        <v>2635</v>
      </c>
      <c r="E472" s="3">
        <v>42278</v>
      </c>
      <c r="F472" t="s">
        <v>2680</v>
      </c>
    </row>
    <row r="473" spans="1:6">
      <c r="A473" s="1" t="s">
        <v>1027</v>
      </c>
      <c r="B473" t="s">
        <v>1027</v>
      </c>
      <c r="C473" t="s">
        <v>2637</v>
      </c>
      <c r="D473" t="s">
        <v>79</v>
      </c>
      <c r="E473" s="3">
        <v>42278</v>
      </c>
      <c r="F473" t="s">
        <v>2680</v>
      </c>
    </row>
    <row r="474" spans="1:6">
      <c r="A474" s="1" t="s">
        <v>1028</v>
      </c>
      <c r="B474" t="s">
        <v>1028</v>
      </c>
      <c r="C474" t="s">
        <v>2637</v>
      </c>
      <c r="E474" s="3">
        <v>42278</v>
      </c>
      <c r="F474" t="s">
        <v>2680</v>
      </c>
    </row>
    <row r="475" spans="1:6">
      <c r="A475" s="1" t="s">
        <v>1029</v>
      </c>
      <c r="B475" t="s">
        <v>1029</v>
      </c>
      <c r="C475" t="s">
        <v>2637</v>
      </c>
      <c r="E475" s="3">
        <v>42278</v>
      </c>
      <c r="F475" t="s">
        <v>2680</v>
      </c>
    </row>
    <row r="476" spans="1:6">
      <c r="A476" s="1" t="s">
        <v>1030</v>
      </c>
      <c r="B476" t="s">
        <v>1030</v>
      </c>
      <c r="C476" t="s">
        <v>2637</v>
      </c>
      <c r="D476" t="s">
        <v>79</v>
      </c>
      <c r="E476" s="3">
        <v>42278</v>
      </c>
      <c r="F476" t="s">
        <v>2680</v>
      </c>
    </row>
    <row r="477" spans="1:6">
      <c r="A477" s="1" t="s">
        <v>1031</v>
      </c>
      <c r="B477" t="s">
        <v>1031</v>
      </c>
      <c r="C477" t="s">
        <v>2635</v>
      </c>
      <c r="D477" t="s">
        <v>74</v>
      </c>
      <c r="E477" s="3">
        <v>42369</v>
      </c>
      <c r="F477" t="s">
        <v>2680</v>
      </c>
    </row>
    <row r="478" spans="1:6">
      <c r="A478" s="1" t="s">
        <v>1032</v>
      </c>
      <c r="B478" t="s">
        <v>1032</v>
      </c>
      <c r="C478" t="s">
        <v>2635</v>
      </c>
      <c r="E478" s="3">
        <v>42278</v>
      </c>
      <c r="F478" t="s">
        <v>2680</v>
      </c>
    </row>
    <row r="479" spans="1:6">
      <c r="A479" s="1" t="s">
        <v>1033</v>
      </c>
      <c r="B479" t="s">
        <v>1033</v>
      </c>
      <c r="C479" t="s">
        <v>2635</v>
      </c>
      <c r="E479" s="3">
        <v>42278</v>
      </c>
      <c r="F479" t="s">
        <v>2680</v>
      </c>
    </row>
    <row r="480" spans="1:6">
      <c r="A480" s="1" t="s">
        <v>1034</v>
      </c>
      <c r="B480" t="s">
        <v>1034</v>
      </c>
      <c r="C480" t="s">
        <v>2635</v>
      </c>
      <c r="E480" s="3">
        <v>42278</v>
      </c>
      <c r="F480" t="s">
        <v>2680</v>
      </c>
    </row>
    <row r="481" spans="1:6">
      <c r="A481" s="1" t="s">
        <v>1035</v>
      </c>
      <c r="B481" t="s">
        <v>1035</v>
      </c>
      <c r="C481" t="s">
        <v>2635</v>
      </c>
      <c r="E481" s="3">
        <v>42278</v>
      </c>
      <c r="F481" t="s">
        <v>2680</v>
      </c>
    </row>
    <row r="482" spans="1:6">
      <c r="A482" s="1" t="s">
        <v>1036</v>
      </c>
      <c r="B482" t="s">
        <v>1036</v>
      </c>
      <c r="C482" t="s">
        <v>2637</v>
      </c>
      <c r="E482" s="3">
        <v>42278</v>
      </c>
      <c r="F482" t="s">
        <v>2680</v>
      </c>
    </row>
    <row r="483" spans="1:6">
      <c r="A483" s="1" t="s">
        <v>1037</v>
      </c>
      <c r="B483" t="s">
        <v>1037</v>
      </c>
      <c r="C483" t="s">
        <v>2637</v>
      </c>
      <c r="E483" s="3">
        <v>42278</v>
      </c>
      <c r="F483" t="s">
        <v>2680</v>
      </c>
    </row>
    <row r="484" spans="1:6">
      <c r="A484" s="1" t="s">
        <v>1038</v>
      </c>
      <c r="B484" t="s">
        <v>1038</v>
      </c>
      <c r="C484" t="s">
        <v>2635</v>
      </c>
      <c r="E484" s="3">
        <v>42278</v>
      </c>
      <c r="F484" t="s">
        <v>2680</v>
      </c>
    </row>
    <row r="485" spans="1:6">
      <c r="A485" s="1" t="s">
        <v>1039</v>
      </c>
      <c r="B485" t="s">
        <v>1039</v>
      </c>
      <c r="C485" t="s">
        <v>2635</v>
      </c>
      <c r="D485" t="s">
        <v>2655</v>
      </c>
      <c r="E485" s="3">
        <v>42278</v>
      </c>
      <c r="F485" t="s">
        <v>2680</v>
      </c>
    </row>
    <row r="486" spans="1:6">
      <c r="A486" s="1" t="s">
        <v>1040</v>
      </c>
      <c r="B486" t="s">
        <v>1040</v>
      </c>
      <c r="C486" t="s">
        <v>2635</v>
      </c>
      <c r="D486" t="s">
        <v>2650</v>
      </c>
      <c r="E486" s="3">
        <v>42278</v>
      </c>
      <c r="F486" t="s">
        <v>2680</v>
      </c>
    </row>
    <row r="487" spans="1:6">
      <c r="A487" s="1" t="s">
        <v>1041</v>
      </c>
      <c r="B487" t="s">
        <v>1041</v>
      </c>
      <c r="C487" t="s">
        <v>2635</v>
      </c>
      <c r="E487" s="3">
        <v>42278</v>
      </c>
      <c r="F487" t="s">
        <v>2680</v>
      </c>
    </row>
    <row r="488" spans="1:6">
      <c r="A488" s="1" t="s">
        <v>1042</v>
      </c>
      <c r="B488" t="s">
        <v>1042</v>
      </c>
      <c r="C488" t="s">
        <v>2635</v>
      </c>
      <c r="E488" s="3">
        <v>42278</v>
      </c>
      <c r="F488" t="s">
        <v>2680</v>
      </c>
    </row>
    <row r="489" spans="1:6">
      <c r="A489" s="1" t="s">
        <v>1043</v>
      </c>
      <c r="B489" t="s">
        <v>1043</v>
      </c>
      <c r="C489" t="s">
        <v>2637</v>
      </c>
      <c r="E489" s="3">
        <v>42278</v>
      </c>
      <c r="F489" t="s">
        <v>2680</v>
      </c>
    </row>
    <row r="490" spans="1:6">
      <c r="A490" s="1" t="s">
        <v>1044</v>
      </c>
      <c r="B490" t="s">
        <v>1044</v>
      </c>
      <c r="C490" t="s">
        <v>2635</v>
      </c>
      <c r="E490" s="3">
        <v>42278</v>
      </c>
      <c r="F490" t="s">
        <v>2680</v>
      </c>
    </row>
    <row r="491" spans="1:6">
      <c r="A491" s="1" t="s">
        <v>1045</v>
      </c>
      <c r="B491" t="s">
        <v>1045</v>
      </c>
      <c r="C491" t="s">
        <v>2636</v>
      </c>
      <c r="E491" s="3">
        <v>42278</v>
      </c>
      <c r="F491" t="s">
        <v>2680</v>
      </c>
    </row>
    <row r="492" spans="1:6">
      <c r="A492" s="1" t="s">
        <v>1046</v>
      </c>
      <c r="B492" t="s">
        <v>1046</v>
      </c>
      <c r="C492" t="s">
        <v>2635</v>
      </c>
      <c r="D492" t="s">
        <v>80</v>
      </c>
      <c r="E492" s="3">
        <v>42278</v>
      </c>
      <c r="F492" t="s">
        <v>2680</v>
      </c>
    </row>
    <row r="493" spans="1:6">
      <c r="A493" s="1" t="s">
        <v>1047</v>
      </c>
      <c r="B493" t="s">
        <v>1047</v>
      </c>
      <c r="C493" t="s">
        <v>2637</v>
      </c>
      <c r="E493" s="3">
        <v>42278</v>
      </c>
      <c r="F493" t="s">
        <v>2680</v>
      </c>
    </row>
    <row r="494" spans="1:6">
      <c r="A494" s="1" t="s">
        <v>1048</v>
      </c>
      <c r="B494" t="s">
        <v>1048</v>
      </c>
      <c r="C494" t="s">
        <v>2635</v>
      </c>
      <c r="E494" s="3">
        <v>42278</v>
      </c>
      <c r="F494" t="s">
        <v>2680</v>
      </c>
    </row>
    <row r="495" spans="1:6">
      <c r="A495" s="1" t="s">
        <v>1049</v>
      </c>
      <c r="B495" t="s">
        <v>1049</v>
      </c>
      <c r="C495" t="s">
        <v>2637</v>
      </c>
      <c r="D495" t="s">
        <v>79</v>
      </c>
      <c r="E495" s="3">
        <v>42278</v>
      </c>
      <c r="F495" t="s">
        <v>2680</v>
      </c>
    </row>
    <row r="496" spans="1:6">
      <c r="A496" s="1" t="s">
        <v>1050</v>
      </c>
      <c r="B496" t="s">
        <v>1050</v>
      </c>
      <c r="C496" t="s">
        <v>2635</v>
      </c>
      <c r="E496" s="3">
        <v>42278</v>
      </c>
      <c r="F496" t="s">
        <v>2680</v>
      </c>
    </row>
    <row r="497" spans="1:6">
      <c r="A497" s="1" t="s">
        <v>1051</v>
      </c>
      <c r="B497" t="s">
        <v>1051</v>
      </c>
      <c r="C497" t="s">
        <v>2635</v>
      </c>
      <c r="E497" s="3">
        <v>42278</v>
      </c>
      <c r="F497" t="s">
        <v>2680</v>
      </c>
    </row>
    <row r="498" spans="1:6">
      <c r="A498" s="1" t="s">
        <v>1052</v>
      </c>
      <c r="B498" t="s">
        <v>1052</v>
      </c>
      <c r="C498" t="s">
        <v>2635</v>
      </c>
      <c r="E498" s="3">
        <v>42278</v>
      </c>
      <c r="F498" t="s">
        <v>2680</v>
      </c>
    </row>
    <row r="499" spans="1:6">
      <c r="A499" s="1" t="s">
        <v>1053</v>
      </c>
      <c r="B499" t="s">
        <v>1053</v>
      </c>
      <c r="C499" t="s">
        <v>2635</v>
      </c>
      <c r="E499" s="3">
        <v>42278</v>
      </c>
      <c r="F499" t="s">
        <v>2680</v>
      </c>
    </row>
    <row r="500" spans="1:6">
      <c r="A500" s="1" t="s">
        <v>1054</v>
      </c>
      <c r="B500" t="s">
        <v>1054</v>
      </c>
      <c r="C500" t="s">
        <v>2636</v>
      </c>
      <c r="E500" s="3">
        <v>42278</v>
      </c>
      <c r="F500" t="s">
        <v>2680</v>
      </c>
    </row>
    <row r="501" spans="1:6">
      <c r="A501" s="1" t="s">
        <v>1055</v>
      </c>
      <c r="B501" t="s">
        <v>1055</v>
      </c>
      <c r="C501" t="s">
        <v>2635</v>
      </c>
      <c r="D501" t="s">
        <v>71</v>
      </c>
      <c r="E501" s="3">
        <v>42753</v>
      </c>
      <c r="F501" t="s">
        <v>2680</v>
      </c>
    </row>
    <row r="502" spans="1:6">
      <c r="A502" s="1" t="s">
        <v>1056</v>
      </c>
      <c r="B502" t="s">
        <v>1056</v>
      </c>
      <c r="C502" t="s">
        <v>2635</v>
      </c>
      <c r="E502" s="3">
        <v>42587</v>
      </c>
      <c r="F502" t="s">
        <v>2680</v>
      </c>
    </row>
    <row r="503" spans="1:6">
      <c r="A503" s="1" t="s">
        <v>1057</v>
      </c>
      <c r="B503" t="s">
        <v>1057</v>
      </c>
      <c r="C503" t="s">
        <v>2636</v>
      </c>
      <c r="E503" s="3">
        <v>42278</v>
      </c>
      <c r="F503" t="s">
        <v>2680</v>
      </c>
    </row>
    <row r="504" spans="1:6">
      <c r="A504" s="1" t="s">
        <v>1058</v>
      </c>
      <c r="B504" t="s">
        <v>1058</v>
      </c>
      <c r="C504" t="s">
        <v>2636</v>
      </c>
      <c r="E504" s="3">
        <v>42278</v>
      </c>
      <c r="F504" t="s">
        <v>2680</v>
      </c>
    </row>
    <row r="505" spans="1:6">
      <c r="A505" s="1" t="s">
        <v>1059</v>
      </c>
      <c r="B505" t="s">
        <v>1059</v>
      </c>
      <c r="C505" t="s">
        <v>2635</v>
      </c>
      <c r="E505" s="3">
        <v>42278</v>
      </c>
      <c r="F505" t="s">
        <v>2680</v>
      </c>
    </row>
    <row r="506" spans="1:6">
      <c r="A506" s="1" t="s">
        <v>1060</v>
      </c>
      <c r="B506" t="s">
        <v>1060</v>
      </c>
      <c r="C506" t="s">
        <v>2635</v>
      </c>
      <c r="D506" t="s">
        <v>80</v>
      </c>
      <c r="E506" s="3">
        <v>43483</v>
      </c>
      <c r="F506" t="s">
        <v>2680</v>
      </c>
    </row>
    <row r="507" spans="1:6">
      <c r="A507" s="1" t="s">
        <v>1061</v>
      </c>
      <c r="B507" t="s">
        <v>1061</v>
      </c>
      <c r="C507" t="s">
        <v>2636</v>
      </c>
      <c r="D507" t="s">
        <v>71</v>
      </c>
      <c r="E507" s="3">
        <v>43411</v>
      </c>
      <c r="F507" t="s">
        <v>2680</v>
      </c>
    </row>
    <row r="508" spans="1:6">
      <c r="A508" s="1" t="s">
        <v>1062</v>
      </c>
      <c r="B508" t="s">
        <v>1062</v>
      </c>
      <c r="C508" t="s">
        <v>2635</v>
      </c>
      <c r="E508" s="3">
        <v>42356</v>
      </c>
      <c r="F508" t="s">
        <v>2680</v>
      </c>
    </row>
    <row r="509" spans="1:6">
      <c r="A509" s="1" t="s">
        <v>1063</v>
      </c>
      <c r="B509" t="s">
        <v>1063</v>
      </c>
      <c r="C509" t="s">
        <v>2636</v>
      </c>
      <c r="E509" s="3">
        <v>42278</v>
      </c>
      <c r="F509" t="s">
        <v>2680</v>
      </c>
    </row>
    <row r="510" spans="1:6">
      <c r="A510" s="1" t="s">
        <v>1064</v>
      </c>
      <c r="B510" t="s">
        <v>1064</v>
      </c>
      <c r="C510" t="s">
        <v>2636</v>
      </c>
      <c r="E510" s="3">
        <v>42278</v>
      </c>
      <c r="F510" t="s">
        <v>2680</v>
      </c>
    </row>
    <row r="511" spans="1:6">
      <c r="A511" s="1" t="s">
        <v>1065</v>
      </c>
      <c r="B511" t="s">
        <v>1065</v>
      </c>
      <c r="C511" t="s">
        <v>2635</v>
      </c>
      <c r="D511" t="s">
        <v>71</v>
      </c>
      <c r="E511" s="3">
        <v>42741</v>
      </c>
      <c r="F511" t="s">
        <v>2680</v>
      </c>
    </row>
    <row r="512" spans="1:6">
      <c r="A512" s="1" t="s">
        <v>1066</v>
      </c>
      <c r="B512" t="s">
        <v>1066</v>
      </c>
      <c r="C512" t="s">
        <v>2635</v>
      </c>
      <c r="D512" t="s">
        <v>71</v>
      </c>
      <c r="E512" s="3">
        <v>43258</v>
      </c>
      <c r="F512" t="s">
        <v>2680</v>
      </c>
    </row>
    <row r="513" spans="1:6">
      <c r="A513" s="1" t="s">
        <v>1067</v>
      </c>
      <c r="B513" t="s">
        <v>1067</v>
      </c>
      <c r="C513" t="s">
        <v>2635</v>
      </c>
      <c r="E513" s="3">
        <v>42271</v>
      </c>
      <c r="F513" t="s">
        <v>2680</v>
      </c>
    </row>
    <row r="514" spans="1:6">
      <c r="A514" s="1" t="s">
        <v>1068</v>
      </c>
      <c r="B514" t="s">
        <v>1068</v>
      </c>
      <c r="C514" t="s">
        <v>2635</v>
      </c>
      <c r="E514" s="3">
        <v>42277</v>
      </c>
      <c r="F514" t="s">
        <v>2680</v>
      </c>
    </row>
    <row r="515" spans="1:6">
      <c r="A515" s="1" t="s">
        <v>1069</v>
      </c>
      <c r="B515" t="s">
        <v>1069</v>
      </c>
      <c r="C515" t="s">
        <v>2635</v>
      </c>
      <c r="E515" s="3">
        <v>42272</v>
      </c>
      <c r="F515" t="s">
        <v>2680</v>
      </c>
    </row>
    <row r="516" spans="1:6">
      <c r="A516" s="1" t="s">
        <v>1070</v>
      </c>
      <c r="B516" t="s">
        <v>1070</v>
      </c>
      <c r="C516" t="s">
        <v>2635</v>
      </c>
      <c r="E516" s="3">
        <v>42272</v>
      </c>
      <c r="F516" t="s">
        <v>2680</v>
      </c>
    </row>
    <row r="517" spans="1:6">
      <c r="A517" s="1" t="s">
        <v>1071</v>
      </c>
      <c r="B517" t="s">
        <v>1071</v>
      </c>
      <c r="C517" t="s">
        <v>2635</v>
      </c>
      <c r="E517" s="3">
        <v>42369</v>
      </c>
      <c r="F517" t="s">
        <v>2680</v>
      </c>
    </row>
    <row r="518" spans="1:6">
      <c r="A518" s="1" t="s">
        <v>1072</v>
      </c>
      <c r="B518" t="s">
        <v>1072</v>
      </c>
      <c r="C518" t="s">
        <v>2635</v>
      </c>
      <c r="E518" s="3">
        <v>42272</v>
      </c>
      <c r="F518" t="s">
        <v>2680</v>
      </c>
    </row>
    <row r="519" spans="1:6">
      <c r="A519" s="1" t="s">
        <v>1073</v>
      </c>
      <c r="B519" t="s">
        <v>1073</v>
      </c>
      <c r="C519" t="s">
        <v>2635</v>
      </c>
      <c r="E519" s="3">
        <v>42277</v>
      </c>
      <c r="F519" t="s">
        <v>2680</v>
      </c>
    </row>
    <row r="520" spans="1:6">
      <c r="A520" s="1" t="s">
        <v>1074</v>
      </c>
      <c r="B520" t="s">
        <v>1074</v>
      </c>
      <c r="C520" t="s">
        <v>2635</v>
      </c>
      <c r="D520" t="s">
        <v>2660</v>
      </c>
      <c r="E520" s="3">
        <v>42999</v>
      </c>
      <c r="F520" t="s">
        <v>2680</v>
      </c>
    </row>
    <row r="521" spans="1:6">
      <c r="A521" s="1" t="s">
        <v>1075</v>
      </c>
      <c r="B521" t="s">
        <v>1075</v>
      </c>
      <c r="C521" t="s">
        <v>2635</v>
      </c>
      <c r="E521" s="3">
        <v>42794</v>
      </c>
      <c r="F521" t="s">
        <v>2680</v>
      </c>
    </row>
    <row r="522" spans="1:6">
      <c r="A522" s="1" t="s">
        <v>1076</v>
      </c>
      <c r="B522" t="s">
        <v>1076</v>
      </c>
      <c r="C522" t="s">
        <v>2635</v>
      </c>
      <c r="E522" s="3">
        <v>42794</v>
      </c>
      <c r="F522" t="s">
        <v>2680</v>
      </c>
    </row>
    <row r="523" spans="1:6">
      <c r="A523" s="1" t="s">
        <v>1077</v>
      </c>
      <c r="B523" t="s">
        <v>1077</v>
      </c>
      <c r="C523" t="s">
        <v>2635</v>
      </c>
      <c r="D523" t="s">
        <v>72</v>
      </c>
      <c r="E523" s="3">
        <v>42905</v>
      </c>
      <c r="F523" t="s">
        <v>2680</v>
      </c>
    </row>
    <row r="524" spans="1:6">
      <c r="A524" s="1" t="s">
        <v>1078</v>
      </c>
      <c r="B524" t="s">
        <v>1078</v>
      </c>
      <c r="C524" t="s">
        <v>2635</v>
      </c>
      <c r="E524" s="3">
        <v>42794</v>
      </c>
      <c r="F524" t="s">
        <v>2680</v>
      </c>
    </row>
    <row r="525" spans="1:6">
      <c r="A525" s="1" t="s">
        <v>1079</v>
      </c>
      <c r="B525" t="s">
        <v>1079</v>
      </c>
      <c r="C525" t="s">
        <v>2635</v>
      </c>
      <c r="E525" s="3">
        <v>42794</v>
      </c>
      <c r="F525" t="s">
        <v>2680</v>
      </c>
    </row>
    <row r="526" spans="1:6">
      <c r="A526" s="1" t="s">
        <v>1080</v>
      </c>
      <c r="B526" t="s">
        <v>1080</v>
      </c>
      <c r="C526" t="s">
        <v>2635</v>
      </c>
      <c r="E526" s="3">
        <v>42794</v>
      </c>
      <c r="F526" t="s">
        <v>2680</v>
      </c>
    </row>
    <row r="527" spans="1:6">
      <c r="A527" s="1" t="s">
        <v>1081</v>
      </c>
      <c r="B527" t="s">
        <v>1081</v>
      </c>
      <c r="C527" t="s">
        <v>2635</v>
      </c>
      <c r="E527" s="3">
        <v>42794</v>
      </c>
      <c r="F527" t="s">
        <v>2680</v>
      </c>
    </row>
    <row r="528" spans="1:6">
      <c r="A528" s="1" t="s">
        <v>1082</v>
      </c>
      <c r="B528" t="s">
        <v>1082</v>
      </c>
      <c r="C528" t="s">
        <v>2635</v>
      </c>
      <c r="E528" s="3">
        <v>42794</v>
      </c>
      <c r="F528" t="s">
        <v>2680</v>
      </c>
    </row>
    <row r="529" spans="1:6">
      <c r="A529" s="1" t="s">
        <v>1083</v>
      </c>
      <c r="B529" t="s">
        <v>1083</v>
      </c>
      <c r="C529" t="s">
        <v>2635</v>
      </c>
      <c r="D529" t="s">
        <v>80</v>
      </c>
      <c r="E529" s="3">
        <v>42972</v>
      </c>
      <c r="F529" t="s">
        <v>2680</v>
      </c>
    </row>
    <row r="530" spans="1:6">
      <c r="A530" s="1" t="s">
        <v>1084</v>
      </c>
      <c r="B530" t="s">
        <v>1084</v>
      </c>
      <c r="C530" t="s">
        <v>2635</v>
      </c>
      <c r="D530" t="s">
        <v>71</v>
      </c>
      <c r="E530" s="3">
        <v>43195</v>
      </c>
      <c r="F530" t="s">
        <v>2680</v>
      </c>
    </row>
    <row r="531" spans="1:6">
      <c r="A531" s="1" t="s">
        <v>1085</v>
      </c>
      <c r="B531" t="s">
        <v>1085</v>
      </c>
      <c r="C531" t="s">
        <v>2635</v>
      </c>
      <c r="E531" s="3">
        <v>42794</v>
      </c>
      <c r="F531" t="s">
        <v>2680</v>
      </c>
    </row>
    <row r="532" spans="1:6">
      <c r="A532" s="1" t="s">
        <v>1086</v>
      </c>
      <c r="B532" t="s">
        <v>1086</v>
      </c>
      <c r="C532" t="s">
        <v>2635</v>
      </c>
      <c r="E532" s="3">
        <v>42794</v>
      </c>
      <c r="F532" t="s">
        <v>2680</v>
      </c>
    </row>
    <row r="533" spans="1:6">
      <c r="A533" s="1" t="s">
        <v>1087</v>
      </c>
      <c r="B533" t="s">
        <v>1087</v>
      </c>
      <c r="C533" t="s">
        <v>2635</v>
      </c>
      <c r="E533" s="3">
        <v>42794</v>
      </c>
      <c r="F533" t="s">
        <v>2680</v>
      </c>
    </row>
    <row r="534" spans="1:6">
      <c r="A534" s="1" t="s">
        <v>1088</v>
      </c>
      <c r="B534" t="s">
        <v>1088</v>
      </c>
      <c r="C534" t="s">
        <v>2635</v>
      </c>
      <c r="E534" s="3">
        <v>42794</v>
      </c>
      <c r="F534" t="s">
        <v>2680</v>
      </c>
    </row>
    <row r="535" spans="1:6">
      <c r="A535" s="1" t="s">
        <v>1089</v>
      </c>
      <c r="B535" t="s">
        <v>1089</v>
      </c>
      <c r="C535" t="s">
        <v>2635</v>
      </c>
      <c r="D535" t="s">
        <v>71</v>
      </c>
      <c r="E535" s="3">
        <v>43633</v>
      </c>
      <c r="F535" t="s">
        <v>2680</v>
      </c>
    </row>
    <row r="536" spans="1:6">
      <c r="A536" s="1" t="s">
        <v>1090</v>
      </c>
      <c r="B536" t="s">
        <v>1090</v>
      </c>
      <c r="C536" t="s">
        <v>2635</v>
      </c>
      <c r="D536" t="s">
        <v>71</v>
      </c>
      <c r="E536" s="3">
        <v>42278</v>
      </c>
      <c r="F536" t="s">
        <v>2680</v>
      </c>
    </row>
    <row r="537" spans="1:6">
      <c r="A537" s="1" t="s">
        <v>1091</v>
      </c>
      <c r="B537" t="s">
        <v>1091</v>
      </c>
      <c r="C537" t="s">
        <v>2636</v>
      </c>
      <c r="D537" t="s">
        <v>72</v>
      </c>
      <c r="E537" s="3">
        <v>42278</v>
      </c>
      <c r="F537" t="s">
        <v>2680</v>
      </c>
    </row>
    <row r="538" spans="1:6">
      <c r="A538" s="1" t="s">
        <v>1092</v>
      </c>
      <c r="B538" t="s">
        <v>1092</v>
      </c>
      <c r="C538" t="s">
        <v>2637</v>
      </c>
      <c r="D538" t="s">
        <v>2645</v>
      </c>
      <c r="E538" s="3">
        <v>42278</v>
      </c>
      <c r="F538" t="s">
        <v>2680</v>
      </c>
    </row>
    <row r="539" spans="1:6">
      <c r="A539" s="1" t="s">
        <v>1093</v>
      </c>
      <c r="B539" t="s">
        <v>1093</v>
      </c>
      <c r="C539" t="s">
        <v>2635</v>
      </c>
      <c r="E539" s="3">
        <v>42278</v>
      </c>
      <c r="F539" t="s">
        <v>2680</v>
      </c>
    </row>
    <row r="540" spans="1:6">
      <c r="A540" s="1" t="s">
        <v>1094</v>
      </c>
      <c r="B540" t="s">
        <v>1094</v>
      </c>
      <c r="C540" t="s">
        <v>2635</v>
      </c>
      <c r="E540" s="3">
        <v>42278</v>
      </c>
      <c r="F540" t="s">
        <v>2680</v>
      </c>
    </row>
    <row r="541" spans="1:6">
      <c r="A541" s="1" t="s">
        <v>1095</v>
      </c>
      <c r="B541" t="s">
        <v>1095</v>
      </c>
      <c r="C541" t="s">
        <v>2635</v>
      </c>
      <c r="E541" s="3">
        <v>42794</v>
      </c>
      <c r="F541" t="s">
        <v>2680</v>
      </c>
    </row>
    <row r="542" spans="1:6">
      <c r="A542" s="1" t="s">
        <v>1096</v>
      </c>
      <c r="B542" t="s">
        <v>1096</v>
      </c>
      <c r="C542" t="s">
        <v>2635</v>
      </c>
      <c r="E542" s="3">
        <v>42794</v>
      </c>
      <c r="F542" t="s">
        <v>2680</v>
      </c>
    </row>
    <row r="543" spans="1:6">
      <c r="A543" s="1" t="s">
        <v>1097</v>
      </c>
      <c r="B543" t="s">
        <v>1097</v>
      </c>
      <c r="C543" t="s">
        <v>2635</v>
      </c>
      <c r="E543" s="3">
        <v>42794</v>
      </c>
      <c r="F543" t="s">
        <v>2680</v>
      </c>
    </row>
    <row r="544" spans="1:6">
      <c r="A544" s="1" t="s">
        <v>1098</v>
      </c>
      <c r="B544" t="s">
        <v>1098</v>
      </c>
      <c r="C544" t="s">
        <v>2635</v>
      </c>
      <c r="E544" s="3">
        <v>42794</v>
      </c>
      <c r="F544" t="s">
        <v>2680</v>
      </c>
    </row>
    <row r="545" spans="1:6">
      <c r="A545" s="1" t="s">
        <v>1099</v>
      </c>
      <c r="B545" t="s">
        <v>1099</v>
      </c>
      <c r="C545" t="s">
        <v>2635</v>
      </c>
      <c r="E545" s="3">
        <v>42794</v>
      </c>
      <c r="F545" t="s">
        <v>2680</v>
      </c>
    </row>
    <row r="546" spans="1:6">
      <c r="A546" s="1" t="s">
        <v>1100</v>
      </c>
      <c r="B546" t="s">
        <v>1100</v>
      </c>
      <c r="C546" t="s">
        <v>2635</v>
      </c>
      <c r="E546" s="3">
        <v>42794</v>
      </c>
      <c r="F546" t="s">
        <v>2680</v>
      </c>
    </row>
    <row r="547" spans="1:6">
      <c r="A547" s="1" t="s">
        <v>1101</v>
      </c>
      <c r="B547" t="s">
        <v>1101</v>
      </c>
      <c r="C547" t="s">
        <v>2635</v>
      </c>
      <c r="D547" t="s">
        <v>72</v>
      </c>
      <c r="E547" s="3">
        <v>43644</v>
      </c>
      <c r="F547" t="s">
        <v>2680</v>
      </c>
    </row>
    <row r="548" spans="1:6">
      <c r="A548" s="1" t="s">
        <v>1102</v>
      </c>
      <c r="B548" t="s">
        <v>1102</v>
      </c>
      <c r="C548" t="s">
        <v>2635</v>
      </c>
      <c r="E548" s="3">
        <v>42794</v>
      </c>
      <c r="F548" t="s">
        <v>2680</v>
      </c>
    </row>
    <row r="549" spans="1:6">
      <c r="A549" s="1" t="s">
        <v>1103</v>
      </c>
      <c r="B549" t="s">
        <v>1103</v>
      </c>
      <c r="C549" t="s">
        <v>2635</v>
      </c>
      <c r="E549" s="3">
        <v>42852</v>
      </c>
      <c r="F549" t="s">
        <v>2680</v>
      </c>
    </row>
    <row r="550" spans="1:6">
      <c r="A550" s="1" t="s">
        <v>1104</v>
      </c>
      <c r="B550" t="s">
        <v>1104</v>
      </c>
      <c r="C550" t="s">
        <v>2635</v>
      </c>
      <c r="E550" s="3">
        <v>42855</v>
      </c>
      <c r="F550" t="s">
        <v>2680</v>
      </c>
    </row>
    <row r="551" spans="1:6">
      <c r="A551" s="1" t="s">
        <v>1105</v>
      </c>
      <c r="B551" t="s">
        <v>1105</v>
      </c>
      <c r="C551" t="s">
        <v>2635</v>
      </c>
      <c r="E551" s="3">
        <v>42855</v>
      </c>
      <c r="F551" t="s">
        <v>2680</v>
      </c>
    </row>
    <row r="552" spans="1:6">
      <c r="A552" s="1" t="s">
        <v>1106</v>
      </c>
      <c r="B552" t="s">
        <v>1106</v>
      </c>
      <c r="C552" t="s">
        <v>2635</v>
      </c>
      <c r="E552" s="3">
        <v>42852</v>
      </c>
      <c r="F552" t="s">
        <v>2680</v>
      </c>
    </row>
    <row r="553" spans="1:6">
      <c r="A553" s="1" t="s">
        <v>1107</v>
      </c>
      <c r="B553" t="s">
        <v>1107</v>
      </c>
      <c r="C553" t="s">
        <v>2635</v>
      </c>
      <c r="E553" s="3">
        <v>42852</v>
      </c>
      <c r="F553" t="s">
        <v>2680</v>
      </c>
    </row>
    <row r="554" spans="1:6">
      <c r="A554" s="1" t="s">
        <v>1108</v>
      </c>
      <c r="B554" t="s">
        <v>1108</v>
      </c>
      <c r="C554" t="s">
        <v>2635</v>
      </c>
      <c r="E554" s="3">
        <v>42855</v>
      </c>
      <c r="F554" t="s">
        <v>2680</v>
      </c>
    </row>
    <row r="555" spans="1:6">
      <c r="A555" s="1" t="s">
        <v>1109</v>
      </c>
      <c r="B555" t="s">
        <v>1109</v>
      </c>
      <c r="C555" t="s">
        <v>2635</v>
      </c>
      <c r="E555" s="3">
        <v>42855</v>
      </c>
      <c r="F555" t="s">
        <v>2680</v>
      </c>
    </row>
    <row r="556" spans="1:6">
      <c r="A556" s="1" t="s">
        <v>1110</v>
      </c>
      <c r="B556" t="s">
        <v>1110</v>
      </c>
      <c r="C556" t="s">
        <v>2635</v>
      </c>
      <c r="E556" s="3">
        <v>42855</v>
      </c>
      <c r="F556" t="s">
        <v>2680</v>
      </c>
    </row>
    <row r="557" spans="1:6">
      <c r="A557" s="1" t="s">
        <v>1111</v>
      </c>
      <c r="B557" t="s">
        <v>1111</v>
      </c>
      <c r="C557" t="s">
        <v>2635</v>
      </c>
      <c r="D557" t="s">
        <v>80</v>
      </c>
      <c r="E557" s="3">
        <v>43483</v>
      </c>
      <c r="F557" t="s">
        <v>2680</v>
      </c>
    </row>
    <row r="558" spans="1:6">
      <c r="A558" s="1" t="s">
        <v>1112</v>
      </c>
      <c r="B558" t="s">
        <v>1112</v>
      </c>
      <c r="C558" t="s">
        <v>2635</v>
      </c>
      <c r="E558" s="3">
        <v>42855</v>
      </c>
      <c r="F558" t="s">
        <v>2680</v>
      </c>
    </row>
    <row r="559" spans="1:6">
      <c r="A559" s="1" t="s">
        <v>1113</v>
      </c>
      <c r="B559" t="s">
        <v>1113</v>
      </c>
      <c r="C559" t="s">
        <v>2635</v>
      </c>
      <c r="E559" s="3">
        <v>42831</v>
      </c>
      <c r="F559" t="s">
        <v>2680</v>
      </c>
    </row>
    <row r="560" spans="1:6">
      <c r="A560" s="1" t="s">
        <v>1114</v>
      </c>
      <c r="B560" t="s">
        <v>1114</v>
      </c>
      <c r="C560" t="s">
        <v>2635</v>
      </c>
      <c r="E560" s="3">
        <v>42855</v>
      </c>
      <c r="F560" t="s">
        <v>2680</v>
      </c>
    </row>
    <row r="561" spans="1:6">
      <c r="A561" s="1" t="s">
        <v>1115</v>
      </c>
      <c r="B561" t="s">
        <v>1115</v>
      </c>
      <c r="C561" t="s">
        <v>2635</v>
      </c>
      <c r="E561" s="3">
        <v>42842</v>
      </c>
      <c r="F561" t="s">
        <v>2680</v>
      </c>
    </row>
    <row r="562" spans="1:6">
      <c r="A562" s="1" t="s">
        <v>1116</v>
      </c>
      <c r="B562" t="s">
        <v>1116</v>
      </c>
      <c r="C562" t="s">
        <v>2635</v>
      </c>
      <c r="E562" s="3">
        <v>42852</v>
      </c>
      <c r="F562" t="s">
        <v>2680</v>
      </c>
    </row>
    <row r="563" spans="1:6">
      <c r="A563" s="1" t="s">
        <v>1117</v>
      </c>
      <c r="B563" t="s">
        <v>1117</v>
      </c>
      <c r="C563" t="s">
        <v>2635</v>
      </c>
      <c r="E563" s="3">
        <v>42855</v>
      </c>
      <c r="F563" t="s">
        <v>2680</v>
      </c>
    </row>
    <row r="564" spans="1:6">
      <c r="A564" s="1" t="s">
        <v>1118</v>
      </c>
      <c r="B564" t="s">
        <v>1118</v>
      </c>
      <c r="C564" t="s">
        <v>2635</v>
      </c>
      <c r="E564" s="3">
        <v>42356</v>
      </c>
      <c r="F564" t="s">
        <v>2680</v>
      </c>
    </row>
    <row r="565" spans="1:6">
      <c r="A565" s="1" t="s">
        <v>1119</v>
      </c>
      <c r="B565" t="s">
        <v>1119</v>
      </c>
      <c r="C565" t="s">
        <v>2635</v>
      </c>
      <c r="E565" s="3">
        <v>42356</v>
      </c>
      <c r="F565" t="s">
        <v>2680</v>
      </c>
    </row>
    <row r="566" spans="1:6">
      <c r="A566" s="1" t="s">
        <v>1120</v>
      </c>
      <c r="B566" t="s">
        <v>1120</v>
      </c>
      <c r="C566" t="s">
        <v>2635</v>
      </c>
      <c r="E566" s="3">
        <v>42369</v>
      </c>
      <c r="F566" t="s">
        <v>2680</v>
      </c>
    </row>
    <row r="567" spans="1:6">
      <c r="A567" s="1" t="s">
        <v>1121</v>
      </c>
      <c r="B567" t="s">
        <v>1121</v>
      </c>
      <c r="C567" t="s">
        <v>2635</v>
      </c>
      <c r="D567" t="s">
        <v>2648</v>
      </c>
      <c r="E567" s="3">
        <v>43007</v>
      </c>
      <c r="F567" t="s">
        <v>2680</v>
      </c>
    </row>
    <row r="568" spans="1:6">
      <c r="A568" s="1" t="s">
        <v>1122</v>
      </c>
      <c r="B568" t="s">
        <v>1122</v>
      </c>
      <c r="C568" t="s">
        <v>2635</v>
      </c>
      <c r="E568" s="3">
        <v>42369</v>
      </c>
      <c r="F568" t="s">
        <v>2680</v>
      </c>
    </row>
    <row r="569" spans="1:6">
      <c r="A569" s="1" t="s">
        <v>1123</v>
      </c>
      <c r="B569" t="s">
        <v>1123</v>
      </c>
      <c r="C569" t="s">
        <v>2635</v>
      </c>
      <c r="E569" s="3">
        <v>42369</v>
      </c>
      <c r="F569" t="s">
        <v>2680</v>
      </c>
    </row>
    <row r="570" spans="1:6">
      <c r="A570" s="1" t="s">
        <v>1124</v>
      </c>
      <c r="B570" t="s">
        <v>1124</v>
      </c>
      <c r="C570" t="s">
        <v>2635</v>
      </c>
      <c r="E570" s="3">
        <v>42369</v>
      </c>
      <c r="F570" t="s">
        <v>2680</v>
      </c>
    </row>
    <row r="571" spans="1:6">
      <c r="A571" s="1" t="s">
        <v>1125</v>
      </c>
      <c r="B571" t="s">
        <v>1125</v>
      </c>
      <c r="C571" t="s">
        <v>2635</v>
      </c>
      <c r="E571" s="3">
        <v>42356</v>
      </c>
      <c r="F571" t="s">
        <v>2680</v>
      </c>
    </row>
    <row r="572" spans="1:6">
      <c r="A572" s="1" t="s">
        <v>1126</v>
      </c>
      <c r="B572" t="s">
        <v>1126</v>
      </c>
      <c r="C572" t="s">
        <v>2635</v>
      </c>
      <c r="E572" s="3">
        <v>42369</v>
      </c>
      <c r="F572" t="s">
        <v>2680</v>
      </c>
    </row>
    <row r="573" spans="1:6">
      <c r="A573" s="1" t="s">
        <v>1127</v>
      </c>
      <c r="B573" t="s">
        <v>1127</v>
      </c>
      <c r="C573" t="s">
        <v>2635</v>
      </c>
      <c r="E573" s="3">
        <v>42356</v>
      </c>
      <c r="F573" t="s">
        <v>2680</v>
      </c>
    </row>
    <row r="574" spans="1:6">
      <c r="A574" s="1" t="s">
        <v>1128</v>
      </c>
      <c r="B574" t="s">
        <v>1128</v>
      </c>
      <c r="C574" t="s">
        <v>2635</v>
      </c>
      <c r="E574" s="3">
        <v>42369</v>
      </c>
      <c r="F574" t="s">
        <v>2680</v>
      </c>
    </row>
    <row r="575" spans="1:6">
      <c r="A575" s="1" t="s">
        <v>1129</v>
      </c>
      <c r="B575" t="s">
        <v>1129</v>
      </c>
      <c r="C575" t="s">
        <v>2635</v>
      </c>
      <c r="E575" s="3">
        <v>42369</v>
      </c>
      <c r="F575" t="s">
        <v>2680</v>
      </c>
    </row>
    <row r="576" spans="1:6">
      <c r="A576" s="1" t="s">
        <v>1130</v>
      </c>
      <c r="B576" t="s">
        <v>1130</v>
      </c>
      <c r="C576" t="s">
        <v>2635</v>
      </c>
      <c r="E576" s="3">
        <v>42369</v>
      </c>
      <c r="F576" t="s">
        <v>2680</v>
      </c>
    </row>
    <row r="577" spans="1:6">
      <c r="A577" s="1" t="s">
        <v>1131</v>
      </c>
      <c r="B577" t="s">
        <v>1131</v>
      </c>
      <c r="C577" t="s">
        <v>2635</v>
      </c>
      <c r="E577" s="3">
        <v>42369</v>
      </c>
      <c r="F577" t="s">
        <v>2680</v>
      </c>
    </row>
    <row r="578" spans="1:6">
      <c r="A578" s="1" t="s">
        <v>1132</v>
      </c>
      <c r="B578" t="s">
        <v>1132</v>
      </c>
      <c r="C578" t="s">
        <v>2635</v>
      </c>
      <c r="E578" s="3">
        <v>42369</v>
      </c>
      <c r="F578" t="s">
        <v>2680</v>
      </c>
    </row>
    <row r="579" spans="1:6">
      <c r="A579" s="1" t="s">
        <v>1133</v>
      </c>
      <c r="B579" t="s">
        <v>1133</v>
      </c>
      <c r="C579" t="s">
        <v>2636</v>
      </c>
      <c r="D579" t="s">
        <v>2660</v>
      </c>
      <c r="E579" s="3">
        <v>42741</v>
      </c>
      <c r="F579" t="s">
        <v>2680</v>
      </c>
    </row>
    <row r="580" spans="1:6">
      <c r="A580" s="1" t="s">
        <v>1134</v>
      </c>
      <c r="B580" t="s">
        <v>1134</v>
      </c>
      <c r="C580" t="s">
        <v>2635</v>
      </c>
      <c r="D580" t="s">
        <v>2641</v>
      </c>
      <c r="E580" s="3">
        <v>42510</v>
      </c>
      <c r="F580" t="s">
        <v>2680</v>
      </c>
    </row>
    <row r="581" spans="1:6">
      <c r="A581" s="1" t="s">
        <v>1135</v>
      </c>
      <c r="B581" t="s">
        <v>1135</v>
      </c>
      <c r="C581" t="s">
        <v>2635</v>
      </c>
      <c r="E581" s="3">
        <v>42369</v>
      </c>
      <c r="F581" t="s">
        <v>2680</v>
      </c>
    </row>
    <row r="582" spans="1:6">
      <c r="A582" s="1" t="s">
        <v>1136</v>
      </c>
      <c r="B582" t="s">
        <v>1136</v>
      </c>
      <c r="C582" t="s">
        <v>2635</v>
      </c>
      <c r="D582" t="s">
        <v>2655</v>
      </c>
      <c r="E582" s="3">
        <v>42744</v>
      </c>
      <c r="F582" t="s">
        <v>2680</v>
      </c>
    </row>
    <row r="583" spans="1:6">
      <c r="A583" s="1" t="s">
        <v>1137</v>
      </c>
      <c r="B583" t="s">
        <v>1137</v>
      </c>
      <c r="C583" t="s">
        <v>2635</v>
      </c>
      <c r="E583" s="3">
        <v>42369</v>
      </c>
      <c r="F583" t="s">
        <v>2680</v>
      </c>
    </row>
    <row r="584" spans="1:6">
      <c r="A584" s="1" t="s">
        <v>1138</v>
      </c>
      <c r="B584" t="s">
        <v>1138</v>
      </c>
      <c r="C584" t="s">
        <v>2636</v>
      </c>
      <c r="E584" s="3">
        <v>42369</v>
      </c>
      <c r="F584" t="s">
        <v>2680</v>
      </c>
    </row>
    <row r="585" spans="1:6">
      <c r="A585" s="1" t="s">
        <v>1139</v>
      </c>
      <c r="B585" t="s">
        <v>1139</v>
      </c>
      <c r="C585" t="s">
        <v>2635</v>
      </c>
      <c r="E585" s="3">
        <v>42369</v>
      </c>
      <c r="F585" t="s">
        <v>2680</v>
      </c>
    </row>
    <row r="586" spans="1:6">
      <c r="A586" s="1" t="s">
        <v>1140</v>
      </c>
      <c r="B586" t="s">
        <v>1140</v>
      </c>
      <c r="C586" t="s">
        <v>2635</v>
      </c>
      <c r="E586" s="3">
        <v>42369</v>
      </c>
      <c r="F586" t="s">
        <v>2680</v>
      </c>
    </row>
    <row r="587" spans="1:6">
      <c r="A587" s="1" t="s">
        <v>1141</v>
      </c>
      <c r="B587" t="s">
        <v>1141</v>
      </c>
      <c r="C587" t="s">
        <v>2636</v>
      </c>
      <c r="E587" s="3">
        <v>42369</v>
      </c>
      <c r="F587" t="s">
        <v>2680</v>
      </c>
    </row>
    <row r="588" spans="1:6">
      <c r="A588" s="1" t="s">
        <v>1142</v>
      </c>
      <c r="B588" t="s">
        <v>1142</v>
      </c>
      <c r="C588" t="s">
        <v>2635</v>
      </c>
      <c r="D588" t="s">
        <v>74</v>
      </c>
      <c r="E588" s="3">
        <v>42753</v>
      </c>
      <c r="F588" t="s">
        <v>2680</v>
      </c>
    </row>
    <row r="589" spans="1:6">
      <c r="A589" s="1" t="s">
        <v>1143</v>
      </c>
      <c r="B589" t="s">
        <v>1143</v>
      </c>
      <c r="C589" t="s">
        <v>2635</v>
      </c>
      <c r="D589" t="s">
        <v>2661</v>
      </c>
      <c r="E589" s="3">
        <v>42320</v>
      </c>
      <c r="F589" t="s">
        <v>2680</v>
      </c>
    </row>
    <row r="590" spans="1:6">
      <c r="A590" s="1" t="s">
        <v>1144</v>
      </c>
      <c r="B590" t="s">
        <v>1144</v>
      </c>
      <c r="C590" t="s">
        <v>2635</v>
      </c>
      <c r="D590" t="s">
        <v>74</v>
      </c>
      <c r="E590" s="3">
        <v>42356</v>
      </c>
      <c r="F590" t="s">
        <v>2680</v>
      </c>
    </row>
    <row r="591" spans="1:6">
      <c r="A591" s="1" t="s">
        <v>1145</v>
      </c>
      <c r="B591" t="s">
        <v>1145</v>
      </c>
      <c r="C591" t="s">
        <v>2636</v>
      </c>
      <c r="E591" s="3">
        <v>42369</v>
      </c>
      <c r="F591" t="s">
        <v>2680</v>
      </c>
    </row>
    <row r="592" spans="1:6">
      <c r="A592" s="1" t="s">
        <v>1146</v>
      </c>
      <c r="B592" t="s">
        <v>1146</v>
      </c>
      <c r="C592" t="s">
        <v>2636</v>
      </c>
      <c r="E592" s="3">
        <v>42278</v>
      </c>
      <c r="F592" t="s">
        <v>2680</v>
      </c>
    </row>
    <row r="593" spans="1:6">
      <c r="A593" s="1" t="s">
        <v>1147</v>
      </c>
      <c r="B593" t="s">
        <v>1147</v>
      </c>
      <c r="C593" t="s">
        <v>2636</v>
      </c>
      <c r="E593" s="3">
        <v>42278</v>
      </c>
      <c r="F593" t="s">
        <v>2680</v>
      </c>
    </row>
    <row r="594" spans="1:6">
      <c r="A594" s="1" t="s">
        <v>1148</v>
      </c>
      <c r="B594" t="s">
        <v>1148</v>
      </c>
      <c r="C594" t="s">
        <v>2635</v>
      </c>
      <c r="D594" t="s">
        <v>2648</v>
      </c>
      <c r="E594" s="3">
        <v>43364</v>
      </c>
      <c r="F594" t="s">
        <v>2680</v>
      </c>
    </row>
    <row r="595" spans="1:6">
      <c r="A595" s="1" t="s">
        <v>1149</v>
      </c>
      <c r="B595" t="s">
        <v>1149</v>
      </c>
      <c r="C595" t="s">
        <v>2635</v>
      </c>
      <c r="D595" t="s">
        <v>2658</v>
      </c>
      <c r="E595" s="3">
        <v>42278</v>
      </c>
      <c r="F595" t="s">
        <v>2680</v>
      </c>
    </row>
    <row r="596" spans="1:6">
      <c r="A596" s="1" t="s">
        <v>1150</v>
      </c>
      <c r="B596" t="s">
        <v>1150</v>
      </c>
      <c r="C596" t="s">
        <v>2635</v>
      </c>
      <c r="E596" s="3">
        <v>42278</v>
      </c>
      <c r="F596" t="s">
        <v>2680</v>
      </c>
    </row>
    <row r="597" spans="1:6">
      <c r="A597" s="1" t="s">
        <v>1151</v>
      </c>
      <c r="B597" t="s">
        <v>1151</v>
      </c>
      <c r="C597" t="s">
        <v>2635</v>
      </c>
      <c r="D597" t="s">
        <v>71</v>
      </c>
      <c r="E597" s="3">
        <v>42753</v>
      </c>
      <c r="F597" t="s">
        <v>2680</v>
      </c>
    </row>
    <row r="598" spans="1:6">
      <c r="A598" s="1" t="s">
        <v>1152</v>
      </c>
      <c r="B598" t="s">
        <v>1152</v>
      </c>
      <c r="C598" t="s">
        <v>2635</v>
      </c>
      <c r="E598" s="3">
        <v>42278</v>
      </c>
      <c r="F598" t="s">
        <v>2680</v>
      </c>
    </row>
    <row r="599" spans="1:6">
      <c r="A599" s="1" t="s">
        <v>1153</v>
      </c>
      <c r="B599" t="s">
        <v>1153</v>
      </c>
      <c r="C599" t="s">
        <v>2635</v>
      </c>
      <c r="E599" s="3">
        <v>42278</v>
      </c>
      <c r="F599" t="s">
        <v>2680</v>
      </c>
    </row>
    <row r="600" spans="1:6">
      <c r="A600" s="1" t="s">
        <v>1154</v>
      </c>
      <c r="B600" t="s">
        <v>1154</v>
      </c>
      <c r="C600" t="s">
        <v>2635</v>
      </c>
      <c r="E600" s="3">
        <v>42278</v>
      </c>
      <c r="F600" t="s">
        <v>2680</v>
      </c>
    </row>
    <row r="601" spans="1:6">
      <c r="A601" s="1" t="s">
        <v>1155</v>
      </c>
      <c r="B601" t="s">
        <v>1155</v>
      </c>
      <c r="C601" t="s">
        <v>2635</v>
      </c>
      <c r="E601" s="3">
        <v>42278</v>
      </c>
      <c r="F601" t="s">
        <v>2680</v>
      </c>
    </row>
    <row r="602" spans="1:6">
      <c r="A602" s="1" t="s">
        <v>1156</v>
      </c>
      <c r="B602" t="s">
        <v>1156</v>
      </c>
      <c r="C602" t="s">
        <v>2635</v>
      </c>
      <c r="D602" t="s">
        <v>2648</v>
      </c>
      <c r="E602" s="3">
        <v>43552</v>
      </c>
      <c r="F602" t="s">
        <v>2680</v>
      </c>
    </row>
    <row r="603" spans="1:6">
      <c r="A603" s="1" t="s">
        <v>1157</v>
      </c>
      <c r="B603" t="s">
        <v>1157</v>
      </c>
      <c r="C603" t="s">
        <v>2635</v>
      </c>
      <c r="E603" s="3">
        <v>42369</v>
      </c>
      <c r="F603" t="s">
        <v>2680</v>
      </c>
    </row>
    <row r="604" spans="1:6">
      <c r="A604" s="1" t="s">
        <v>1158</v>
      </c>
      <c r="B604" t="s">
        <v>1158</v>
      </c>
      <c r="C604" t="s">
        <v>2635</v>
      </c>
      <c r="E604" s="3">
        <v>42278</v>
      </c>
      <c r="F604" t="s">
        <v>2680</v>
      </c>
    </row>
    <row r="605" spans="1:6">
      <c r="A605" s="1" t="s">
        <v>1159</v>
      </c>
      <c r="B605" t="s">
        <v>1159</v>
      </c>
      <c r="C605" t="s">
        <v>2635</v>
      </c>
      <c r="D605" t="s">
        <v>71</v>
      </c>
      <c r="E605" s="3">
        <v>42905</v>
      </c>
      <c r="F605" t="s">
        <v>2680</v>
      </c>
    </row>
    <row r="606" spans="1:6">
      <c r="A606" s="1" t="s">
        <v>1160</v>
      </c>
      <c r="B606" t="s">
        <v>1160</v>
      </c>
      <c r="C606" t="s">
        <v>2636</v>
      </c>
      <c r="D606" t="s">
        <v>71</v>
      </c>
      <c r="E606" s="3">
        <v>42489</v>
      </c>
      <c r="F606" t="s">
        <v>2680</v>
      </c>
    </row>
    <row r="607" spans="1:6">
      <c r="A607" s="1" t="s">
        <v>1161</v>
      </c>
      <c r="B607" t="s">
        <v>1161</v>
      </c>
      <c r="C607" t="s">
        <v>2635</v>
      </c>
      <c r="E607" s="3">
        <v>42278</v>
      </c>
      <c r="F607" t="s">
        <v>2680</v>
      </c>
    </row>
    <row r="608" spans="1:6">
      <c r="A608" s="1" t="s">
        <v>1162</v>
      </c>
      <c r="B608" t="s">
        <v>1162</v>
      </c>
      <c r="C608" t="s">
        <v>2635</v>
      </c>
      <c r="E608" s="3">
        <v>42278</v>
      </c>
      <c r="F608" t="s">
        <v>2680</v>
      </c>
    </row>
    <row r="609" spans="1:6">
      <c r="A609" s="1" t="s">
        <v>1163</v>
      </c>
      <c r="B609" t="s">
        <v>1163</v>
      </c>
      <c r="C609" t="s">
        <v>2635</v>
      </c>
      <c r="D609" t="s">
        <v>71</v>
      </c>
      <c r="E609" s="3">
        <v>42587</v>
      </c>
      <c r="F609" t="s">
        <v>2680</v>
      </c>
    </row>
    <row r="610" spans="1:6">
      <c r="A610" s="1" t="s">
        <v>1164</v>
      </c>
      <c r="B610" t="s">
        <v>1164</v>
      </c>
      <c r="C610" t="s">
        <v>2635</v>
      </c>
      <c r="E610" s="3">
        <v>42278</v>
      </c>
      <c r="F610" t="s">
        <v>2680</v>
      </c>
    </row>
    <row r="611" spans="1:6">
      <c r="A611" s="1" t="s">
        <v>1165</v>
      </c>
      <c r="B611" t="s">
        <v>1165</v>
      </c>
      <c r="C611" t="s">
        <v>2635</v>
      </c>
      <c r="E611" s="3">
        <v>42416</v>
      </c>
      <c r="F611" t="s">
        <v>2680</v>
      </c>
    </row>
    <row r="612" spans="1:6">
      <c r="A612" s="1" t="s">
        <v>1166</v>
      </c>
      <c r="B612" t="s">
        <v>1166</v>
      </c>
      <c r="C612" t="s">
        <v>2635</v>
      </c>
      <c r="E612" s="3">
        <v>42416</v>
      </c>
      <c r="F612" t="s">
        <v>2680</v>
      </c>
    </row>
    <row r="613" spans="1:6">
      <c r="A613" s="1" t="s">
        <v>1167</v>
      </c>
      <c r="B613" t="s">
        <v>1167</v>
      </c>
      <c r="C613" t="s">
        <v>2635</v>
      </c>
      <c r="E613" s="3">
        <v>42429</v>
      </c>
      <c r="F613" t="s">
        <v>2680</v>
      </c>
    </row>
    <row r="614" spans="1:6">
      <c r="A614" s="1" t="s">
        <v>1168</v>
      </c>
      <c r="B614" t="s">
        <v>1168</v>
      </c>
      <c r="C614" t="s">
        <v>2635</v>
      </c>
      <c r="E614" s="3">
        <v>42429</v>
      </c>
      <c r="F614" t="s">
        <v>2680</v>
      </c>
    </row>
    <row r="615" spans="1:6">
      <c r="A615" s="1" t="s">
        <v>1169</v>
      </c>
      <c r="B615" t="s">
        <v>1169</v>
      </c>
      <c r="C615" t="s">
        <v>2635</v>
      </c>
      <c r="E615" s="3">
        <v>42429</v>
      </c>
      <c r="F615" t="s">
        <v>2680</v>
      </c>
    </row>
    <row r="616" spans="1:6">
      <c r="A616" s="1" t="s">
        <v>1170</v>
      </c>
      <c r="B616" t="s">
        <v>1170</v>
      </c>
      <c r="C616" t="s">
        <v>2635</v>
      </c>
      <c r="E616" s="3">
        <v>42489</v>
      </c>
      <c r="F616" t="s">
        <v>2680</v>
      </c>
    </row>
    <row r="617" spans="1:6">
      <c r="A617" s="1" t="s">
        <v>1171</v>
      </c>
      <c r="B617" t="s">
        <v>1171</v>
      </c>
      <c r="C617" t="s">
        <v>2635</v>
      </c>
      <c r="E617" s="3">
        <v>42426</v>
      </c>
      <c r="F617" t="s">
        <v>2680</v>
      </c>
    </row>
    <row r="618" spans="1:6">
      <c r="A618" s="1" t="s">
        <v>1172</v>
      </c>
      <c r="B618" t="s">
        <v>1172</v>
      </c>
      <c r="C618" t="s">
        <v>2635</v>
      </c>
      <c r="E618" s="3">
        <v>42426</v>
      </c>
      <c r="F618" t="s">
        <v>2680</v>
      </c>
    </row>
    <row r="619" spans="1:6">
      <c r="A619" s="1" t="s">
        <v>1173</v>
      </c>
      <c r="B619" t="s">
        <v>1173</v>
      </c>
      <c r="C619" t="s">
        <v>2635</v>
      </c>
      <c r="D619" t="s">
        <v>74</v>
      </c>
      <c r="E619" s="3">
        <v>43124</v>
      </c>
      <c r="F619" t="s">
        <v>2680</v>
      </c>
    </row>
    <row r="620" spans="1:6">
      <c r="A620" s="1" t="s">
        <v>1174</v>
      </c>
      <c r="B620" t="s">
        <v>1174</v>
      </c>
      <c r="C620" t="s">
        <v>2635</v>
      </c>
      <c r="E620" s="3">
        <v>42429</v>
      </c>
      <c r="F620" t="s">
        <v>2680</v>
      </c>
    </row>
    <row r="621" spans="1:6">
      <c r="A621" s="1" t="s">
        <v>1175</v>
      </c>
      <c r="B621" t="s">
        <v>1175</v>
      </c>
      <c r="C621" t="s">
        <v>2635</v>
      </c>
      <c r="E621" s="3">
        <v>42426</v>
      </c>
      <c r="F621" t="s">
        <v>2680</v>
      </c>
    </row>
    <row r="622" spans="1:6">
      <c r="A622" s="1" t="s">
        <v>1176</v>
      </c>
      <c r="B622" t="s">
        <v>1176</v>
      </c>
      <c r="C622" t="s">
        <v>2635</v>
      </c>
      <c r="E622" s="3">
        <v>42429</v>
      </c>
      <c r="F622" t="s">
        <v>2680</v>
      </c>
    </row>
    <row r="623" spans="1:6">
      <c r="A623" s="1" t="s">
        <v>1177</v>
      </c>
      <c r="B623" t="s">
        <v>1177</v>
      </c>
      <c r="C623" t="s">
        <v>2635</v>
      </c>
      <c r="E623" s="3">
        <v>42429</v>
      </c>
      <c r="F623" t="s">
        <v>2680</v>
      </c>
    </row>
    <row r="624" spans="1:6">
      <c r="A624" s="1" t="s">
        <v>1178</v>
      </c>
      <c r="B624" t="s">
        <v>1178</v>
      </c>
      <c r="C624" t="s">
        <v>2635</v>
      </c>
      <c r="E624" s="3">
        <v>42429</v>
      </c>
      <c r="F624" t="s">
        <v>2680</v>
      </c>
    </row>
    <row r="625" spans="1:6">
      <c r="A625" s="1" t="s">
        <v>1179</v>
      </c>
      <c r="B625" t="s">
        <v>1179</v>
      </c>
      <c r="C625" t="s">
        <v>2635</v>
      </c>
      <c r="E625" s="3">
        <v>42429</v>
      </c>
      <c r="F625" t="s">
        <v>2680</v>
      </c>
    </row>
    <row r="626" spans="1:6">
      <c r="A626" s="1" t="s">
        <v>1180</v>
      </c>
      <c r="B626" t="s">
        <v>1180</v>
      </c>
      <c r="C626" t="s">
        <v>2635</v>
      </c>
      <c r="E626" s="3">
        <v>42429</v>
      </c>
      <c r="F626" t="s">
        <v>2680</v>
      </c>
    </row>
    <row r="627" spans="1:6">
      <c r="A627" s="1" t="s">
        <v>1181</v>
      </c>
      <c r="B627" t="s">
        <v>1181</v>
      </c>
      <c r="C627" t="s">
        <v>2635</v>
      </c>
      <c r="E627" s="3">
        <v>42489</v>
      </c>
      <c r="F627" t="s">
        <v>2680</v>
      </c>
    </row>
    <row r="628" spans="1:6">
      <c r="A628" s="1" t="s">
        <v>1182</v>
      </c>
      <c r="B628" t="s">
        <v>1182</v>
      </c>
      <c r="C628" t="s">
        <v>2636</v>
      </c>
      <c r="D628" t="s">
        <v>74</v>
      </c>
      <c r="E628" s="3">
        <v>43333</v>
      </c>
      <c r="F628" t="s">
        <v>2680</v>
      </c>
    </row>
    <row r="629" spans="1:6">
      <c r="A629" s="1" t="s">
        <v>1183</v>
      </c>
      <c r="B629" t="s">
        <v>1183</v>
      </c>
      <c r="C629" t="s">
        <v>2635</v>
      </c>
      <c r="D629" t="s">
        <v>71</v>
      </c>
      <c r="E629" s="3">
        <v>42905</v>
      </c>
      <c r="F629" t="s">
        <v>2680</v>
      </c>
    </row>
    <row r="630" spans="1:6">
      <c r="A630" s="1" t="s">
        <v>1184</v>
      </c>
      <c r="B630" t="s">
        <v>1184</v>
      </c>
      <c r="C630" t="s">
        <v>2636</v>
      </c>
      <c r="E630" s="3">
        <v>42369</v>
      </c>
      <c r="F630" t="s">
        <v>2680</v>
      </c>
    </row>
    <row r="631" spans="1:6">
      <c r="A631" s="1" t="s">
        <v>1185</v>
      </c>
      <c r="B631" t="s">
        <v>1185</v>
      </c>
      <c r="C631" t="s">
        <v>2635</v>
      </c>
      <c r="E631" s="3">
        <v>42429</v>
      </c>
      <c r="F631" t="s">
        <v>2680</v>
      </c>
    </row>
    <row r="632" spans="1:6">
      <c r="A632" s="1" t="s">
        <v>1186</v>
      </c>
      <c r="B632" t="s">
        <v>1186</v>
      </c>
      <c r="C632" t="s">
        <v>2635</v>
      </c>
      <c r="E632" s="3">
        <v>42429</v>
      </c>
      <c r="F632" t="s">
        <v>2680</v>
      </c>
    </row>
    <row r="633" spans="1:6">
      <c r="A633" s="1" t="s">
        <v>1187</v>
      </c>
      <c r="B633" t="s">
        <v>1187</v>
      </c>
      <c r="C633" t="s">
        <v>2635</v>
      </c>
      <c r="E633" s="3">
        <v>42416</v>
      </c>
      <c r="F633" t="s">
        <v>2680</v>
      </c>
    </row>
    <row r="634" spans="1:6">
      <c r="A634" s="1" t="s">
        <v>1188</v>
      </c>
      <c r="B634" t="s">
        <v>1188</v>
      </c>
      <c r="C634" t="s">
        <v>2635</v>
      </c>
      <c r="D634" t="s">
        <v>80</v>
      </c>
      <c r="E634" s="3">
        <v>42753</v>
      </c>
      <c r="F634" t="s">
        <v>2680</v>
      </c>
    </row>
    <row r="635" spans="1:6">
      <c r="A635" s="1" t="s">
        <v>1189</v>
      </c>
      <c r="B635" t="s">
        <v>1189</v>
      </c>
      <c r="C635" t="s">
        <v>2636</v>
      </c>
      <c r="E635" s="3">
        <v>42454</v>
      </c>
      <c r="F635" t="s">
        <v>2680</v>
      </c>
    </row>
    <row r="636" spans="1:6">
      <c r="A636" s="1" t="s">
        <v>1190</v>
      </c>
      <c r="B636" t="s">
        <v>1190</v>
      </c>
      <c r="C636" t="s">
        <v>2636</v>
      </c>
      <c r="E636" s="3">
        <v>42489</v>
      </c>
      <c r="F636" t="s">
        <v>2680</v>
      </c>
    </row>
    <row r="637" spans="1:6">
      <c r="A637" s="1" t="s">
        <v>1191</v>
      </c>
      <c r="B637" t="s">
        <v>1191</v>
      </c>
      <c r="C637" t="s">
        <v>2635</v>
      </c>
      <c r="E637" s="3">
        <v>42489</v>
      </c>
      <c r="F637" t="s">
        <v>2680</v>
      </c>
    </row>
    <row r="638" spans="1:6">
      <c r="A638" s="1" t="s">
        <v>1192</v>
      </c>
      <c r="B638" t="s">
        <v>1192</v>
      </c>
      <c r="C638" t="s">
        <v>2635</v>
      </c>
      <c r="E638" s="3">
        <v>42489</v>
      </c>
      <c r="F638" t="s">
        <v>2680</v>
      </c>
    </row>
    <row r="639" spans="1:6">
      <c r="A639" s="1" t="s">
        <v>1193</v>
      </c>
      <c r="B639" t="s">
        <v>1193</v>
      </c>
      <c r="C639" t="s">
        <v>2635</v>
      </c>
      <c r="E639" s="3">
        <v>42489</v>
      </c>
      <c r="F639" t="s">
        <v>2680</v>
      </c>
    </row>
    <row r="640" spans="1:6">
      <c r="A640" s="1" t="s">
        <v>1194</v>
      </c>
      <c r="B640" t="s">
        <v>1194</v>
      </c>
      <c r="C640" t="s">
        <v>2635</v>
      </c>
      <c r="E640" s="3">
        <v>42489</v>
      </c>
      <c r="F640" t="s">
        <v>2680</v>
      </c>
    </row>
    <row r="641" spans="1:6">
      <c r="A641" s="1" t="s">
        <v>1195</v>
      </c>
      <c r="B641" t="s">
        <v>1195</v>
      </c>
      <c r="C641" t="s">
        <v>2635</v>
      </c>
      <c r="E641" s="3">
        <v>42489</v>
      </c>
      <c r="F641" t="s">
        <v>2680</v>
      </c>
    </row>
    <row r="642" spans="1:6">
      <c r="A642" s="1" t="s">
        <v>1196</v>
      </c>
      <c r="B642" t="s">
        <v>1196</v>
      </c>
      <c r="C642" t="s">
        <v>2635</v>
      </c>
      <c r="E642" s="3">
        <v>42489</v>
      </c>
      <c r="F642" t="s">
        <v>2680</v>
      </c>
    </row>
    <row r="643" spans="1:6">
      <c r="A643" s="1" t="s">
        <v>1197</v>
      </c>
      <c r="B643" t="s">
        <v>1197</v>
      </c>
      <c r="C643" t="s">
        <v>2635</v>
      </c>
      <c r="E643" s="3">
        <v>42473</v>
      </c>
      <c r="F643" t="s">
        <v>2680</v>
      </c>
    </row>
    <row r="644" spans="1:6">
      <c r="A644" s="1" t="s">
        <v>1198</v>
      </c>
      <c r="B644" t="s">
        <v>1198</v>
      </c>
      <c r="C644" t="s">
        <v>2635</v>
      </c>
      <c r="E644" s="3">
        <v>42489</v>
      </c>
      <c r="F644" t="s">
        <v>2680</v>
      </c>
    </row>
    <row r="645" spans="1:6">
      <c r="A645" s="1" t="s">
        <v>1199</v>
      </c>
      <c r="B645" t="s">
        <v>1199</v>
      </c>
      <c r="C645" t="s">
        <v>2635</v>
      </c>
      <c r="E645" s="3">
        <v>42473</v>
      </c>
      <c r="F645" t="s">
        <v>2680</v>
      </c>
    </row>
    <row r="646" spans="1:6">
      <c r="A646" s="1" t="s">
        <v>1200</v>
      </c>
      <c r="B646" t="s">
        <v>1200</v>
      </c>
      <c r="C646" t="s">
        <v>2635</v>
      </c>
      <c r="E646" s="3">
        <v>42454</v>
      </c>
      <c r="F646" t="s">
        <v>2680</v>
      </c>
    </row>
    <row r="647" spans="1:6">
      <c r="A647" s="1" t="s">
        <v>1201</v>
      </c>
      <c r="B647" t="s">
        <v>1201</v>
      </c>
      <c r="C647" t="s">
        <v>2635</v>
      </c>
      <c r="D647" t="s">
        <v>2655</v>
      </c>
      <c r="E647" s="3">
        <v>42741</v>
      </c>
      <c r="F647" t="s">
        <v>2680</v>
      </c>
    </row>
    <row r="648" spans="1:6">
      <c r="A648" s="1" t="s">
        <v>1202</v>
      </c>
      <c r="B648" t="s">
        <v>1202</v>
      </c>
      <c r="C648" t="s">
        <v>2636</v>
      </c>
      <c r="E648" s="3">
        <v>42489</v>
      </c>
      <c r="F648" t="s">
        <v>2680</v>
      </c>
    </row>
    <row r="649" spans="1:6">
      <c r="A649" s="1" t="s">
        <v>1203</v>
      </c>
      <c r="B649" t="s">
        <v>1203</v>
      </c>
      <c r="C649" t="s">
        <v>2636</v>
      </c>
      <c r="E649" s="3">
        <v>42489</v>
      </c>
      <c r="F649" t="s">
        <v>2680</v>
      </c>
    </row>
    <row r="650" spans="1:6">
      <c r="A650" s="1" t="s">
        <v>1204</v>
      </c>
      <c r="B650" t="s">
        <v>1204</v>
      </c>
      <c r="C650" t="s">
        <v>2636</v>
      </c>
      <c r="D650" t="s">
        <v>86</v>
      </c>
      <c r="E650" s="3">
        <v>43124</v>
      </c>
      <c r="F650" t="s">
        <v>2680</v>
      </c>
    </row>
    <row r="651" spans="1:6">
      <c r="A651" s="1" t="s">
        <v>1205</v>
      </c>
      <c r="B651" t="s">
        <v>1205</v>
      </c>
      <c r="C651" t="s">
        <v>2635</v>
      </c>
      <c r="E651" s="3">
        <v>42489</v>
      </c>
      <c r="F651" t="s">
        <v>2680</v>
      </c>
    </row>
    <row r="652" spans="1:6">
      <c r="A652" s="1" t="s">
        <v>1206</v>
      </c>
      <c r="B652" t="s">
        <v>1206</v>
      </c>
      <c r="C652" t="s">
        <v>2636</v>
      </c>
      <c r="E652" s="3">
        <v>42489</v>
      </c>
      <c r="F652" t="s">
        <v>2680</v>
      </c>
    </row>
    <row r="653" spans="1:6">
      <c r="A653" s="1" t="s">
        <v>1207</v>
      </c>
      <c r="B653" t="s">
        <v>1207</v>
      </c>
      <c r="C653" t="s">
        <v>2636</v>
      </c>
      <c r="E653" s="3">
        <v>42489</v>
      </c>
      <c r="F653" t="s">
        <v>2680</v>
      </c>
    </row>
    <row r="654" spans="1:6">
      <c r="A654" s="1" t="s">
        <v>1208</v>
      </c>
      <c r="B654" t="s">
        <v>1208</v>
      </c>
      <c r="C654" t="s">
        <v>2635</v>
      </c>
      <c r="E654" s="3">
        <v>42489</v>
      </c>
      <c r="F654" t="s">
        <v>2680</v>
      </c>
    </row>
    <row r="655" spans="1:6">
      <c r="A655" s="1" t="s">
        <v>1209</v>
      </c>
      <c r="B655" t="s">
        <v>1209</v>
      </c>
      <c r="C655" t="s">
        <v>2636</v>
      </c>
      <c r="E655" s="3">
        <v>42489</v>
      </c>
      <c r="F655" t="s">
        <v>2680</v>
      </c>
    </row>
    <row r="656" spans="1:6">
      <c r="A656" s="1" t="s">
        <v>1210</v>
      </c>
      <c r="B656" t="s">
        <v>1210</v>
      </c>
      <c r="C656" t="s">
        <v>2636</v>
      </c>
      <c r="D656" t="s">
        <v>72</v>
      </c>
      <c r="E656" s="3">
        <v>42741</v>
      </c>
      <c r="F656" t="s">
        <v>2680</v>
      </c>
    </row>
    <row r="657" spans="1:6">
      <c r="A657" s="1" t="s">
        <v>1211</v>
      </c>
      <c r="B657" t="s">
        <v>1211</v>
      </c>
      <c r="C657" t="s">
        <v>2635</v>
      </c>
      <c r="E657" s="3">
        <v>42489</v>
      </c>
      <c r="F657" t="s">
        <v>2680</v>
      </c>
    </row>
    <row r="658" spans="1:6">
      <c r="A658" s="1" t="s">
        <v>1212</v>
      </c>
      <c r="B658" t="s">
        <v>1212</v>
      </c>
      <c r="C658" t="s">
        <v>2635</v>
      </c>
      <c r="E658" s="3">
        <v>42489</v>
      </c>
      <c r="F658" t="s">
        <v>2680</v>
      </c>
    </row>
    <row r="659" spans="1:6">
      <c r="A659" s="1" t="s">
        <v>1213</v>
      </c>
      <c r="B659" t="s">
        <v>1213</v>
      </c>
      <c r="C659" t="s">
        <v>2635</v>
      </c>
      <c r="E659" s="3">
        <v>42621</v>
      </c>
      <c r="F659" t="s">
        <v>2680</v>
      </c>
    </row>
    <row r="660" spans="1:6">
      <c r="A660" s="1" t="s">
        <v>1214</v>
      </c>
      <c r="B660" t="s">
        <v>1214</v>
      </c>
      <c r="C660" t="s">
        <v>2635</v>
      </c>
      <c r="E660" s="3">
        <v>43621</v>
      </c>
      <c r="F660" t="s">
        <v>2680</v>
      </c>
    </row>
    <row r="661" spans="1:6">
      <c r="A661" s="1" t="s">
        <v>1215</v>
      </c>
      <c r="B661" t="s">
        <v>1215</v>
      </c>
      <c r="C661" t="s">
        <v>2635</v>
      </c>
      <c r="E661" s="3">
        <v>42643</v>
      </c>
      <c r="F661" t="s">
        <v>2680</v>
      </c>
    </row>
    <row r="662" spans="1:6">
      <c r="A662" s="1" t="s">
        <v>1216</v>
      </c>
      <c r="B662" t="s">
        <v>1216</v>
      </c>
      <c r="C662" t="s">
        <v>2636</v>
      </c>
      <c r="E662" s="3">
        <v>42735</v>
      </c>
      <c r="F662" t="s">
        <v>2680</v>
      </c>
    </row>
    <row r="663" spans="1:6">
      <c r="A663" s="1" t="s">
        <v>1217</v>
      </c>
      <c r="B663" t="s">
        <v>1217</v>
      </c>
      <c r="C663" t="s">
        <v>2635</v>
      </c>
      <c r="E663" s="3">
        <v>42621</v>
      </c>
      <c r="F663" t="s">
        <v>2680</v>
      </c>
    </row>
    <row r="664" spans="1:6">
      <c r="A664" s="1" t="s">
        <v>1218</v>
      </c>
      <c r="B664" t="s">
        <v>1218</v>
      </c>
      <c r="C664" t="s">
        <v>2636</v>
      </c>
      <c r="E664" s="3">
        <v>42688</v>
      </c>
      <c r="F664" t="s">
        <v>2680</v>
      </c>
    </row>
    <row r="665" spans="1:6">
      <c r="A665" s="1" t="s">
        <v>1219</v>
      </c>
      <c r="B665" t="s">
        <v>1219</v>
      </c>
      <c r="C665" t="s">
        <v>2636</v>
      </c>
      <c r="E665" s="3">
        <v>42702</v>
      </c>
      <c r="F665" t="s">
        <v>2680</v>
      </c>
    </row>
    <row r="666" spans="1:6">
      <c r="A666" s="1" t="s">
        <v>1220</v>
      </c>
      <c r="B666" t="s">
        <v>1220</v>
      </c>
      <c r="C666" t="s">
        <v>2636</v>
      </c>
      <c r="E666" s="3">
        <v>42702</v>
      </c>
      <c r="F666" t="s">
        <v>2680</v>
      </c>
    </row>
    <row r="667" spans="1:6">
      <c r="A667" s="1" t="s">
        <v>1221</v>
      </c>
      <c r="B667" t="s">
        <v>1221</v>
      </c>
      <c r="C667" t="s">
        <v>2635</v>
      </c>
      <c r="E667" s="3">
        <v>42643</v>
      </c>
      <c r="F667" t="s">
        <v>2680</v>
      </c>
    </row>
    <row r="668" spans="1:6">
      <c r="A668" s="1" t="s">
        <v>1222</v>
      </c>
      <c r="B668" t="s">
        <v>1222</v>
      </c>
      <c r="C668" t="s">
        <v>2636</v>
      </c>
      <c r="D668" t="s">
        <v>72</v>
      </c>
      <c r="E668" s="3">
        <v>42905</v>
      </c>
      <c r="F668" t="s">
        <v>2680</v>
      </c>
    </row>
    <row r="669" spans="1:6">
      <c r="A669" s="1" t="s">
        <v>1223</v>
      </c>
      <c r="B669" t="s">
        <v>1223</v>
      </c>
      <c r="C669" t="s">
        <v>2636</v>
      </c>
      <c r="D669" t="s">
        <v>2654</v>
      </c>
      <c r="E669" s="3">
        <v>43542</v>
      </c>
      <c r="F669" t="s">
        <v>2680</v>
      </c>
    </row>
    <row r="670" spans="1:6">
      <c r="A670" s="1" t="s">
        <v>1224</v>
      </c>
      <c r="B670" t="s">
        <v>1224</v>
      </c>
      <c r="C670" t="s">
        <v>2636</v>
      </c>
      <c r="E670" s="3">
        <v>42688</v>
      </c>
      <c r="F670" t="s">
        <v>2680</v>
      </c>
    </row>
    <row r="671" spans="1:6">
      <c r="A671" s="1" t="s">
        <v>1225</v>
      </c>
      <c r="B671" t="s">
        <v>1225</v>
      </c>
      <c r="C671" t="s">
        <v>2636</v>
      </c>
      <c r="D671" t="s">
        <v>2654</v>
      </c>
      <c r="E671" s="3">
        <v>43124</v>
      </c>
      <c r="F671" t="s">
        <v>2680</v>
      </c>
    </row>
    <row r="672" spans="1:6">
      <c r="A672" s="1" t="s">
        <v>1226</v>
      </c>
      <c r="B672" t="s">
        <v>1226</v>
      </c>
      <c r="C672" t="s">
        <v>2636</v>
      </c>
      <c r="E672" s="3">
        <v>42702</v>
      </c>
      <c r="F672" t="s">
        <v>2680</v>
      </c>
    </row>
    <row r="673" spans="1:6">
      <c r="A673" s="1" t="s">
        <v>1227</v>
      </c>
      <c r="B673" t="s">
        <v>1227</v>
      </c>
      <c r="C673" t="s">
        <v>2636</v>
      </c>
      <c r="E673" s="3">
        <v>42735</v>
      </c>
      <c r="F673" t="s">
        <v>2680</v>
      </c>
    </row>
    <row r="674" spans="1:6">
      <c r="A674" s="1" t="s">
        <v>1228</v>
      </c>
      <c r="B674" t="s">
        <v>1228</v>
      </c>
      <c r="C674" t="s">
        <v>2635</v>
      </c>
      <c r="E674" s="3">
        <v>42643</v>
      </c>
      <c r="F674" t="s">
        <v>2680</v>
      </c>
    </row>
    <row r="675" spans="1:6">
      <c r="A675" s="1" t="s">
        <v>1229</v>
      </c>
      <c r="B675" t="s">
        <v>1229</v>
      </c>
      <c r="C675" t="s">
        <v>2636</v>
      </c>
      <c r="E675" s="3">
        <v>42702</v>
      </c>
      <c r="F675" t="s">
        <v>2680</v>
      </c>
    </row>
    <row r="676" spans="1:6">
      <c r="A676" s="1" t="s">
        <v>1230</v>
      </c>
      <c r="B676" t="s">
        <v>1230</v>
      </c>
      <c r="C676" t="s">
        <v>2636</v>
      </c>
      <c r="E676" s="3">
        <v>42702</v>
      </c>
      <c r="F676" t="s">
        <v>2680</v>
      </c>
    </row>
    <row r="677" spans="1:6">
      <c r="A677" s="1" t="s">
        <v>1231</v>
      </c>
      <c r="B677" t="s">
        <v>1231</v>
      </c>
      <c r="C677" t="s">
        <v>2636</v>
      </c>
      <c r="D677" t="s">
        <v>78</v>
      </c>
      <c r="E677" s="3">
        <v>43333</v>
      </c>
      <c r="F677" t="s">
        <v>2680</v>
      </c>
    </row>
    <row r="678" spans="1:6">
      <c r="A678" s="1" t="s">
        <v>1232</v>
      </c>
      <c r="B678" t="s">
        <v>1232</v>
      </c>
      <c r="C678" t="s">
        <v>2636</v>
      </c>
      <c r="E678" s="3">
        <v>42702</v>
      </c>
      <c r="F678" t="s">
        <v>2680</v>
      </c>
    </row>
    <row r="679" spans="1:6">
      <c r="A679" s="1" t="s">
        <v>1233</v>
      </c>
      <c r="B679" t="s">
        <v>1233</v>
      </c>
      <c r="C679" t="s">
        <v>2635</v>
      </c>
      <c r="D679" t="s">
        <v>76</v>
      </c>
      <c r="E679" s="3">
        <v>43602</v>
      </c>
      <c r="F679" t="s">
        <v>2680</v>
      </c>
    </row>
    <row r="680" spans="1:6">
      <c r="A680" s="1" t="s">
        <v>1234</v>
      </c>
      <c r="B680" t="s">
        <v>1234</v>
      </c>
      <c r="C680" t="s">
        <v>2636</v>
      </c>
      <c r="E680" s="3">
        <v>42702</v>
      </c>
      <c r="F680" t="s">
        <v>2680</v>
      </c>
    </row>
    <row r="681" spans="1:6">
      <c r="A681" s="1" t="s">
        <v>1235</v>
      </c>
      <c r="B681" t="s">
        <v>1235</v>
      </c>
      <c r="C681" t="s">
        <v>2636</v>
      </c>
      <c r="D681" t="s">
        <v>71</v>
      </c>
      <c r="E681" s="3">
        <v>43188</v>
      </c>
      <c r="F681" t="s">
        <v>2680</v>
      </c>
    </row>
    <row r="682" spans="1:6">
      <c r="A682" s="1" t="s">
        <v>1236</v>
      </c>
      <c r="B682" t="s">
        <v>1236</v>
      </c>
      <c r="C682" t="s">
        <v>2635</v>
      </c>
      <c r="E682" s="3">
        <v>42855</v>
      </c>
      <c r="F682" t="s">
        <v>2680</v>
      </c>
    </row>
    <row r="683" spans="1:6">
      <c r="A683" s="1" t="s">
        <v>1237</v>
      </c>
      <c r="B683" t="s">
        <v>1237</v>
      </c>
      <c r="C683" t="s">
        <v>2635</v>
      </c>
      <c r="E683" s="3">
        <v>42855</v>
      </c>
      <c r="F683" t="s">
        <v>2680</v>
      </c>
    </row>
    <row r="684" spans="1:6">
      <c r="A684" s="1" t="s">
        <v>1238</v>
      </c>
      <c r="B684" t="s">
        <v>1238</v>
      </c>
      <c r="C684" t="s">
        <v>2635</v>
      </c>
      <c r="D684" t="s">
        <v>80</v>
      </c>
      <c r="E684" s="3">
        <v>43124</v>
      </c>
      <c r="F684" t="s">
        <v>2680</v>
      </c>
    </row>
    <row r="685" spans="1:6">
      <c r="A685" s="1" t="s">
        <v>1239</v>
      </c>
      <c r="B685" t="s">
        <v>1239</v>
      </c>
      <c r="C685" t="s">
        <v>2635</v>
      </c>
      <c r="E685" s="3">
        <v>42272</v>
      </c>
      <c r="F685" t="s">
        <v>2680</v>
      </c>
    </row>
    <row r="686" spans="1:6">
      <c r="A686" s="1" t="s">
        <v>1240</v>
      </c>
      <c r="B686" t="s">
        <v>1240</v>
      </c>
      <c r="C686" t="s">
        <v>2635</v>
      </c>
      <c r="E686" s="3">
        <v>42277</v>
      </c>
      <c r="F686" t="s">
        <v>2680</v>
      </c>
    </row>
    <row r="687" spans="1:6">
      <c r="A687" s="1" t="s">
        <v>1241</v>
      </c>
      <c r="B687" t="s">
        <v>1241</v>
      </c>
      <c r="C687" t="s">
        <v>2635</v>
      </c>
      <c r="E687" s="3">
        <v>42277</v>
      </c>
      <c r="F687" t="s">
        <v>2680</v>
      </c>
    </row>
    <row r="688" spans="1:6">
      <c r="A688" s="1" t="s">
        <v>1242</v>
      </c>
      <c r="B688" t="s">
        <v>1242</v>
      </c>
      <c r="C688" t="s">
        <v>2635</v>
      </c>
      <c r="E688" s="3">
        <v>42272</v>
      </c>
      <c r="F688" t="s">
        <v>2680</v>
      </c>
    </row>
    <row r="689" spans="1:6">
      <c r="A689" s="1" t="s">
        <v>1243</v>
      </c>
      <c r="B689" t="s">
        <v>1243</v>
      </c>
      <c r="C689" t="s">
        <v>2635</v>
      </c>
      <c r="E689" s="3">
        <v>42369</v>
      </c>
      <c r="F689" t="s">
        <v>2680</v>
      </c>
    </row>
    <row r="690" spans="1:6">
      <c r="A690" s="1" t="s">
        <v>1244</v>
      </c>
      <c r="B690" t="s">
        <v>1244</v>
      </c>
      <c r="C690" t="s">
        <v>2635</v>
      </c>
      <c r="E690" s="3">
        <v>42272</v>
      </c>
      <c r="F690" t="s">
        <v>2680</v>
      </c>
    </row>
    <row r="691" spans="1:6">
      <c r="A691" s="1" t="s">
        <v>1245</v>
      </c>
      <c r="B691" t="s">
        <v>1245</v>
      </c>
      <c r="C691" t="s">
        <v>2635</v>
      </c>
      <c r="E691" s="3">
        <v>42331</v>
      </c>
      <c r="F691" t="s">
        <v>2680</v>
      </c>
    </row>
    <row r="692" spans="1:6">
      <c r="A692" s="1" t="s">
        <v>1246</v>
      </c>
      <c r="B692" t="s">
        <v>1246</v>
      </c>
      <c r="C692" t="s">
        <v>2635</v>
      </c>
      <c r="E692" s="3">
        <v>42277</v>
      </c>
      <c r="F692" t="s">
        <v>2680</v>
      </c>
    </row>
    <row r="693" spans="1:6">
      <c r="A693" s="1" t="s">
        <v>1247</v>
      </c>
      <c r="B693" t="s">
        <v>1247</v>
      </c>
      <c r="C693" t="s">
        <v>2635</v>
      </c>
      <c r="E693" s="3">
        <v>42272</v>
      </c>
      <c r="F693" t="s">
        <v>2680</v>
      </c>
    </row>
    <row r="694" spans="1:6">
      <c r="A694" s="1" t="s">
        <v>1248</v>
      </c>
      <c r="B694" t="s">
        <v>1248</v>
      </c>
      <c r="C694" t="s">
        <v>2635</v>
      </c>
      <c r="D694" t="s">
        <v>72</v>
      </c>
      <c r="E694" s="3">
        <v>42905</v>
      </c>
      <c r="F694" t="s">
        <v>2680</v>
      </c>
    </row>
    <row r="695" spans="1:6">
      <c r="A695" s="1" t="s">
        <v>1249</v>
      </c>
      <c r="B695" t="s">
        <v>1249</v>
      </c>
      <c r="C695" t="s">
        <v>2635</v>
      </c>
      <c r="E695" s="3">
        <v>42272</v>
      </c>
      <c r="F695" t="s">
        <v>2680</v>
      </c>
    </row>
    <row r="696" spans="1:6">
      <c r="A696" s="1" t="s">
        <v>1250</v>
      </c>
      <c r="B696" t="s">
        <v>1250</v>
      </c>
      <c r="C696" t="s">
        <v>2635</v>
      </c>
      <c r="E696" s="3">
        <v>42272</v>
      </c>
      <c r="F696" t="s">
        <v>2680</v>
      </c>
    </row>
    <row r="697" spans="1:6">
      <c r="A697" s="1" t="s">
        <v>1251</v>
      </c>
      <c r="B697" t="s">
        <v>1251</v>
      </c>
      <c r="C697" t="s">
        <v>2635</v>
      </c>
      <c r="D697" t="s">
        <v>71</v>
      </c>
      <c r="E697" s="3">
        <v>42753</v>
      </c>
      <c r="F697" t="s">
        <v>2680</v>
      </c>
    </row>
    <row r="698" spans="1:6">
      <c r="A698" s="1" t="s">
        <v>1252</v>
      </c>
      <c r="B698" t="s">
        <v>1252</v>
      </c>
      <c r="C698" t="s">
        <v>2635</v>
      </c>
      <c r="E698" s="3">
        <v>42268</v>
      </c>
      <c r="F698" t="s">
        <v>2680</v>
      </c>
    </row>
    <row r="699" spans="1:6">
      <c r="A699" s="1" t="s">
        <v>1253</v>
      </c>
      <c r="B699" t="s">
        <v>1253</v>
      </c>
      <c r="C699" t="s">
        <v>2635</v>
      </c>
      <c r="D699" t="s">
        <v>74</v>
      </c>
      <c r="E699" s="3">
        <v>42753</v>
      </c>
      <c r="F699" t="s">
        <v>2680</v>
      </c>
    </row>
    <row r="700" spans="1:6">
      <c r="A700" s="1" t="s">
        <v>1254</v>
      </c>
      <c r="B700" t="s">
        <v>1254</v>
      </c>
      <c r="C700" t="s">
        <v>2635</v>
      </c>
      <c r="E700" s="3">
        <v>42277</v>
      </c>
      <c r="F700" t="s">
        <v>2680</v>
      </c>
    </row>
    <row r="701" spans="1:6">
      <c r="A701" s="1" t="s">
        <v>1255</v>
      </c>
      <c r="B701" t="s">
        <v>1255</v>
      </c>
      <c r="C701" t="s">
        <v>2635</v>
      </c>
      <c r="D701" t="s">
        <v>81</v>
      </c>
      <c r="E701" s="3">
        <v>42277</v>
      </c>
      <c r="F701" t="s">
        <v>2680</v>
      </c>
    </row>
    <row r="702" spans="1:6">
      <c r="A702" s="1" t="s">
        <v>1256</v>
      </c>
      <c r="B702" t="s">
        <v>1256</v>
      </c>
      <c r="C702" t="s">
        <v>2636</v>
      </c>
      <c r="E702" s="3">
        <v>42277</v>
      </c>
      <c r="F702" t="s">
        <v>2680</v>
      </c>
    </row>
    <row r="703" spans="1:6">
      <c r="A703" s="1" t="s">
        <v>1257</v>
      </c>
      <c r="B703" t="s">
        <v>1257</v>
      </c>
      <c r="C703" t="s">
        <v>2635</v>
      </c>
      <c r="D703" t="s">
        <v>71</v>
      </c>
      <c r="E703" s="3">
        <v>42744</v>
      </c>
      <c r="F703" t="s">
        <v>2680</v>
      </c>
    </row>
    <row r="704" spans="1:6">
      <c r="A704" s="1" t="s">
        <v>1258</v>
      </c>
      <c r="B704" t="s">
        <v>1258</v>
      </c>
      <c r="C704" t="s">
        <v>2635</v>
      </c>
      <c r="E704" s="3">
        <v>42277</v>
      </c>
      <c r="F704" t="s">
        <v>2680</v>
      </c>
    </row>
    <row r="705" spans="1:6">
      <c r="A705" s="1" t="s">
        <v>1259</v>
      </c>
      <c r="B705" t="s">
        <v>1259</v>
      </c>
      <c r="C705" t="s">
        <v>2636</v>
      </c>
      <c r="E705" s="3">
        <v>42275</v>
      </c>
      <c r="F705" t="s">
        <v>2680</v>
      </c>
    </row>
    <row r="706" spans="1:6">
      <c r="A706" s="1" t="s">
        <v>1260</v>
      </c>
      <c r="B706" t="s">
        <v>1260</v>
      </c>
      <c r="C706" t="s">
        <v>2635</v>
      </c>
      <c r="E706" s="3">
        <v>42276</v>
      </c>
      <c r="F706" t="s">
        <v>2680</v>
      </c>
    </row>
    <row r="707" spans="1:6">
      <c r="A707" s="1" t="s">
        <v>1261</v>
      </c>
      <c r="B707" t="s">
        <v>1261</v>
      </c>
      <c r="C707" t="s">
        <v>2635</v>
      </c>
      <c r="E707" s="3">
        <v>42277</v>
      </c>
      <c r="F707" t="s">
        <v>2680</v>
      </c>
    </row>
    <row r="708" spans="1:6">
      <c r="A708" s="1" t="s">
        <v>1262</v>
      </c>
      <c r="B708" t="s">
        <v>1262</v>
      </c>
      <c r="C708" t="s">
        <v>2635</v>
      </c>
      <c r="D708" t="s">
        <v>71</v>
      </c>
      <c r="E708" s="3">
        <v>42744</v>
      </c>
      <c r="F708" t="s">
        <v>2680</v>
      </c>
    </row>
    <row r="709" spans="1:6">
      <c r="A709" s="1" t="s">
        <v>1263</v>
      </c>
      <c r="B709" t="s">
        <v>1263</v>
      </c>
      <c r="C709" t="s">
        <v>2635</v>
      </c>
      <c r="E709" s="3">
        <v>42277</v>
      </c>
      <c r="F709" t="s">
        <v>2680</v>
      </c>
    </row>
    <row r="710" spans="1:6">
      <c r="A710" s="1" t="s">
        <v>1264</v>
      </c>
      <c r="B710" t="s">
        <v>1264</v>
      </c>
      <c r="C710" t="s">
        <v>2635</v>
      </c>
      <c r="E710" s="3">
        <v>42272</v>
      </c>
      <c r="F710" t="s">
        <v>2680</v>
      </c>
    </row>
    <row r="711" spans="1:6">
      <c r="A711" s="1" t="s">
        <v>1265</v>
      </c>
      <c r="B711" t="s">
        <v>1265</v>
      </c>
      <c r="C711" t="s">
        <v>2635</v>
      </c>
      <c r="D711" t="s">
        <v>71</v>
      </c>
      <c r="E711" s="3">
        <v>42962</v>
      </c>
      <c r="F711" t="s">
        <v>2680</v>
      </c>
    </row>
    <row r="712" spans="1:6">
      <c r="A712" s="1" t="s">
        <v>1266</v>
      </c>
      <c r="B712" t="s">
        <v>1266</v>
      </c>
      <c r="C712" t="s">
        <v>2635</v>
      </c>
      <c r="E712" s="3">
        <v>42277</v>
      </c>
      <c r="F712" t="s">
        <v>2680</v>
      </c>
    </row>
    <row r="713" spans="1:6">
      <c r="A713" s="1" t="s">
        <v>1267</v>
      </c>
      <c r="B713" t="s">
        <v>1267</v>
      </c>
      <c r="C713" t="s">
        <v>2635</v>
      </c>
      <c r="D713" t="s">
        <v>74</v>
      </c>
      <c r="E713" s="3">
        <v>43124</v>
      </c>
      <c r="F713" t="s">
        <v>2680</v>
      </c>
    </row>
    <row r="714" spans="1:6">
      <c r="A714" s="1" t="s">
        <v>1268</v>
      </c>
      <c r="B714" t="s">
        <v>1268</v>
      </c>
      <c r="C714" t="s">
        <v>2635</v>
      </c>
      <c r="E714" s="3">
        <v>42277</v>
      </c>
      <c r="F714" t="s">
        <v>2680</v>
      </c>
    </row>
    <row r="715" spans="1:6">
      <c r="A715" s="1" t="s">
        <v>1269</v>
      </c>
      <c r="B715" t="s">
        <v>1269</v>
      </c>
      <c r="C715" t="s">
        <v>2635</v>
      </c>
      <c r="E715" s="3">
        <v>42277</v>
      </c>
      <c r="F715" t="s">
        <v>2680</v>
      </c>
    </row>
    <row r="716" spans="1:6">
      <c r="A716" s="1" t="s">
        <v>1270</v>
      </c>
      <c r="B716" t="s">
        <v>1270</v>
      </c>
      <c r="C716" t="s">
        <v>2635</v>
      </c>
      <c r="E716" s="3">
        <v>42794</v>
      </c>
      <c r="F716" t="s">
        <v>2680</v>
      </c>
    </row>
    <row r="717" spans="1:6">
      <c r="A717" s="1" t="s">
        <v>1271</v>
      </c>
      <c r="B717" t="s">
        <v>1271</v>
      </c>
      <c r="C717" t="s">
        <v>2635</v>
      </c>
      <c r="E717" s="3">
        <v>42275</v>
      </c>
      <c r="F717" t="s">
        <v>2680</v>
      </c>
    </row>
    <row r="718" spans="1:6">
      <c r="A718" s="1" t="s">
        <v>1272</v>
      </c>
      <c r="B718" t="s">
        <v>1272</v>
      </c>
      <c r="C718" t="s">
        <v>2635</v>
      </c>
      <c r="E718" s="3">
        <v>42277</v>
      </c>
      <c r="F718" t="s">
        <v>2680</v>
      </c>
    </row>
    <row r="719" spans="1:6">
      <c r="A719" s="1" t="s">
        <v>1273</v>
      </c>
      <c r="B719" t="s">
        <v>1273</v>
      </c>
      <c r="C719" t="s">
        <v>2635</v>
      </c>
      <c r="D719" t="s">
        <v>71</v>
      </c>
      <c r="E719" s="3">
        <v>42753</v>
      </c>
      <c r="F719" t="s">
        <v>2680</v>
      </c>
    </row>
    <row r="720" spans="1:6">
      <c r="A720" s="1" t="s">
        <v>1274</v>
      </c>
      <c r="B720" t="s">
        <v>1274</v>
      </c>
      <c r="C720" t="s">
        <v>2636</v>
      </c>
      <c r="E720" s="3">
        <v>42277</v>
      </c>
      <c r="F720" t="s">
        <v>2680</v>
      </c>
    </row>
    <row r="721" spans="1:6">
      <c r="A721" s="1" t="s">
        <v>1275</v>
      </c>
      <c r="B721" t="s">
        <v>1275</v>
      </c>
      <c r="C721" t="s">
        <v>2635</v>
      </c>
      <c r="E721" s="3">
        <v>42277</v>
      </c>
      <c r="F721" t="s">
        <v>2680</v>
      </c>
    </row>
    <row r="722" spans="1:6">
      <c r="A722" s="1" t="s">
        <v>1276</v>
      </c>
      <c r="B722" t="s">
        <v>1276</v>
      </c>
      <c r="C722" t="s">
        <v>2636</v>
      </c>
      <c r="E722" s="3">
        <v>42320</v>
      </c>
      <c r="F722" t="s">
        <v>2680</v>
      </c>
    </row>
    <row r="723" spans="1:6">
      <c r="A723" s="1" t="s">
        <v>1277</v>
      </c>
      <c r="B723" t="s">
        <v>1277</v>
      </c>
      <c r="C723" t="s">
        <v>2635</v>
      </c>
      <c r="D723" t="s">
        <v>71</v>
      </c>
      <c r="E723" s="3">
        <v>42741</v>
      </c>
      <c r="F723" t="s">
        <v>2680</v>
      </c>
    </row>
    <row r="724" spans="1:6">
      <c r="A724" s="1" t="s">
        <v>1278</v>
      </c>
      <c r="B724" t="s">
        <v>1278</v>
      </c>
      <c r="C724" t="s">
        <v>2636</v>
      </c>
      <c r="D724" t="s">
        <v>2654</v>
      </c>
      <c r="E724" s="3">
        <v>43411</v>
      </c>
      <c r="F724" t="s">
        <v>2680</v>
      </c>
    </row>
    <row r="725" spans="1:6">
      <c r="A725" s="1" t="s">
        <v>1279</v>
      </c>
      <c r="B725" t="s">
        <v>1279</v>
      </c>
      <c r="C725" t="s">
        <v>2636</v>
      </c>
      <c r="E725" s="3">
        <v>42305</v>
      </c>
      <c r="F725" t="s">
        <v>2680</v>
      </c>
    </row>
    <row r="726" spans="1:6">
      <c r="A726" s="1" t="s">
        <v>1280</v>
      </c>
      <c r="B726" t="s">
        <v>1280</v>
      </c>
      <c r="C726" t="s">
        <v>2636</v>
      </c>
      <c r="E726" s="3">
        <v>42369</v>
      </c>
      <c r="F726" t="s">
        <v>2680</v>
      </c>
    </row>
    <row r="727" spans="1:6">
      <c r="A727" s="1" t="s">
        <v>1281</v>
      </c>
      <c r="B727" t="s">
        <v>1281</v>
      </c>
      <c r="C727" t="s">
        <v>2635</v>
      </c>
      <c r="E727" s="3">
        <v>42346</v>
      </c>
      <c r="F727" t="s">
        <v>2680</v>
      </c>
    </row>
    <row r="728" spans="1:6">
      <c r="A728" s="1" t="s">
        <v>1282</v>
      </c>
      <c r="B728" t="s">
        <v>1282</v>
      </c>
      <c r="C728" t="s">
        <v>2635</v>
      </c>
      <c r="E728" s="3">
        <v>42356</v>
      </c>
      <c r="F728" t="s">
        <v>2680</v>
      </c>
    </row>
    <row r="729" spans="1:6">
      <c r="A729" s="1" t="s">
        <v>1283</v>
      </c>
      <c r="B729" t="s">
        <v>1283</v>
      </c>
      <c r="C729" t="s">
        <v>2635</v>
      </c>
      <c r="E729" s="3">
        <v>42369</v>
      </c>
      <c r="F729" t="s">
        <v>2680</v>
      </c>
    </row>
    <row r="730" spans="1:6">
      <c r="A730" s="1" t="s">
        <v>1284</v>
      </c>
      <c r="B730" t="s">
        <v>1284</v>
      </c>
      <c r="C730" t="s">
        <v>2635</v>
      </c>
      <c r="E730" s="3">
        <v>42855</v>
      </c>
      <c r="F730" t="s">
        <v>2680</v>
      </c>
    </row>
    <row r="731" spans="1:6">
      <c r="A731" s="1" t="s">
        <v>1285</v>
      </c>
      <c r="B731" t="s">
        <v>1285</v>
      </c>
      <c r="C731" t="s">
        <v>2635</v>
      </c>
      <c r="E731" s="3">
        <v>42849</v>
      </c>
      <c r="F731" t="s">
        <v>2680</v>
      </c>
    </row>
    <row r="732" spans="1:6">
      <c r="A732" s="1" t="s">
        <v>1286</v>
      </c>
      <c r="B732" t="s">
        <v>1286</v>
      </c>
      <c r="C732" t="s">
        <v>2635</v>
      </c>
      <c r="E732" s="3">
        <v>42855</v>
      </c>
      <c r="F732" t="s">
        <v>2680</v>
      </c>
    </row>
    <row r="733" spans="1:6">
      <c r="A733" s="1" t="s">
        <v>1287</v>
      </c>
      <c r="B733" t="s">
        <v>1287</v>
      </c>
      <c r="C733" t="s">
        <v>2635</v>
      </c>
      <c r="E733" s="3">
        <v>42916</v>
      </c>
      <c r="F733" t="s">
        <v>2680</v>
      </c>
    </row>
    <row r="734" spans="1:6">
      <c r="A734" s="1" t="s">
        <v>1288</v>
      </c>
      <c r="B734" t="s">
        <v>1288</v>
      </c>
      <c r="C734" t="s">
        <v>2635</v>
      </c>
      <c r="E734" s="3">
        <v>42855</v>
      </c>
      <c r="F734" t="s">
        <v>2680</v>
      </c>
    </row>
    <row r="735" spans="1:6">
      <c r="A735" s="1" t="s">
        <v>1289</v>
      </c>
      <c r="B735" t="s">
        <v>1289</v>
      </c>
      <c r="C735" t="s">
        <v>2635</v>
      </c>
      <c r="D735" t="s">
        <v>2662</v>
      </c>
      <c r="E735" s="3">
        <v>42855</v>
      </c>
      <c r="F735" t="s">
        <v>2680</v>
      </c>
    </row>
    <row r="736" spans="1:6">
      <c r="A736" s="1" t="s">
        <v>1290</v>
      </c>
      <c r="B736" t="s">
        <v>1290</v>
      </c>
      <c r="C736" t="s">
        <v>2635</v>
      </c>
      <c r="D736" t="s">
        <v>2655</v>
      </c>
      <c r="E736" s="3">
        <v>43451</v>
      </c>
      <c r="F736" t="s">
        <v>2680</v>
      </c>
    </row>
    <row r="737" spans="1:6">
      <c r="A737" s="1" t="s">
        <v>1291</v>
      </c>
      <c r="B737" t="s">
        <v>1291</v>
      </c>
      <c r="C737" t="s">
        <v>2635</v>
      </c>
      <c r="E737" s="3">
        <v>42916</v>
      </c>
      <c r="F737" t="s">
        <v>2680</v>
      </c>
    </row>
    <row r="738" spans="1:6">
      <c r="A738" s="1" t="s">
        <v>1292</v>
      </c>
      <c r="B738" t="s">
        <v>1292</v>
      </c>
      <c r="C738" t="s">
        <v>2635</v>
      </c>
      <c r="E738" s="3">
        <v>42912</v>
      </c>
      <c r="F738" t="s">
        <v>2680</v>
      </c>
    </row>
    <row r="739" spans="1:6">
      <c r="A739" s="1" t="s">
        <v>1293</v>
      </c>
      <c r="B739" t="s">
        <v>1293</v>
      </c>
      <c r="C739" t="s">
        <v>2635</v>
      </c>
      <c r="E739" s="3">
        <v>42915</v>
      </c>
      <c r="F739" t="s">
        <v>2680</v>
      </c>
    </row>
    <row r="740" spans="1:6">
      <c r="A740" s="1" t="s">
        <v>1294</v>
      </c>
      <c r="B740" t="s">
        <v>1294</v>
      </c>
      <c r="C740" t="s">
        <v>2635</v>
      </c>
      <c r="E740" s="3">
        <v>42915</v>
      </c>
      <c r="F740" t="s">
        <v>2680</v>
      </c>
    </row>
    <row r="741" spans="1:6">
      <c r="A741" s="1" t="s">
        <v>1295</v>
      </c>
      <c r="B741" t="s">
        <v>1295</v>
      </c>
      <c r="C741" t="s">
        <v>2635</v>
      </c>
      <c r="E741" s="3">
        <v>42901</v>
      </c>
      <c r="F741" t="s">
        <v>2680</v>
      </c>
    </row>
    <row r="742" spans="1:6">
      <c r="A742" s="1" t="s">
        <v>1296</v>
      </c>
      <c r="B742" t="s">
        <v>1296</v>
      </c>
      <c r="C742" t="s">
        <v>2635</v>
      </c>
      <c r="D742" t="s">
        <v>2654</v>
      </c>
      <c r="E742" s="3">
        <v>43195</v>
      </c>
      <c r="F742" t="s">
        <v>2680</v>
      </c>
    </row>
    <row r="743" spans="1:6">
      <c r="A743" s="1" t="s">
        <v>1297</v>
      </c>
      <c r="B743" t="s">
        <v>1297</v>
      </c>
      <c r="C743" t="s">
        <v>2635</v>
      </c>
      <c r="D743" t="s">
        <v>73</v>
      </c>
      <c r="E743" s="3">
        <v>43188</v>
      </c>
      <c r="F743" t="s">
        <v>2680</v>
      </c>
    </row>
    <row r="744" spans="1:6">
      <c r="A744" s="1" t="s">
        <v>1298</v>
      </c>
      <c r="B744" t="s">
        <v>1298</v>
      </c>
      <c r="C744" t="s">
        <v>2635</v>
      </c>
      <c r="D744" t="s">
        <v>2663</v>
      </c>
      <c r="E744" s="3">
        <v>42916</v>
      </c>
      <c r="F744" t="s">
        <v>2680</v>
      </c>
    </row>
    <row r="745" spans="1:6">
      <c r="A745" s="1" t="s">
        <v>1299</v>
      </c>
      <c r="B745" t="s">
        <v>1299</v>
      </c>
      <c r="C745" t="s">
        <v>2635</v>
      </c>
      <c r="E745" s="3">
        <v>42916</v>
      </c>
      <c r="F745" t="s">
        <v>2680</v>
      </c>
    </row>
    <row r="746" spans="1:6">
      <c r="A746" s="1" t="s">
        <v>1300</v>
      </c>
      <c r="B746" t="s">
        <v>1300</v>
      </c>
      <c r="C746" t="s">
        <v>2635</v>
      </c>
      <c r="D746" t="s">
        <v>80</v>
      </c>
      <c r="E746" s="3">
        <v>43124</v>
      </c>
      <c r="F746" t="s">
        <v>2680</v>
      </c>
    </row>
    <row r="747" spans="1:6">
      <c r="A747" s="1" t="s">
        <v>1301</v>
      </c>
      <c r="B747" t="s">
        <v>1301</v>
      </c>
      <c r="C747" t="s">
        <v>2635</v>
      </c>
      <c r="D747" t="s">
        <v>2654</v>
      </c>
      <c r="E747" s="3">
        <v>43195</v>
      </c>
      <c r="F747" t="s">
        <v>2680</v>
      </c>
    </row>
    <row r="748" spans="1:6">
      <c r="A748" s="1" t="s">
        <v>1302</v>
      </c>
      <c r="B748" t="s">
        <v>1302</v>
      </c>
      <c r="C748" t="s">
        <v>2635</v>
      </c>
      <c r="D748" t="s">
        <v>71</v>
      </c>
      <c r="E748" s="3">
        <v>43483</v>
      </c>
      <c r="F748" t="s">
        <v>2680</v>
      </c>
    </row>
    <row r="749" spans="1:6">
      <c r="A749" s="1" t="s">
        <v>1303</v>
      </c>
      <c r="B749" t="s">
        <v>1303</v>
      </c>
      <c r="C749" t="s">
        <v>2635</v>
      </c>
      <c r="E749" s="3">
        <v>42916</v>
      </c>
      <c r="F749" t="s">
        <v>2680</v>
      </c>
    </row>
    <row r="750" spans="1:6">
      <c r="A750" s="1" t="s">
        <v>1304</v>
      </c>
      <c r="B750" t="s">
        <v>1304</v>
      </c>
      <c r="C750" t="s">
        <v>2635</v>
      </c>
      <c r="D750" t="s">
        <v>73</v>
      </c>
      <c r="E750" s="3">
        <v>43082</v>
      </c>
      <c r="F750" t="s">
        <v>2680</v>
      </c>
    </row>
    <row r="751" spans="1:6">
      <c r="A751" s="1" t="s">
        <v>1305</v>
      </c>
      <c r="B751" t="s">
        <v>1305</v>
      </c>
      <c r="C751" t="s">
        <v>2635</v>
      </c>
      <c r="D751" t="s">
        <v>76</v>
      </c>
      <c r="E751" s="3">
        <v>43641</v>
      </c>
      <c r="F751" t="s">
        <v>2680</v>
      </c>
    </row>
    <row r="752" spans="1:6">
      <c r="A752" s="1" t="s">
        <v>1306</v>
      </c>
      <c r="B752" t="s">
        <v>1306</v>
      </c>
      <c r="C752" t="s">
        <v>2635</v>
      </c>
      <c r="E752" s="3">
        <v>42908</v>
      </c>
      <c r="F752" t="s">
        <v>2680</v>
      </c>
    </row>
    <row r="753" spans="1:6">
      <c r="A753" s="1" t="s">
        <v>1307</v>
      </c>
      <c r="B753" t="s">
        <v>1307</v>
      </c>
      <c r="C753" t="s">
        <v>2635</v>
      </c>
      <c r="D753" t="s">
        <v>73</v>
      </c>
      <c r="E753" s="3">
        <v>43124</v>
      </c>
      <c r="F753" t="s">
        <v>2680</v>
      </c>
    </row>
    <row r="754" spans="1:6">
      <c r="A754" s="1" t="s">
        <v>1308</v>
      </c>
      <c r="B754" t="s">
        <v>1308</v>
      </c>
      <c r="C754" t="s">
        <v>2635</v>
      </c>
      <c r="E754" s="3">
        <v>42916</v>
      </c>
      <c r="F754" t="s">
        <v>2680</v>
      </c>
    </row>
    <row r="755" spans="1:6">
      <c r="A755" s="1" t="s">
        <v>1309</v>
      </c>
      <c r="B755" t="s">
        <v>1309</v>
      </c>
      <c r="C755" t="s">
        <v>2635</v>
      </c>
      <c r="D755" t="s">
        <v>71</v>
      </c>
      <c r="E755" s="3">
        <v>43451</v>
      </c>
      <c r="F755" t="s">
        <v>2680</v>
      </c>
    </row>
    <row r="756" spans="1:6">
      <c r="A756" s="1" t="s">
        <v>1310</v>
      </c>
      <c r="B756" t="s">
        <v>1310</v>
      </c>
      <c r="C756" t="s">
        <v>2635</v>
      </c>
      <c r="E756" s="3">
        <v>42916</v>
      </c>
      <c r="F756" t="s">
        <v>2680</v>
      </c>
    </row>
    <row r="757" spans="1:6">
      <c r="A757" s="1" t="s">
        <v>1311</v>
      </c>
      <c r="B757" t="s">
        <v>1311</v>
      </c>
      <c r="C757" t="s">
        <v>2635</v>
      </c>
      <c r="E757" s="3">
        <v>43007</v>
      </c>
      <c r="F757" t="s">
        <v>2680</v>
      </c>
    </row>
    <row r="758" spans="1:6">
      <c r="A758" s="1" t="s">
        <v>1312</v>
      </c>
      <c r="B758" t="s">
        <v>1312</v>
      </c>
      <c r="C758" t="s">
        <v>2635</v>
      </c>
      <c r="D758" t="s">
        <v>2654</v>
      </c>
      <c r="E758" s="3">
        <v>43271</v>
      </c>
      <c r="F758" t="s">
        <v>2680</v>
      </c>
    </row>
    <row r="759" spans="1:6">
      <c r="A759" s="1" t="s">
        <v>1313</v>
      </c>
      <c r="B759" t="s">
        <v>1313</v>
      </c>
      <c r="C759" t="s">
        <v>2635</v>
      </c>
      <c r="E759" s="3">
        <v>43007</v>
      </c>
      <c r="F759" t="s">
        <v>2680</v>
      </c>
    </row>
    <row r="760" spans="1:6">
      <c r="A760" s="1" t="s">
        <v>1314</v>
      </c>
      <c r="B760" t="s">
        <v>1314</v>
      </c>
      <c r="C760" t="s">
        <v>2635</v>
      </c>
      <c r="E760" s="3">
        <v>42278</v>
      </c>
      <c r="F760" t="s">
        <v>2680</v>
      </c>
    </row>
    <row r="761" spans="1:6">
      <c r="A761" s="1" t="s">
        <v>1315</v>
      </c>
      <c r="B761" t="s">
        <v>1315</v>
      </c>
      <c r="C761" t="s">
        <v>2636</v>
      </c>
      <c r="D761" t="s">
        <v>71</v>
      </c>
      <c r="E761" s="3">
        <v>42536</v>
      </c>
      <c r="F761" t="s">
        <v>2680</v>
      </c>
    </row>
    <row r="762" spans="1:6">
      <c r="A762" s="1" t="s">
        <v>1316</v>
      </c>
      <c r="B762" t="s">
        <v>1316</v>
      </c>
      <c r="C762" t="s">
        <v>2636</v>
      </c>
      <c r="D762" t="s">
        <v>71</v>
      </c>
      <c r="E762" s="3">
        <v>42598</v>
      </c>
      <c r="F762" t="s">
        <v>2680</v>
      </c>
    </row>
    <row r="763" spans="1:6">
      <c r="A763" s="1" t="s">
        <v>1317</v>
      </c>
      <c r="B763" t="s">
        <v>1317</v>
      </c>
      <c r="C763" t="s">
        <v>2636</v>
      </c>
      <c r="E763" s="3">
        <v>42278</v>
      </c>
      <c r="F763" t="s">
        <v>2680</v>
      </c>
    </row>
    <row r="764" spans="1:6">
      <c r="A764" s="1" t="s">
        <v>1318</v>
      </c>
      <c r="B764" t="s">
        <v>1318</v>
      </c>
      <c r="C764" t="s">
        <v>2636</v>
      </c>
      <c r="E764" s="3">
        <v>42278</v>
      </c>
      <c r="F764" t="s">
        <v>2680</v>
      </c>
    </row>
    <row r="765" spans="1:6">
      <c r="A765" s="1" t="s">
        <v>1319</v>
      </c>
      <c r="B765" t="s">
        <v>1319</v>
      </c>
      <c r="C765" t="s">
        <v>2636</v>
      </c>
      <c r="D765" t="s">
        <v>80</v>
      </c>
      <c r="E765" s="3">
        <v>42278</v>
      </c>
      <c r="F765" t="s">
        <v>2680</v>
      </c>
    </row>
    <row r="766" spans="1:6">
      <c r="A766" s="1" t="s">
        <v>1320</v>
      </c>
      <c r="B766" t="s">
        <v>1320</v>
      </c>
      <c r="C766" t="s">
        <v>2636</v>
      </c>
      <c r="E766" s="3">
        <v>42278</v>
      </c>
      <c r="F766" t="s">
        <v>2680</v>
      </c>
    </row>
    <row r="767" spans="1:6">
      <c r="A767" s="1" t="s">
        <v>1321</v>
      </c>
      <c r="B767" t="s">
        <v>1321</v>
      </c>
      <c r="C767" t="s">
        <v>2635</v>
      </c>
      <c r="D767" t="s">
        <v>71</v>
      </c>
      <c r="E767" s="3">
        <v>43283</v>
      </c>
      <c r="F767" t="s">
        <v>2680</v>
      </c>
    </row>
    <row r="768" spans="1:6">
      <c r="A768" s="1" t="s">
        <v>1322</v>
      </c>
      <c r="B768" t="s">
        <v>1322</v>
      </c>
      <c r="C768" t="s">
        <v>2635</v>
      </c>
      <c r="D768" t="s">
        <v>76</v>
      </c>
      <c r="E768" s="3">
        <v>42426</v>
      </c>
      <c r="F768" t="s">
        <v>2680</v>
      </c>
    </row>
    <row r="769" spans="1:6">
      <c r="A769" s="1" t="s">
        <v>1323</v>
      </c>
      <c r="B769" t="s">
        <v>1323</v>
      </c>
      <c r="C769" t="s">
        <v>2636</v>
      </c>
      <c r="D769" t="s">
        <v>74</v>
      </c>
      <c r="E769" s="3">
        <v>42356</v>
      </c>
      <c r="F769" t="s">
        <v>2680</v>
      </c>
    </row>
    <row r="770" spans="1:6">
      <c r="A770" s="1" t="s">
        <v>1324</v>
      </c>
      <c r="B770" t="s">
        <v>1324</v>
      </c>
      <c r="C770" t="s">
        <v>2635</v>
      </c>
      <c r="D770" t="s">
        <v>2664</v>
      </c>
      <c r="E770" s="3">
        <v>42510</v>
      </c>
      <c r="F770" t="s">
        <v>2680</v>
      </c>
    </row>
    <row r="771" spans="1:6">
      <c r="A771" s="1" t="s">
        <v>1325</v>
      </c>
      <c r="B771" t="s">
        <v>1325</v>
      </c>
      <c r="C771" t="s">
        <v>2635</v>
      </c>
      <c r="E771" s="3">
        <v>42278</v>
      </c>
      <c r="F771" t="s">
        <v>2680</v>
      </c>
    </row>
    <row r="772" spans="1:6">
      <c r="A772" s="1" t="s">
        <v>1326</v>
      </c>
      <c r="B772" t="s">
        <v>1326</v>
      </c>
      <c r="C772" t="s">
        <v>2635</v>
      </c>
      <c r="E772" s="3">
        <v>42430</v>
      </c>
      <c r="F772" t="s">
        <v>2680</v>
      </c>
    </row>
    <row r="773" spans="1:6">
      <c r="A773" s="1" t="s">
        <v>1327</v>
      </c>
      <c r="B773" t="s">
        <v>1327</v>
      </c>
      <c r="C773" t="s">
        <v>2636</v>
      </c>
      <c r="D773" t="s">
        <v>74</v>
      </c>
      <c r="E773" s="3">
        <v>42587</v>
      </c>
      <c r="F773" t="s">
        <v>2680</v>
      </c>
    </row>
    <row r="774" spans="1:6">
      <c r="A774" s="1" t="s">
        <v>1328</v>
      </c>
      <c r="B774" t="s">
        <v>1328</v>
      </c>
      <c r="C774" t="s">
        <v>2635</v>
      </c>
      <c r="D774" t="s">
        <v>74</v>
      </c>
      <c r="E774" s="3">
        <v>42416</v>
      </c>
      <c r="F774" t="s">
        <v>2680</v>
      </c>
    </row>
    <row r="775" spans="1:6">
      <c r="A775" s="1" t="s">
        <v>1329</v>
      </c>
      <c r="B775" t="s">
        <v>1329</v>
      </c>
      <c r="C775" t="s">
        <v>2636</v>
      </c>
      <c r="E775" s="3">
        <v>42278</v>
      </c>
      <c r="F775" t="s">
        <v>2680</v>
      </c>
    </row>
    <row r="776" spans="1:6">
      <c r="A776" s="1" t="s">
        <v>1330</v>
      </c>
      <c r="B776" t="s">
        <v>1330</v>
      </c>
      <c r="C776" t="s">
        <v>2636</v>
      </c>
      <c r="E776" s="3">
        <v>42278</v>
      </c>
      <c r="F776" t="s">
        <v>2680</v>
      </c>
    </row>
    <row r="777" spans="1:6">
      <c r="A777" s="1" t="s">
        <v>1331</v>
      </c>
      <c r="B777" t="s">
        <v>1331</v>
      </c>
      <c r="C777" t="s">
        <v>2636</v>
      </c>
      <c r="E777" s="3">
        <v>42278</v>
      </c>
      <c r="F777" t="s">
        <v>2680</v>
      </c>
    </row>
    <row r="778" spans="1:6">
      <c r="A778" s="1" t="s">
        <v>1332</v>
      </c>
      <c r="B778" t="s">
        <v>1332</v>
      </c>
      <c r="C778" t="s">
        <v>2635</v>
      </c>
      <c r="D778" t="s">
        <v>2651</v>
      </c>
      <c r="E778" s="3">
        <v>42426</v>
      </c>
      <c r="F778" t="s">
        <v>2680</v>
      </c>
    </row>
    <row r="779" spans="1:6">
      <c r="A779" s="1" t="s">
        <v>1333</v>
      </c>
      <c r="B779" t="s">
        <v>1333</v>
      </c>
      <c r="C779" t="s">
        <v>2636</v>
      </c>
      <c r="E779" s="3">
        <v>42278</v>
      </c>
      <c r="F779" t="s">
        <v>2680</v>
      </c>
    </row>
    <row r="780" spans="1:6">
      <c r="A780" s="1" t="s">
        <v>1334</v>
      </c>
      <c r="B780" t="s">
        <v>1334</v>
      </c>
      <c r="C780" t="s">
        <v>2635</v>
      </c>
      <c r="D780" t="s">
        <v>74</v>
      </c>
      <c r="E780" s="3">
        <v>42496</v>
      </c>
      <c r="F780" t="s">
        <v>2680</v>
      </c>
    </row>
    <row r="781" spans="1:6">
      <c r="A781" s="1" t="s">
        <v>1335</v>
      </c>
      <c r="B781" t="s">
        <v>1335</v>
      </c>
      <c r="C781" t="s">
        <v>2636</v>
      </c>
      <c r="E781" s="3">
        <v>42278</v>
      </c>
      <c r="F781" t="s">
        <v>2680</v>
      </c>
    </row>
    <row r="782" spans="1:6">
      <c r="A782" s="1" t="s">
        <v>1336</v>
      </c>
      <c r="B782" t="s">
        <v>1336</v>
      </c>
      <c r="C782" t="s">
        <v>2636</v>
      </c>
      <c r="E782" s="3">
        <v>42159</v>
      </c>
      <c r="F782" t="s">
        <v>2680</v>
      </c>
    </row>
    <row r="783" spans="1:6">
      <c r="A783" s="1" t="s">
        <v>1337</v>
      </c>
      <c r="B783" t="s">
        <v>1337</v>
      </c>
      <c r="C783" t="s">
        <v>2636</v>
      </c>
      <c r="E783" s="3">
        <v>42278</v>
      </c>
      <c r="F783" t="s">
        <v>2680</v>
      </c>
    </row>
    <row r="784" spans="1:6">
      <c r="A784" s="1" t="s">
        <v>1338</v>
      </c>
      <c r="B784" t="s">
        <v>1338</v>
      </c>
      <c r="C784" t="s">
        <v>2636</v>
      </c>
      <c r="D784" t="s">
        <v>71</v>
      </c>
      <c r="E784" s="3">
        <v>42972</v>
      </c>
      <c r="F784" t="s">
        <v>2680</v>
      </c>
    </row>
    <row r="785" spans="1:6">
      <c r="A785" s="1" t="s">
        <v>1339</v>
      </c>
      <c r="B785" t="s">
        <v>1339</v>
      </c>
      <c r="C785" t="s">
        <v>2636</v>
      </c>
      <c r="E785" s="3">
        <v>42278</v>
      </c>
      <c r="F785" t="s">
        <v>2680</v>
      </c>
    </row>
    <row r="786" spans="1:6">
      <c r="A786" s="1" t="s">
        <v>1340</v>
      </c>
      <c r="B786" t="s">
        <v>1340</v>
      </c>
      <c r="C786" t="s">
        <v>2636</v>
      </c>
      <c r="E786" s="3">
        <v>42369</v>
      </c>
      <c r="F786" t="s">
        <v>2680</v>
      </c>
    </row>
    <row r="787" spans="1:6">
      <c r="A787" s="1" t="s">
        <v>1341</v>
      </c>
      <c r="B787" t="s">
        <v>1341</v>
      </c>
      <c r="C787" t="s">
        <v>2636</v>
      </c>
      <c r="D787" t="s">
        <v>74</v>
      </c>
      <c r="E787" s="3">
        <v>42278</v>
      </c>
      <c r="F787" t="s">
        <v>2680</v>
      </c>
    </row>
    <row r="788" spans="1:6">
      <c r="A788" s="1" t="s">
        <v>1342</v>
      </c>
      <c r="B788" t="s">
        <v>1342</v>
      </c>
      <c r="C788" t="s">
        <v>2635</v>
      </c>
      <c r="E788" s="3">
        <v>42278</v>
      </c>
      <c r="F788" t="s">
        <v>2680</v>
      </c>
    </row>
    <row r="789" spans="1:6">
      <c r="A789" s="1" t="s">
        <v>1343</v>
      </c>
      <c r="B789" t="s">
        <v>1343</v>
      </c>
      <c r="C789" t="s">
        <v>2636</v>
      </c>
      <c r="E789" s="3">
        <v>42278</v>
      </c>
      <c r="F789" t="s">
        <v>2680</v>
      </c>
    </row>
    <row r="790" spans="1:6">
      <c r="A790" s="1" t="s">
        <v>1344</v>
      </c>
      <c r="B790" t="s">
        <v>1344</v>
      </c>
      <c r="C790" t="s">
        <v>2636</v>
      </c>
      <c r="E790" s="3">
        <v>42278</v>
      </c>
      <c r="F790" t="s">
        <v>2680</v>
      </c>
    </row>
    <row r="791" spans="1:6">
      <c r="A791" s="1" t="s">
        <v>1345</v>
      </c>
      <c r="B791" t="s">
        <v>1345</v>
      </c>
      <c r="C791" t="s">
        <v>2636</v>
      </c>
      <c r="D791" t="s">
        <v>80</v>
      </c>
      <c r="E791" s="3">
        <v>42272</v>
      </c>
      <c r="F791" t="s">
        <v>2680</v>
      </c>
    </row>
    <row r="792" spans="1:6">
      <c r="A792" s="1" t="s">
        <v>1346</v>
      </c>
      <c r="B792" t="s">
        <v>1346</v>
      </c>
      <c r="C792" t="s">
        <v>2636</v>
      </c>
      <c r="E792" s="3">
        <v>42278</v>
      </c>
      <c r="F792" t="s">
        <v>2680</v>
      </c>
    </row>
    <row r="793" spans="1:6">
      <c r="A793" s="1" t="s">
        <v>1347</v>
      </c>
      <c r="B793" t="s">
        <v>1347</v>
      </c>
      <c r="C793" t="s">
        <v>2635</v>
      </c>
      <c r="E793" s="3">
        <v>42278</v>
      </c>
      <c r="F793" t="s">
        <v>2680</v>
      </c>
    </row>
    <row r="794" spans="1:6">
      <c r="A794" s="1" t="s">
        <v>1348</v>
      </c>
      <c r="B794" t="s">
        <v>1348</v>
      </c>
      <c r="C794" t="s">
        <v>2635</v>
      </c>
      <c r="E794" s="3">
        <v>42278</v>
      </c>
      <c r="F794" t="s">
        <v>2680</v>
      </c>
    </row>
    <row r="795" spans="1:6">
      <c r="A795" s="1" t="s">
        <v>1349</v>
      </c>
      <c r="B795" t="s">
        <v>1349</v>
      </c>
      <c r="C795" t="s">
        <v>2635</v>
      </c>
      <c r="D795" t="s">
        <v>71</v>
      </c>
      <c r="E795" s="3">
        <v>42643</v>
      </c>
      <c r="F795" t="s">
        <v>2680</v>
      </c>
    </row>
    <row r="796" spans="1:6">
      <c r="A796" s="1" t="s">
        <v>1350</v>
      </c>
      <c r="B796" t="s">
        <v>1350</v>
      </c>
      <c r="C796" t="s">
        <v>2636</v>
      </c>
      <c r="E796" s="3">
        <v>42278</v>
      </c>
      <c r="F796" t="s">
        <v>2680</v>
      </c>
    </row>
    <row r="797" spans="1:6">
      <c r="A797" s="1" t="s">
        <v>1351</v>
      </c>
      <c r="B797" t="s">
        <v>1351</v>
      </c>
      <c r="C797" t="s">
        <v>2636</v>
      </c>
      <c r="E797" s="3">
        <v>42278</v>
      </c>
      <c r="F797" t="s">
        <v>2680</v>
      </c>
    </row>
    <row r="798" spans="1:6">
      <c r="A798" s="1" t="s">
        <v>1352</v>
      </c>
      <c r="B798" t="s">
        <v>1352</v>
      </c>
      <c r="C798" t="s">
        <v>2636</v>
      </c>
      <c r="E798" s="3">
        <v>42278</v>
      </c>
      <c r="F798" t="s">
        <v>2680</v>
      </c>
    </row>
    <row r="799" spans="1:6">
      <c r="A799" s="1" t="s">
        <v>1353</v>
      </c>
      <c r="B799" t="s">
        <v>1353</v>
      </c>
      <c r="C799" t="s">
        <v>2635</v>
      </c>
      <c r="E799" s="3">
        <v>42305</v>
      </c>
      <c r="F799" t="s">
        <v>2680</v>
      </c>
    </row>
    <row r="800" spans="1:6">
      <c r="A800" s="1" t="s">
        <v>1354</v>
      </c>
      <c r="B800" t="s">
        <v>1354</v>
      </c>
      <c r="C800" t="s">
        <v>2636</v>
      </c>
      <c r="D800" t="s">
        <v>80</v>
      </c>
      <c r="E800" s="3">
        <v>42192</v>
      </c>
      <c r="F800" t="s">
        <v>2680</v>
      </c>
    </row>
    <row r="801" spans="1:6">
      <c r="A801" s="1" t="s">
        <v>1355</v>
      </c>
      <c r="B801" t="s">
        <v>1355</v>
      </c>
      <c r="C801" t="s">
        <v>2635</v>
      </c>
      <c r="D801" t="s">
        <v>71</v>
      </c>
      <c r="E801" s="3">
        <v>42636</v>
      </c>
      <c r="F801" t="s">
        <v>2680</v>
      </c>
    </row>
    <row r="802" spans="1:6">
      <c r="A802" s="1" t="s">
        <v>1356</v>
      </c>
      <c r="B802" t="s">
        <v>1356</v>
      </c>
      <c r="C802" t="s">
        <v>2636</v>
      </c>
      <c r="E802" s="3">
        <v>42346</v>
      </c>
      <c r="F802" t="s">
        <v>2680</v>
      </c>
    </row>
    <row r="803" spans="1:6">
      <c r="A803" s="1" t="s">
        <v>1357</v>
      </c>
      <c r="B803" t="s">
        <v>1357</v>
      </c>
      <c r="C803" t="s">
        <v>2635</v>
      </c>
      <c r="E803" s="3">
        <v>42278</v>
      </c>
      <c r="F803" t="s">
        <v>2680</v>
      </c>
    </row>
    <row r="804" spans="1:6">
      <c r="A804" s="1" t="s">
        <v>1358</v>
      </c>
      <c r="B804" t="s">
        <v>1358</v>
      </c>
      <c r="C804" t="s">
        <v>2635</v>
      </c>
      <c r="D804" t="s">
        <v>71</v>
      </c>
      <c r="E804" s="3">
        <v>42489</v>
      </c>
      <c r="F804" t="s">
        <v>2680</v>
      </c>
    </row>
    <row r="805" spans="1:6">
      <c r="A805" s="1" t="s">
        <v>1359</v>
      </c>
      <c r="B805" t="s">
        <v>1359</v>
      </c>
      <c r="C805" t="s">
        <v>2635</v>
      </c>
      <c r="E805" s="3">
        <v>42489</v>
      </c>
      <c r="F805" t="s">
        <v>2680</v>
      </c>
    </row>
    <row r="806" spans="1:6">
      <c r="A806" s="1" t="s">
        <v>1360</v>
      </c>
      <c r="B806" t="s">
        <v>1360</v>
      </c>
      <c r="C806" t="s">
        <v>2635</v>
      </c>
      <c r="E806" s="3">
        <v>42489</v>
      </c>
      <c r="F806" t="s">
        <v>2680</v>
      </c>
    </row>
    <row r="807" spans="1:6">
      <c r="A807" s="1" t="s">
        <v>1361</v>
      </c>
      <c r="B807" t="s">
        <v>1361</v>
      </c>
      <c r="C807" t="s">
        <v>2635</v>
      </c>
      <c r="E807" s="3">
        <v>42489</v>
      </c>
      <c r="F807" t="s">
        <v>2680</v>
      </c>
    </row>
    <row r="808" spans="1:6">
      <c r="A808" s="1" t="s">
        <v>1362</v>
      </c>
      <c r="B808" t="s">
        <v>1362</v>
      </c>
      <c r="C808" t="s">
        <v>2635</v>
      </c>
      <c r="E808" s="3">
        <v>42489</v>
      </c>
      <c r="F808" t="s">
        <v>2680</v>
      </c>
    </row>
    <row r="809" spans="1:6">
      <c r="A809" s="1" t="s">
        <v>1363</v>
      </c>
      <c r="B809" t="s">
        <v>1363</v>
      </c>
      <c r="C809" t="s">
        <v>2636</v>
      </c>
      <c r="E809" s="3">
        <v>42489</v>
      </c>
      <c r="F809" t="s">
        <v>2680</v>
      </c>
    </row>
    <row r="810" spans="1:6">
      <c r="A810" s="1" t="s">
        <v>1364</v>
      </c>
      <c r="B810" t="s">
        <v>1364</v>
      </c>
      <c r="C810" t="s">
        <v>2635</v>
      </c>
      <c r="E810" s="3">
        <v>42489</v>
      </c>
      <c r="F810" t="s">
        <v>2680</v>
      </c>
    </row>
    <row r="811" spans="1:6">
      <c r="A811" s="1" t="s">
        <v>1365</v>
      </c>
      <c r="B811" t="s">
        <v>1365</v>
      </c>
      <c r="C811" t="s">
        <v>2635</v>
      </c>
      <c r="D811" t="s">
        <v>73</v>
      </c>
      <c r="E811" s="3">
        <v>43188</v>
      </c>
      <c r="F811" t="s">
        <v>2680</v>
      </c>
    </row>
    <row r="812" spans="1:6">
      <c r="A812" s="1" t="s">
        <v>1366</v>
      </c>
      <c r="B812" t="s">
        <v>1366</v>
      </c>
      <c r="C812" t="s">
        <v>2636</v>
      </c>
      <c r="D812" t="s">
        <v>71</v>
      </c>
      <c r="E812" s="3">
        <v>42598</v>
      </c>
      <c r="F812" t="s">
        <v>2680</v>
      </c>
    </row>
    <row r="813" spans="1:6">
      <c r="A813" s="1" t="s">
        <v>1367</v>
      </c>
      <c r="B813" t="s">
        <v>1367</v>
      </c>
      <c r="C813" t="s">
        <v>2635</v>
      </c>
      <c r="E813" s="3">
        <v>42489</v>
      </c>
      <c r="F813" t="s">
        <v>2680</v>
      </c>
    </row>
    <row r="814" spans="1:6">
      <c r="A814" s="1" t="s">
        <v>1368</v>
      </c>
      <c r="B814" t="s">
        <v>1368</v>
      </c>
      <c r="C814" t="s">
        <v>2636</v>
      </c>
      <c r="D814" t="s">
        <v>71</v>
      </c>
      <c r="E814" s="3">
        <v>42999</v>
      </c>
      <c r="F814" t="s">
        <v>2680</v>
      </c>
    </row>
    <row r="815" spans="1:6">
      <c r="A815" s="1" t="s">
        <v>1369</v>
      </c>
      <c r="B815" t="s">
        <v>1369</v>
      </c>
      <c r="C815" t="s">
        <v>2635</v>
      </c>
      <c r="D815" t="s">
        <v>80</v>
      </c>
      <c r="E815" s="3">
        <v>43644</v>
      </c>
      <c r="F815" t="s">
        <v>2680</v>
      </c>
    </row>
    <row r="816" spans="1:6">
      <c r="A816" s="1" t="s">
        <v>1370</v>
      </c>
      <c r="B816" t="s">
        <v>1370</v>
      </c>
      <c r="C816" t="s">
        <v>2635</v>
      </c>
      <c r="D816" t="s">
        <v>80</v>
      </c>
      <c r="E816" s="3">
        <v>43364</v>
      </c>
      <c r="F816" t="s">
        <v>2680</v>
      </c>
    </row>
    <row r="817" spans="1:6">
      <c r="A817" s="1" t="s">
        <v>1371</v>
      </c>
      <c r="B817" t="s">
        <v>1371</v>
      </c>
      <c r="C817" t="s">
        <v>2635</v>
      </c>
      <c r="D817" t="s">
        <v>71</v>
      </c>
      <c r="E817" s="3">
        <v>43643</v>
      </c>
      <c r="F817" t="s">
        <v>2680</v>
      </c>
    </row>
    <row r="818" spans="1:6">
      <c r="A818" s="1" t="s">
        <v>1372</v>
      </c>
      <c r="B818" t="s">
        <v>1372</v>
      </c>
      <c r="C818" t="s">
        <v>2635</v>
      </c>
      <c r="E818" s="3">
        <v>42489</v>
      </c>
      <c r="F818" t="s">
        <v>2680</v>
      </c>
    </row>
    <row r="819" spans="1:6">
      <c r="A819" s="1" t="s">
        <v>1373</v>
      </c>
      <c r="B819" t="s">
        <v>1373</v>
      </c>
      <c r="C819" t="s">
        <v>2635</v>
      </c>
      <c r="E819" s="3">
        <v>42489</v>
      </c>
      <c r="F819" t="s">
        <v>2680</v>
      </c>
    </row>
    <row r="820" spans="1:6">
      <c r="A820" s="1" t="s">
        <v>1374</v>
      </c>
      <c r="B820" t="s">
        <v>1374</v>
      </c>
      <c r="C820" t="s">
        <v>2635</v>
      </c>
      <c r="E820" s="3">
        <v>42489</v>
      </c>
      <c r="F820" t="s">
        <v>2680</v>
      </c>
    </row>
    <row r="821" spans="1:6">
      <c r="A821" s="1" t="s">
        <v>1375</v>
      </c>
      <c r="B821" t="s">
        <v>1375</v>
      </c>
      <c r="C821" t="s">
        <v>2636</v>
      </c>
      <c r="E821" s="3">
        <v>42551</v>
      </c>
      <c r="F821" t="s">
        <v>2680</v>
      </c>
    </row>
    <row r="822" spans="1:6">
      <c r="A822" s="1" t="s">
        <v>1376</v>
      </c>
      <c r="B822" t="s">
        <v>1376</v>
      </c>
      <c r="C822" t="s">
        <v>2635</v>
      </c>
      <c r="E822" s="3">
        <v>42489</v>
      </c>
      <c r="F822" t="s">
        <v>2680</v>
      </c>
    </row>
    <row r="823" spans="1:6">
      <c r="A823" s="1" t="s">
        <v>1377</v>
      </c>
      <c r="B823" t="s">
        <v>1377</v>
      </c>
      <c r="C823" t="s">
        <v>2636</v>
      </c>
      <c r="D823" t="s">
        <v>71</v>
      </c>
      <c r="E823" s="3">
        <v>42674</v>
      </c>
      <c r="F823" t="s">
        <v>2680</v>
      </c>
    </row>
    <row r="824" spans="1:6">
      <c r="A824" s="1" t="s">
        <v>1378</v>
      </c>
      <c r="B824" t="s">
        <v>1378</v>
      </c>
      <c r="C824" t="s">
        <v>2635</v>
      </c>
      <c r="E824" s="3">
        <v>42704</v>
      </c>
      <c r="F824" t="s">
        <v>2680</v>
      </c>
    </row>
    <row r="825" spans="1:6">
      <c r="A825" s="1" t="s">
        <v>1379</v>
      </c>
      <c r="B825" t="s">
        <v>1379</v>
      </c>
      <c r="C825" t="s">
        <v>2636</v>
      </c>
      <c r="E825" s="3">
        <v>42510</v>
      </c>
      <c r="F825" t="s">
        <v>2680</v>
      </c>
    </row>
    <row r="826" spans="1:6">
      <c r="A826" s="1" t="s">
        <v>1380</v>
      </c>
      <c r="B826" t="s">
        <v>1380</v>
      </c>
      <c r="C826" t="s">
        <v>2636</v>
      </c>
      <c r="E826" s="3">
        <v>42551</v>
      </c>
      <c r="F826" t="s">
        <v>2680</v>
      </c>
    </row>
    <row r="827" spans="1:6">
      <c r="A827" s="1" t="s">
        <v>1381</v>
      </c>
      <c r="B827" t="s">
        <v>1381</v>
      </c>
      <c r="C827" t="s">
        <v>2636</v>
      </c>
      <c r="E827" s="3">
        <v>42551</v>
      </c>
      <c r="F827" t="s">
        <v>2680</v>
      </c>
    </row>
    <row r="828" spans="1:6">
      <c r="A828" s="1" t="s">
        <v>1382</v>
      </c>
      <c r="B828" t="s">
        <v>1382</v>
      </c>
      <c r="C828" t="s">
        <v>2635</v>
      </c>
      <c r="E828" s="3">
        <v>42551</v>
      </c>
      <c r="F828" t="s">
        <v>2680</v>
      </c>
    </row>
    <row r="829" spans="1:6">
      <c r="A829" s="1" t="s">
        <v>1383</v>
      </c>
      <c r="B829" t="s">
        <v>1383</v>
      </c>
      <c r="C829" t="s">
        <v>2635</v>
      </c>
      <c r="E829" s="3">
        <v>42551</v>
      </c>
      <c r="F829" t="s">
        <v>2680</v>
      </c>
    </row>
    <row r="830" spans="1:6">
      <c r="A830" s="1" t="s">
        <v>1384</v>
      </c>
      <c r="B830" t="s">
        <v>1384</v>
      </c>
      <c r="C830" t="s">
        <v>2636</v>
      </c>
      <c r="D830" t="s">
        <v>71</v>
      </c>
      <c r="E830" s="3">
        <v>43644</v>
      </c>
      <c r="F830" t="s">
        <v>2680</v>
      </c>
    </row>
    <row r="831" spans="1:6">
      <c r="A831" s="1" t="s">
        <v>1385</v>
      </c>
      <c r="B831" t="s">
        <v>1385</v>
      </c>
      <c r="C831" t="s">
        <v>2636</v>
      </c>
      <c r="E831" s="3">
        <v>42551</v>
      </c>
      <c r="F831" t="s">
        <v>2680</v>
      </c>
    </row>
    <row r="832" spans="1:6">
      <c r="A832" s="1" t="s">
        <v>1386</v>
      </c>
      <c r="B832" t="s">
        <v>1386</v>
      </c>
      <c r="C832" t="s">
        <v>2635</v>
      </c>
      <c r="E832" s="3">
        <v>42551</v>
      </c>
      <c r="F832" t="s">
        <v>2680</v>
      </c>
    </row>
    <row r="833" spans="1:6">
      <c r="A833" s="1" t="s">
        <v>1387</v>
      </c>
      <c r="B833" t="s">
        <v>1387</v>
      </c>
      <c r="C833" t="s">
        <v>2635</v>
      </c>
      <c r="E833" s="3">
        <v>42530</v>
      </c>
      <c r="F833" t="s">
        <v>2680</v>
      </c>
    </row>
    <row r="834" spans="1:6">
      <c r="A834" s="1" t="s">
        <v>1388</v>
      </c>
      <c r="B834" t="s">
        <v>1388</v>
      </c>
      <c r="C834" t="s">
        <v>2635</v>
      </c>
      <c r="E834" s="3">
        <v>42551</v>
      </c>
      <c r="F834" t="s">
        <v>2680</v>
      </c>
    </row>
    <row r="835" spans="1:6">
      <c r="A835" s="1" t="s">
        <v>1389</v>
      </c>
      <c r="B835" t="s">
        <v>1389</v>
      </c>
      <c r="C835" t="s">
        <v>2635</v>
      </c>
      <c r="E835" s="3">
        <v>42551</v>
      </c>
      <c r="F835" t="s">
        <v>2680</v>
      </c>
    </row>
    <row r="836" spans="1:6">
      <c r="A836" s="1" t="s">
        <v>1390</v>
      </c>
      <c r="B836" t="s">
        <v>1390</v>
      </c>
      <c r="C836" t="s">
        <v>2635</v>
      </c>
      <c r="E836" s="3">
        <v>42551</v>
      </c>
      <c r="F836" t="s">
        <v>2680</v>
      </c>
    </row>
    <row r="837" spans="1:6">
      <c r="A837" s="1" t="s">
        <v>1391</v>
      </c>
      <c r="B837" t="s">
        <v>1391</v>
      </c>
      <c r="C837" t="s">
        <v>2635</v>
      </c>
      <c r="E837" s="3">
        <v>42551</v>
      </c>
      <c r="F837" t="s">
        <v>2680</v>
      </c>
    </row>
    <row r="838" spans="1:6">
      <c r="A838" s="1" t="s">
        <v>1392</v>
      </c>
      <c r="B838" t="s">
        <v>1392</v>
      </c>
      <c r="C838" t="s">
        <v>2635</v>
      </c>
      <c r="D838" t="s">
        <v>71</v>
      </c>
      <c r="E838" s="3">
        <v>42962</v>
      </c>
      <c r="F838" t="s">
        <v>2680</v>
      </c>
    </row>
    <row r="839" spans="1:6">
      <c r="A839" s="1" t="s">
        <v>1393</v>
      </c>
      <c r="B839" t="s">
        <v>1393</v>
      </c>
      <c r="C839" t="s">
        <v>2635</v>
      </c>
      <c r="E839" s="3">
        <v>42551</v>
      </c>
      <c r="F839" t="s">
        <v>2680</v>
      </c>
    </row>
    <row r="840" spans="1:6">
      <c r="A840" s="1" t="s">
        <v>1394</v>
      </c>
      <c r="B840" t="s">
        <v>1394</v>
      </c>
      <c r="C840" t="s">
        <v>2635</v>
      </c>
      <c r="E840" s="3">
        <v>42551</v>
      </c>
      <c r="F840" t="s">
        <v>2680</v>
      </c>
    </row>
    <row r="841" spans="1:6">
      <c r="A841" s="1" t="s">
        <v>1395</v>
      </c>
      <c r="B841" t="s">
        <v>1395</v>
      </c>
      <c r="C841" t="s">
        <v>2635</v>
      </c>
      <c r="D841" t="s">
        <v>71</v>
      </c>
      <c r="E841" s="3">
        <v>43644</v>
      </c>
      <c r="F841" t="s">
        <v>2680</v>
      </c>
    </row>
    <row r="842" spans="1:6">
      <c r="A842" s="1" t="s">
        <v>1396</v>
      </c>
      <c r="B842" t="s">
        <v>1396</v>
      </c>
      <c r="C842" t="s">
        <v>2635</v>
      </c>
      <c r="D842" t="s">
        <v>74</v>
      </c>
      <c r="E842" s="3">
        <v>42530</v>
      </c>
      <c r="F842" t="s">
        <v>2680</v>
      </c>
    </row>
    <row r="843" spans="1:6">
      <c r="A843" s="1" t="s">
        <v>1397</v>
      </c>
      <c r="B843" t="s">
        <v>1397</v>
      </c>
      <c r="C843" t="s">
        <v>2636</v>
      </c>
      <c r="D843" t="s">
        <v>2665</v>
      </c>
      <c r="E843" s="3">
        <v>43251</v>
      </c>
      <c r="F843" t="s">
        <v>2680</v>
      </c>
    </row>
    <row r="844" spans="1:6">
      <c r="A844" s="1" t="s">
        <v>1398</v>
      </c>
      <c r="B844" t="s">
        <v>1398</v>
      </c>
      <c r="C844" t="s">
        <v>2636</v>
      </c>
      <c r="E844" s="3">
        <v>42551</v>
      </c>
      <c r="F844" t="s">
        <v>2680</v>
      </c>
    </row>
    <row r="845" spans="1:6">
      <c r="A845" s="1" t="s">
        <v>1399</v>
      </c>
      <c r="B845" t="s">
        <v>1399</v>
      </c>
      <c r="C845" t="s">
        <v>2636</v>
      </c>
      <c r="E845" s="3">
        <v>42551</v>
      </c>
      <c r="F845" t="s">
        <v>2680</v>
      </c>
    </row>
    <row r="846" spans="1:6">
      <c r="A846" s="1" t="s">
        <v>1400</v>
      </c>
      <c r="B846" t="s">
        <v>1400</v>
      </c>
      <c r="C846" t="s">
        <v>2635</v>
      </c>
      <c r="D846" t="s">
        <v>71</v>
      </c>
      <c r="E846" s="3">
        <v>42905</v>
      </c>
      <c r="F846" t="s">
        <v>2680</v>
      </c>
    </row>
    <row r="847" spans="1:6">
      <c r="A847" s="1" t="s">
        <v>1401</v>
      </c>
      <c r="B847" t="s">
        <v>1401</v>
      </c>
      <c r="C847" t="s">
        <v>2635</v>
      </c>
      <c r="E847" s="3">
        <v>42551</v>
      </c>
      <c r="F847" t="s">
        <v>2680</v>
      </c>
    </row>
    <row r="848" spans="1:6">
      <c r="A848" s="1" t="s">
        <v>1402</v>
      </c>
      <c r="B848" t="s">
        <v>1402</v>
      </c>
      <c r="C848" t="s">
        <v>2635</v>
      </c>
      <c r="E848" s="3">
        <v>42530</v>
      </c>
      <c r="F848" t="s">
        <v>2680</v>
      </c>
    </row>
    <row r="849" spans="1:6">
      <c r="A849" s="1" t="s">
        <v>1403</v>
      </c>
      <c r="B849" t="s">
        <v>1403</v>
      </c>
      <c r="C849" t="s">
        <v>2635</v>
      </c>
      <c r="E849" s="3">
        <v>42548</v>
      </c>
      <c r="F849" t="s">
        <v>2680</v>
      </c>
    </row>
    <row r="850" spans="1:6">
      <c r="A850" s="1" t="s">
        <v>1404</v>
      </c>
      <c r="B850" t="s">
        <v>1404</v>
      </c>
      <c r="C850" t="s">
        <v>2635</v>
      </c>
      <c r="E850" s="3">
        <v>42551</v>
      </c>
      <c r="F850" t="s">
        <v>2680</v>
      </c>
    </row>
    <row r="851" spans="1:6">
      <c r="A851" s="1" t="s">
        <v>1405</v>
      </c>
      <c r="B851" t="s">
        <v>1405</v>
      </c>
      <c r="C851" t="s">
        <v>2635</v>
      </c>
      <c r="E851" s="3">
        <v>42356</v>
      </c>
      <c r="F851" t="s">
        <v>2680</v>
      </c>
    </row>
    <row r="852" spans="1:6">
      <c r="A852" s="1" t="s">
        <v>1406</v>
      </c>
      <c r="B852" t="s">
        <v>1406</v>
      </c>
      <c r="C852" t="s">
        <v>2635</v>
      </c>
      <c r="E852" s="3">
        <v>42320</v>
      </c>
      <c r="F852" t="s">
        <v>2680</v>
      </c>
    </row>
    <row r="853" spans="1:6">
      <c r="A853" s="1" t="s">
        <v>1407</v>
      </c>
      <c r="B853" t="s">
        <v>1407</v>
      </c>
      <c r="C853" t="s">
        <v>2635</v>
      </c>
      <c r="E853" s="3">
        <v>42369</v>
      </c>
      <c r="F853" t="s">
        <v>2680</v>
      </c>
    </row>
    <row r="854" spans="1:6">
      <c r="A854" s="1" t="s">
        <v>1408</v>
      </c>
      <c r="B854" t="s">
        <v>1408</v>
      </c>
      <c r="C854" t="s">
        <v>2635</v>
      </c>
      <c r="E854" s="3">
        <v>42331</v>
      </c>
      <c r="F854" t="s">
        <v>2680</v>
      </c>
    </row>
    <row r="855" spans="1:6">
      <c r="A855" s="1" t="s">
        <v>1409</v>
      </c>
      <c r="B855" t="s">
        <v>1409</v>
      </c>
      <c r="C855" t="s">
        <v>2635</v>
      </c>
      <c r="E855" s="3">
        <v>42356</v>
      </c>
      <c r="F855" t="s">
        <v>2680</v>
      </c>
    </row>
    <row r="856" spans="1:6">
      <c r="A856" s="1" t="s">
        <v>1410</v>
      </c>
      <c r="B856" t="s">
        <v>1410</v>
      </c>
      <c r="C856" t="s">
        <v>2635</v>
      </c>
      <c r="E856" s="3">
        <v>42331</v>
      </c>
      <c r="F856" t="s">
        <v>2680</v>
      </c>
    </row>
    <row r="857" spans="1:6">
      <c r="A857" s="1" t="s">
        <v>1411</v>
      </c>
      <c r="B857" t="s">
        <v>1411</v>
      </c>
      <c r="C857" t="s">
        <v>2636</v>
      </c>
      <c r="E857" s="3">
        <v>42369</v>
      </c>
      <c r="F857" t="s">
        <v>2680</v>
      </c>
    </row>
    <row r="858" spans="1:6">
      <c r="A858" s="1" t="s">
        <v>1412</v>
      </c>
      <c r="B858" t="s">
        <v>1412</v>
      </c>
      <c r="C858" t="s">
        <v>2636</v>
      </c>
      <c r="E858" s="3">
        <v>42356</v>
      </c>
      <c r="F858" t="s">
        <v>2680</v>
      </c>
    </row>
    <row r="859" spans="1:6">
      <c r="A859" s="1" t="s">
        <v>1413</v>
      </c>
      <c r="B859" t="s">
        <v>1413</v>
      </c>
      <c r="C859" t="s">
        <v>2636</v>
      </c>
      <c r="E859" s="3">
        <v>42356</v>
      </c>
      <c r="F859" t="s">
        <v>2680</v>
      </c>
    </row>
    <row r="860" spans="1:6">
      <c r="A860" s="1" t="s">
        <v>1414</v>
      </c>
      <c r="B860" t="s">
        <v>1414</v>
      </c>
      <c r="C860" t="s">
        <v>2636</v>
      </c>
      <c r="E860" s="3">
        <v>42369</v>
      </c>
      <c r="F860" t="s">
        <v>2680</v>
      </c>
    </row>
    <row r="861" spans="1:6">
      <c r="A861" s="1" t="s">
        <v>1415</v>
      </c>
      <c r="B861" t="s">
        <v>1415</v>
      </c>
      <c r="C861" t="s">
        <v>2635</v>
      </c>
      <c r="E861" s="3">
        <v>42356</v>
      </c>
      <c r="F861" t="s">
        <v>2680</v>
      </c>
    </row>
    <row r="862" spans="1:6">
      <c r="A862" s="1" t="s">
        <v>1416</v>
      </c>
      <c r="B862" t="s">
        <v>1416</v>
      </c>
      <c r="C862" t="s">
        <v>2636</v>
      </c>
      <c r="D862" t="s">
        <v>2654</v>
      </c>
      <c r="E862" s="3">
        <v>43210</v>
      </c>
      <c r="F862" t="s">
        <v>2680</v>
      </c>
    </row>
    <row r="863" spans="1:6">
      <c r="A863" s="1" t="s">
        <v>1417</v>
      </c>
      <c r="B863" t="s">
        <v>1417</v>
      </c>
      <c r="C863" t="s">
        <v>2635</v>
      </c>
      <c r="E863" s="3">
        <v>42356</v>
      </c>
      <c r="F863" t="s">
        <v>2680</v>
      </c>
    </row>
    <row r="864" spans="1:6">
      <c r="A864" s="1" t="s">
        <v>1418</v>
      </c>
      <c r="B864" t="s">
        <v>1418</v>
      </c>
      <c r="C864" t="s">
        <v>2635</v>
      </c>
      <c r="E864" s="3">
        <v>42356</v>
      </c>
      <c r="F864" t="s">
        <v>2680</v>
      </c>
    </row>
    <row r="865" spans="1:6">
      <c r="A865" s="1" t="s">
        <v>1419</v>
      </c>
      <c r="B865" t="s">
        <v>1419</v>
      </c>
      <c r="C865" t="s">
        <v>2635</v>
      </c>
      <c r="E865" s="3">
        <v>42369</v>
      </c>
      <c r="F865" t="s">
        <v>2680</v>
      </c>
    </row>
    <row r="866" spans="1:6">
      <c r="A866" s="1" t="s">
        <v>1420</v>
      </c>
      <c r="B866" t="s">
        <v>1420</v>
      </c>
      <c r="C866" t="s">
        <v>2635</v>
      </c>
      <c r="E866" s="3">
        <v>42356</v>
      </c>
      <c r="F866" t="s">
        <v>2680</v>
      </c>
    </row>
    <row r="867" spans="1:6">
      <c r="A867" s="1" t="s">
        <v>1421</v>
      </c>
      <c r="B867" t="s">
        <v>1421</v>
      </c>
      <c r="C867" t="s">
        <v>2635</v>
      </c>
      <c r="E867" s="3">
        <v>42356</v>
      </c>
      <c r="F867" t="s">
        <v>2680</v>
      </c>
    </row>
    <row r="868" spans="1:6">
      <c r="A868" s="1" t="s">
        <v>1422</v>
      </c>
      <c r="B868" t="s">
        <v>1422</v>
      </c>
      <c r="C868" t="s">
        <v>2635</v>
      </c>
      <c r="E868" s="3">
        <v>42356</v>
      </c>
      <c r="F868" t="s">
        <v>2680</v>
      </c>
    </row>
    <row r="869" spans="1:6">
      <c r="A869" s="1" t="s">
        <v>1423</v>
      </c>
      <c r="B869" t="s">
        <v>1423</v>
      </c>
      <c r="C869" t="s">
        <v>2635</v>
      </c>
      <c r="E869" s="3">
        <v>42356</v>
      </c>
      <c r="F869" t="s">
        <v>2680</v>
      </c>
    </row>
    <row r="870" spans="1:6">
      <c r="A870" s="1" t="s">
        <v>1424</v>
      </c>
      <c r="B870" t="s">
        <v>1424</v>
      </c>
      <c r="C870" t="s">
        <v>2635</v>
      </c>
      <c r="E870" s="3">
        <v>42369</v>
      </c>
      <c r="F870" t="s">
        <v>2680</v>
      </c>
    </row>
    <row r="871" spans="1:6">
      <c r="A871" s="1" t="s">
        <v>1425</v>
      </c>
      <c r="B871" t="s">
        <v>1425</v>
      </c>
      <c r="C871" t="s">
        <v>2636</v>
      </c>
      <c r="E871" s="3">
        <v>42369</v>
      </c>
      <c r="F871" t="s">
        <v>2680</v>
      </c>
    </row>
    <row r="872" spans="1:6">
      <c r="A872" s="1" t="s">
        <v>1426</v>
      </c>
      <c r="B872" t="s">
        <v>1426</v>
      </c>
      <c r="C872" t="s">
        <v>2636</v>
      </c>
      <c r="E872" s="3">
        <v>42369</v>
      </c>
      <c r="F872" t="s">
        <v>2680</v>
      </c>
    </row>
    <row r="873" spans="1:6">
      <c r="A873" s="1" t="s">
        <v>1427</v>
      </c>
      <c r="B873" t="s">
        <v>1427</v>
      </c>
      <c r="C873" t="s">
        <v>2635</v>
      </c>
      <c r="E873" s="3">
        <v>42356</v>
      </c>
      <c r="F873" t="s">
        <v>2680</v>
      </c>
    </row>
    <row r="874" spans="1:6">
      <c r="A874" s="1" t="s">
        <v>1428</v>
      </c>
      <c r="B874" t="s">
        <v>1428</v>
      </c>
      <c r="C874" t="s">
        <v>2636</v>
      </c>
      <c r="E874" s="3">
        <v>42356</v>
      </c>
      <c r="F874" t="s">
        <v>2680</v>
      </c>
    </row>
    <row r="875" spans="1:6">
      <c r="A875" s="1" t="s">
        <v>1429</v>
      </c>
      <c r="B875" t="s">
        <v>1429</v>
      </c>
      <c r="C875" t="s">
        <v>2636</v>
      </c>
      <c r="E875" s="3">
        <v>42369</v>
      </c>
      <c r="F875" t="s">
        <v>2680</v>
      </c>
    </row>
    <row r="876" spans="1:6">
      <c r="A876" s="1" t="s">
        <v>1430</v>
      </c>
      <c r="B876" t="s">
        <v>1430</v>
      </c>
      <c r="C876" t="s">
        <v>2636</v>
      </c>
      <c r="E876" s="3">
        <v>42356</v>
      </c>
      <c r="F876" t="s">
        <v>2680</v>
      </c>
    </row>
    <row r="877" spans="1:6">
      <c r="A877" s="1" t="s">
        <v>1431</v>
      </c>
      <c r="B877" t="s">
        <v>1431</v>
      </c>
      <c r="C877" t="s">
        <v>2636</v>
      </c>
      <c r="E877" s="3">
        <v>42369</v>
      </c>
      <c r="F877" t="s">
        <v>2680</v>
      </c>
    </row>
    <row r="878" spans="1:6">
      <c r="A878" s="1" t="s">
        <v>1432</v>
      </c>
      <c r="B878" t="s">
        <v>1432</v>
      </c>
      <c r="C878" t="s">
        <v>2636</v>
      </c>
      <c r="E878" s="3">
        <v>42369</v>
      </c>
      <c r="F878" t="s">
        <v>2680</v>
      </c>
    </row>
    <row r="879" spans="1:6">
      <c r="A879" s="1" t="s">
        <v>1433</v>
      </c>
      <c r="B879" t="s">
        <v>1433</v>
      </c>
      <c r="C879" t="s">
        <v>2636</v>
      </c>
      <c r="E879" s="3">
        <v>42369</v>
      </c>
      <c r="F879" t="s">
        <v>2680</v>
      </c>
    </row>
    <row r="880" spans="1:6">
      <c r="A880" s="1" t="s">
        <v>1434</v>
      </c>
      <c r="B880" t="s">
        <v>1434</v>
      </c>
      <c r="C880" t="s">
        <v>2636</v>
      </c>
      <c r="E880" s="3">
        <v>42356</v>
      </c>
      <c r="F880" t="s">
        <v>2680</v>
      </c>
    </row>
    <row r="881" spans="1:6">
      <c r="A881" s="1" t="s">
        <v>1435</v>
      </c>
      <c r="B881" t="s">
        <v>1435</v>
      </c>
      <c r="C881" t="s">
        <v>2635</v>
      </c>
      <c r="E881" s="3">
        <v>42369</v>
      </c>
      <c r="F881" t="s">
        <v>2680</v>
      </c>
    </row>
    <row r="882" spans="1:6">
      <c r="A882" s="1" t="s">
        <v>1436</v>
      </c>
      <c r="B882" t="s">
        <v>1436</v>
      </c>
      <c r="C882" t="s">
        <v>2636</v>
      </c>
      <c r="D882" t="s">
        <v>71</v>
      </c>
      <c r="E882" s="3">
        <v>42962</v>
      </c>
      <c r="F882" t="s">
        <v>2680</v>
      </c>
    </row>
    <row r="883" spans="1:6">
      <c r="A883" s="1" t="s">
        <v>1437</v>
      </c>
      <c r="B883" t="s">
        <v>1437</v>
      </c>
      <c r="C883" t="s">
        <v>2636</v>
      </c>
      <c r="E883" s="3">
        <v>42735</v>
      </c>
      <c r="F883" t="s">
        <v>2680</v>
      </c>
    </row>
    <row r="884" spans="1:6">
      <c r="A884" s="1" t="s">
        <v>1438</v>
      </c>
      <c r="B884" t="s">
        <v>1438</v>
      </c>
      <c r="C884" t="s">
        <v>2635</v>
      </c>
      <c r="E884" s="3">
        <v>42688</v>
      </c>
      <c r="F884" t="s">
        <v>2680</v>
      </c>
    </row>
    <row r="885" spans="1:6">
      <c r="A885" s="1" t="s">
        <v>1439</v>
      </c>
      <c r="B885" t="s">
        <v>1439</v>
      </c>
      <c r="C885" t="s">
        <v>2636</v>
      </c>
      <c r="E885" s="3">
        <v>42688</v>
      </c>
      <c r="F885" t="s">
        <v>2680</v>
      </c>
    </row>
    <row r="886" spans="1:6">
      <c r="A886" s="1" t="s">
        <v>1440</v>
      </c>
      <c r="B886" t="s">
        <v>1440</v>
      </c>
      <c r="C886" t="s">
        <v>2635</v>
      </c>
      <c r="E886" s="3">
        <v>42641</v>
      </c>
      <c r="F886" t="s">
        <v>2680</v>
      </c>
    </row>
    <row r="887" spans="1:6">
      <c r="A887" s="1" t="s">
        <v>1441</v>
      </c>
      <c r="B887" t="s">
        <v>1441</v>
      </c>
      <c r="C887" t="s">
        <v>2635</v>
      </c>
      <c r="E887" s="3">
        <v>42702</v>
      </c>
      <c r="F887" t="s">
        <v>2680</v>
      </c>
    </row>
    <row r="888" spans="1:6">
      <c r="A888" s="1" t="s">
        <v>1442</v>
      </c>
      <c r="B888" t="s">
        <v>1442</v>
      </c>
      <c r="C888" t="s">
        <v>2635</v>
      </c>
      <c r="E888" s="3">
        <v>42704</v>
      </c>
      <c r="F888" t="s">
        <v>2680</v>
      </c>
    </row>
    <row r="889" spans="1:6">
      <c r="A889" s="1" t="s">
        <v>1443</v>
      </c>
      <c r="B889" t="s">
        <v>1443</v>
      </c>
      <c r="C889" t="s">
        <v>2635</v>
      </c>
      <c r="E889" s="3">
        <v>42704</v>
      </c>
      <c r="F889" t="s">
        <v>2680</v>
      </c>
    </row>
    <row r="890" spans="1:6">
      <c r="A890" s="1" t="s">
        <v>1444</v>
      </c>
      <c r="B890" t="s">
        <v>1444</v>
      </c>
      <c r="C890" t="s">
        <v>2635</v>
      </c>
      <c r="E890" s="3">
        <v>42704</v>
      </c>
      <c r="F890" t="s">
        <v>2680</v>
      </c>
    </row>
    <row r="891" spans="1:6">
      <c r="A891" s="1" t="s">
        <v>1445</v>
      </c>
      <c r="B891" t="s">
        <v>1445</v>
      </c>
      <c r="C891" t="s">
        <v>2635</v>
      </c>
      <c r="E891" s="3">
        <v>42702</v>
      </c>
      <c r="F891" t="s">
        <v>2680</v>
      </c>
    </row>
    <row r="892" spans="1:6">
      <c r="A892" s="1" t="s">
        <v>1446</v>
      </c>
      <c r="B892" t="s">
        <v>1446</v>
      </c>
      <c r="C892" t="s">
        <v>2636</v>
      </c>
      <c r="E892" s="3">
        <v>42735</v>
      </c>
      <c r="F892" t="s">
        <v>2680</v>
      </c>
    </row>
    <row r="893" spans="1:6">
      <c r="A893" s="1" t="s">
        <v>1447</v>
      </c>
      <c r="B893" t="s">
        <v>1447</v>
      </c>
      <c r="C893" t="s">
        <v>2635</v>
      </c>
      <c r="E893" s="3">
        <v>42702</v>
      </c>
      <c r="F893" t="s">
        <v>2680</v>
      </c>
    </row>
    <row r="894" spans="1:6">
      <c r="A894" s="1" t="s">
        <v>1448</v>
      </c>
      <c r="B894" t="s">
        <v>1448</v>
      </c>
      <c r="C894" t="s">
        <v>2636</v>
      </c>
      <c r="E894" s="3">
        <v>42702</v>
      </c>
      <c r="F894" t="s">
        <v>2680</v>
      </c>
    </row>
    <row r="895" spans="1:6">
      <c r="A895" s="1" t="s">
        <v>1449</v>
      </c>
      <c r="B895" t="s">
        <v>1449</v>
      </c>
      <c r="C895" t="s">
        <v>2635</v>
      </c>
      <c r="D895" t="s">
        <v>74</v>
      </c>
      <c r="E895" s="3">
        <v>43411</v>
      </c>
      <c r="F895" t="s">
        <v>2680</v>
      </c>
    </row>
    <row r="896" spans="1:6">
      <c r="A896" s="1" t="s">
        <v>1450</v>
      </c>
      <c r="B896" t="s">
        <v>1450</v>
      </c>
      <c r="C896" t="s">
        <v>2635</v>
      </c>
      <c r="E896" s="3">
        <v>42704</v>
      </c>
      <c r="F896" t="s">
        <v>2680</v>
      </c>
    </row>
    <row r="897" spans="1:6">
      <c r="A897" s="1" t="s">
        <v>1451</v>
      </c>
      <c r="B897" t="s">
        <v>1451</v>
      </c>
      <c r="C897" t="s">
        <v>2635</v>
      </c>
      <c r="E897" s="3">
        <v>42688</v>
      </c>
      <c r="F897" t="s">
        <v>2680</v>
      </c>
    </row>
    <row r="898" spans="1:6">
      <c r="A898" s="1" t="s">
        <v>1452</v>
      </c>
      <c r="B898" t="s">
        <v>1452</v>
      </c>
      <c r="C898" t="s">
        <v>2635</v>
      </c>
      <c r="E898" s="3">
        <v>42704</v>
      </c>
      <c r="F898" t="s">
        <v>2680</v>
      </c>
    </row>
    <row r="899" spans="1:6">
      <c r="A899" s="1" t="s">
        <v>1453</v>
      </c>
      <c r="B899" t="s">
        <v>1453</v>
      </c>
      <c r="C899" t="s">
        <v>2635</v>
      </c>
      <c r="D899" t="s">
        <v>72</v>
      </c>
      <c r="E899" s="3">
        <v>42769</v>
      </c>
      <c r="F899" t="s">
        <v>2680</v>
      </c>
    </row>
    <row r="900" spans="1:6">
      <c r="A900" s="1" t="s">
        <v>1454</v>
      </c>
      <c r="B900" t="s">
        <v>1454</v>
      </c>
      <c r="C900" t="s">
        <v>2635</v>
      </c>
      <c r="E900" s="3">
        <v>42695</v>
      </c>
      <c r="F900" t="s">
        <v>2680</v>
      </c>
    </row>
    <row r="901" spans="1:6">
      <c r="A901" s="1" t="s">
        <v>1455</v>
      </c>
      <c r="B901" t="s">
        <v>1455</v>
      </c>
      <c r="C901" t="s">
        <v>2635</v>
      </c>
      <c r="D901" t="s">
        <v>2648</v>
      </c>
      <c r="E901" s="3">
        <v>43124</v>
      </c>
      <c r="F901" t="s">
        <v>2680</v>
      </c>
    </row>
    <row r="902" spans="1:6">
      <c r="A902" s="1" t="s">
        <v>1456</v>
      </c>
      <c r="B902" t="s">
        <v>1456</v>
      </c>
      <c r="C902" t="s">
        <v>2635</v>
      </c>
      <c r="E902" s="3">
        <v>42704</v>
      </c>
      <c r="F902" t="s">
        <v>2680</v>
      </c>
    </row>
    <row r="903" spans="1:6">
      <c r="A903" s="1" t="s">
        <v>1457</v>
      </c>
      <c r="B903" t="s">
        <v>1457</v>
      </c>
      <c r="C903" t="s">
        <v>2635</v>
      </c>
      <c r="E903" s="3">
        <v>42704</v>
      </c>
      <c r="F903" t="s">
        <v>2680</v>
      </c>
    </row>
    <row r="904" spans="1:6">
      <c r="A904" s="1" t="s">
        <v>1458</v>
      </c>
      <c r="B904" t="s">
        <v>1458</v>
      </c>
      <c r="C904" t="s">
        <v>2635</v>
      </c>
      <c r="E904" s="3">
        <v>42704</v>
      </c>
      <c r="F904" t="s">
        <v>2680</v>
      </c>
    </row>
    <row r="905" spans="1:6">
      <c r="A905" s="1" t="s">
        <v>1459</v>
      </c>
      <c r="B905" t="s">
        <v>1459</v>
      </c>
      <c r="C905" t="s">
        <v>2635</v>
      </c>
      <c r="D905" t="s">
        <v>71</v>
      </c>
      <c r="E905" s="3">
        <v>43271</v>
      </c>
      <c r="F905" t="s">
        <v>2680</v>
      </c>
    </row>
    <row r="906" spans="1:6">
      <c r="A906" s="1" t="s">
        <v>1460</v>
      </c>
      <c r="B906" t="s">
        <v>1460</v>
      </c>
      <c r="C906" t="s">
        <v>2636</v>
      </c>
      <c r="E906" s="3">
        <v>42735</v>
      </c>
      <c r="F906" t="s">
        <v>2680</v>
      </c>
    </row>
    <row r="907" spans="1:6">
      <c r="A907" s="1" t="s">
        <v>1461</v>
      </c>
      <c r="B907" t="s">
        <v>1461</v>
      </c>
      <c r="C907" t="s">
        <v>2635</v>
      </c>
      <c r="D907" t="s">
        <v>80</v>
      </c>
      <c r="E907" s="3">
        <v>43210</v>
      </c>
      <c r="F907" t="s">
        <v>2680</v>
      </c>
    </row>
    <row r="908" spans="1:6">
      <c r="A908" s="1" t="s">
        <v>1462</v>
      </c>
      <c r="B908" t="s">
        <v>1462</v>
      </c>
      <c r="C908" t="s">
        <v>2635</v>
      </c>
      <c r="E908" s="3">
        <v>42794</v>
      </c>
      <c r="F908" t="s">
        <v>2680</v>
      </c>
    </row>
    <row r="909" spans="1:6">
      <c r="A909" s="1" t="s">
        <v>1463</v>
      </c>
      <c r="B909" t="s">
        <v>1463</v>
      </c>
      <c r="C909" t="s">
        <v>2635</v>
      </c>
      <c r="E909" s="3">
        <v>42704</v>
      </c>
      <c r="F909" t="s">
        <v>2680</v>
      </c>
    </row>
    <row r="910" spans="1:6">
      <c r="A910" s="1" t="s">
        <v>1464</v>
      </c>
      <c r="B910" t="s">
        <v>1464</v>
      </c>
      <c r="C910" t="s">
        <v>2635</v>
      </c>
      <c r="E910" s="3">
        <v>42704</v>
      </c>
      <c r="F910" t="s">
        <v>2680</v>
      </c>
    </row>
    <row r="911" spans="1:6">
      <c r="A911" s="1" t="s">
        <v>1465</v>
      </c>
      <c r="B911" t="s">
        <v>1465</v>
      </c>
      <c r="C911" t="s">
        <v>2635</v>
      </c>
      <c r="E911" s="3">
        <v>42691</v>
      </c>
      <c r="F911" t="s">
        <v>2680</v>
      </c>
    </row>
    <row r="912" spans="1:6">
      <c r="A912" s="1" t="s">
        <v>1466</v>
      </c>
      <c r="B912" t="s">
        <v>1466</v>
      </c>
      <c r="C912" t="s">
        <v>2635</v>
      </c>
      <c r="E912" s="3">
        <v>42704</v>
      </c>
      <c r="F912" t="s">
        <v>2680</v>
      </c>
    </row>
    <row r="913" spans="1:6">
      <c r="A913" s="1" t="s">
        <v>1467</v>
      </c>
      <c r="B913" t="s">
        <v>1467</v>
      </c>
      <c r="C913" t="s">
        <v>2635</v>
      </c>
      <c r="E913" s="3">
        <v>42744</v>
      </c>
      <c r="F913" t="s">
        <v>2680</v>
      </c>
    </row>
    <row r="914" spans="1:6">
      <c r="A914" s="1" t="s">
        <v>1468</v>
      </c>
      <c r="B914" t="s">
        <v>1468</v>
      </c>
      <c r="C914" t="s">
        <v>2635</v>
      </c>
      <c r="E914" s="3">
        <v>42744</v>
      </c>
      <c r="F914" t="s">
        <v>2680</v>
      </c>
    </row>
    <row r="915" spans="1:6">
      <c r="A915" s="1" t="s">
        <v>1469</v>
      </c>
      <c r="B915" t="s">
        <v>1469</v>
      </c>
      <c r="C915" t="s">
        <v>2635</v>
      </c>
      <c r="E915" s="3">
        <v>42704</v>
      </c>
      <c r="F915" t="s">
        <v>2680</v>
      </c>
    </row>
    <row r="916" spans="1:6">
      <c r="A916" s="1" t="s">
        <v>1470</v>
      </c>
      <c r="B916" t="s">
        <v>1470</v>
      </c>
      <c r="C916" t="s">
        <v>2635</v>
      </c>
      <c r="E916" s="3">
        <v>42704</v>
      </c>
      <c r="F916" t="s">
        <v>2680</v>
      </c>
    </row>
    <row r="917" spans="1:6">
      <c r="A917" s="1" t="s">
        <v>1471</v>
      </c>
      <c r="B917" t="s">
        <v>1471</v>
      </c>
      <c r="C917" t="s">
        <v>2635</v>
      </c>
      <c r="E917" s="3">
        <v>42704</v>
      </c>
      <c r="F917" t="s">
        <v>2680</v>
      </c>
    </row>
    <row r="918" spans="1:6">
      <c r="A918" s="1" t="s">
        <v>1472</v>
      </c>
      <c r="B918" t="s">
        <v>1472</v>
      </c>
      <c r="C918" t="s">
        <v>2635</v>
      </c>
      <c r="E918" s="3">
        <v>42744</v>
      </c>
      <c r="F918" t="s">
        <v>2680</v>
      </c>
    </row>
    <row r="919" spans="1:6">
      <c r="A919" s="1" t="s">
        <v>1473</v>
      </c>
      <c r="B919" t="s">
        <v>1473</v>
      </c>
      <c r="C919" t="s">
        <v>2635</v>
      </c>
      <c r="E919" s="3">
        <v>42769</v>
      </c>
      <c r="F919" t="s">
        <v>2680</v>
      </c>
    </row>
    <row r="920" spans="1:6">
      <c r="A920" s="1" t="s">
        <v>1474</v>
      </c>
      <c r="B920" t="s">
        <v>1474</v>
      </c>
      <c r="C920" t="s">
        <v>2635</v>
      </c>
      <c r="D920" t="s">
        <v>71</v>
      </c>
      <c r="E920" s="3">
        <v>42999</v>
      </c>
      <c r="F920" t="s">
        <v>2680</v>
      </c>
    </row>
    <row r="921" spans="1:6">
      <c r="A921" s="1" t="s">
        <v>1475</v>
      </c>
      <c r="B921" t="s">
        <v>1475</v>
      </c>
      <c r="C921" t="s">
        <v>2635</v>
      </c>
      <c r="E921" s="3">
        <v>42769</v>
      </c>
      <c r="F921" t="s">
        <v>2680</v>
      </c>
    </row>
    <row r="922" spans="1:6">
      <c r="A922" s="1" t="s">
        <v>1476</v>
      </c>
      <c r="B922" t="s">
        <v>1476</v>
      </c>
      <c r="C922" t="s">
        <v>2635</v>
      </c>
      <c r="E922" s="3">
        <v>42753</v>
      </c>
      <c r="F922" t="s">
        <v>2680</v>
      </c>
    </row>
    <row r="923" spans="1:6">
      <c r="A923" s="1" t="s">
        <v>1477</v>
      </c>
      <c r="B923" t="s">
        <v>1477</v>
      </c>
      <c r="C923" t="s">
        <v>2635</v>
      </c>
      <c r="E923" s="3">
        <v>42769</v>
      </c>
      <c r="F923" t="s">
        <v>2680</v>
      </c>
    </row>
    <row r="924" spans="1:6">
      <c r="A924" s="1" t="s">
        <v>1478</v>
      </c>
      <c r="B924" t="s">
        <v>1478</v>
      </c>
      <c r="C924" t="s">
        <v>2635</v>
      </c>
      <c r="E924" s="3">
        <v>42794</v>
      </c>
      <c r="F924" t="s">
        <v>2680</v>
      </c>
    </row>
    <row r="925" spans="1:6">
      <c r="A925" s="1" t="s">
        <v>1479</v>
      </c>
      <c r="B925" t="s">
        <v>1479</v>
      </c>
      <c r="C925" t="s">
        <v>2635</v>
      </c>
      <c r="E925" s="3">
        <v>42769</v>
      </c>
      <c r="F925" t="s">
        <v>2680</v>
      </c>
    </row>
    <row r="926" spans="1:6">
      <c r="A926" s="1" t="s">
        <v>1480</v>
      </c>
      <c r="B926" t="s">
        <v>1480</v>
      </c>
      <c r="C926" t="s">
        <v>2635</v>
      </c>
      <c r="D926" t="s">
        <v>86</v>
      </c>
      <c r="E926" s="3">
        <v>42999</v>
      </c>
      <c r="F926" t="s">
        <v>2680</v>
      </c>
    </row>
    <row r="927" spans="1:6">
      <c r="A927" s="1" t="s">
        <v>1481</v>
      </c>
      <c r="B927" t="s">
        <v>1481</v>
      </c>
      <c r="C927" t="s">
        <v>2635</v>
      </c>
      <c r="E927" s="3">
        <v>42916</v>
      </c>
      <c r="F927" t="s">
        <v>2680</v>
      </c>
    </row>
    <row r="928" spans="1:6">
      <c r="A928" s="1" t="s">
        <v>1482</v>
      </c>
      <c r="B928" t="s">
        <v>1482</v>
      </c>
      <c r="C928" t="s">
        <v>2635</v>
      </c>
      <c r="E928" s="3">
        <v>43007</v>
      </c>
      <c r="F928" t="s">
        <v>2680</v>
      </c>
    </row>
    <row r="929" spans="1:6">
      <c r="A929" s="1" t="s">
        <v>1483</v>
      </c>
      <c r="B929" t="s">
        <v>1483</v>
      </c>
      <c r="C929" t="s">
        <v>2635</v>
      </c>
      <c r="E929" s="3">
        <v>43007</v>
      </c>
      <c r="F929" t="s">
        <v>2680</v>
      </c>
    </row>
    <row r="930" spans="1:6">
      <c r="A930" s="1" t="s">
        <v>1484</v>
      </c>
      <c r="B930" t="s">
        <v>1484</v>
      </c>
      <c r="C930" t="s">
        <v>2635</v>
      </c>
      <c r="D930" t="s">
        <v>2654</v>
      </c>
      <c r="E930" s="3">
        <v>43333</v>
      </c>
      <c r="F930" t="s">
        <v>2680</v>
      </c>
    </row>
    <row r="931" spans="1:6">
      <c r="A931" s="1" t="s">
        <v>1485</v>
      </c>
      <c r="B931" t="s">
        <v>1485</v>
      </c>
      <c r="C931" t="s">
        <v>2635</v>
      </c>
      <c r="E931" s="3">
        <v>43007</v>
      </c>
      <c r="F931" t="s">
        <v>2680</v>
      </c>
    </row>
    <row r="932" spans="1:6">
      <c r="A932" s="1" t="s">
        <v>1486</v>
      </c>
      <c r="B932" t="s">
        <v>1486</v>
      </c>
      <c r="C932" t="s">
        <v>2635</v>
      </c>
      <c r="E932" s="3">
        <v>43004</v>
      </c>
      <c r="F932" t="s">
        <v>2680</v>
      </c>
    </row>
    <row r="933" spans="1:6">
      <c r="A933" s="1" t="s">
        <v>1487</v>
      </c>
      <c r="B933" t="s">
        <v>1487</v>
      </c>
      <c r="C933" t="s">
        <v>2635</v>
      </c>
      <c r="E933" s="3">
        <v>43007</v>
      </c>
      <c r="F933" t="s">
        <v>2680</v>
      </c>
    </row>
    <row r="934" spans="1:6">
      <c r="A934" s="1" t="s">
        <v>1488</v>
      </c>
      <c r="B934" t="s">
        <v>1488</v>
      </c>
      <c r="C934" t="s">
        <v>2635</v>
      </c>
      <c r="E934" s="3">
        <v>43006</v>
      </c>
      <c r="F934" t="s">
        <v>2680</v>
      </c>
    </row>
    <row r="935" spans="1:6">
      <c r="A935" s="1" t="s">
        <v>1489</v>
      </c>
      <c r="B935" t="s">
        <v>1489</v>
      </c>
      <c r="C935" t="s">
        <v>2635</v>
      </c>
      <c r="E935" s="3">
        <v>43007</v>
      </c>
      <c r="F935" t="s">
        <v>2680</v>
      </c>
    </row>
    <row r="936" spans="1:6">
      <c r="A936" s="1" t="s">
        <v>1490</v>
      </c>
      <c r="B936" t="s">
        <v>1490</v>
      </c>
      <c r="C936" t="s">
        <v>2635</v>
      </c>
      <c r="E936" s="3">
        <v>43007</v>
      </c>
      <c r="F936" t="s">
        <v>2680</v>
      </c>
    </row>
    <row r="937" spans="1:6">
      <c r="A937" s="1" t="s">
        <v>1491</v>
      </c>
      <c r="B937" t="s">
        <v>1491</v>
      </c>
      <c r="C937" t="s">
        <v>2635</v>
      </c>
      <c r="E937" s="3">
        <v>42999</v>
      </c>
      <c r="F937" t="s">
        <v>2680</v>
      </c>
    </row>
    <row r="938" spans="1:6">
      <c r="A938" s="1" t="s">
        <v>1492</v>
      </c>
      <c r="B938" t="s">
        <v>1492</v>
      </c>
      <c r="C938" t="s">
        <v>2635</v>
      </c>
      <c r="E938" s="3">
        <v>43005</v>
      </c>
      <c r="F938" t="s">
        <v>2680</v>
      </c>
    </row>
    <row r="939" spans="1:6">
      <c r="A939" s="1" t="s">
        <v>1493</v>
      </c>
      <c r="B939" t="s">
        <v>1493</v>
      </c>
      <c r="C939" t="s">
        <v>2635</v>
      </c>
      <c r="E939" s="3">
        <v>42972</v>
      </c>
      <c r="F939" t="s">
        <v>2680</v>
      </c>
    </row>
    <row r="940" spans="1:6">
      <c r="A940" s="1" t="s">
        <v>1494</v>
      </c>
      <c r="B940" t="s">
        <v>1494</v>
      </c>
      <c r="C940" t="s">
        <v>2635</v>
      </c>
      <c r="E940" s="3">
        <v>43007</v>
      </c>
      <c r="F940" t="s">
        <v>2680</v>
      </c>
    </row>
    <row r="941" spans="1:6">
      <c r="A941" s="1" t="s">
        <v>1495</v>
      </c>
      <c r="B941" t="s">
        <v>1495</v>
      </c>
      <c r="C941" t="s">
        <v>2635</v>
      </c>
      <c r="E941" s="3">
        <v>43006</v>
      </c>
      <c r="F941" t="s">
        <v>2680</v>
      </c>
    </row>
    <row r="942" spans="1:6">
      <c r="A942" s="1" t="s">
        <v>1496</v>
      </c>
      <c r="B942" t="s">
        <v>1496</v>
      </c>
      <c r="C942" t="s">
        <v>2635</v>
      </c>
      <c r="E942" s="3">
        <v>43007</v>
      </c>
      <c r="F942" t="s">
        <v>2680</v>
      </c>
    </row>
    <row r="943" spans="1:6">
      <c r="A943" s="1" t="s">
        <v>1497</v>
      </c>
      <c r="B943" t="s">
        <v>1497</v>
      </c>
      <c r="C943" t="s">
        <v>2635</v>
      </c>
      <c r="D943" t="s">
        <v>2666</v>
      </c>
      <c r="E943" s="3">
        <v>43382</v>
      </c>
      <c r="F943" t="s">
        <v>2680</v>
      </c>
    </row>
    <row r="944" spans="1:6">
      <c r="A944" s="1" t="s">
        <v>1498</v>
      </c>
      <c r="B944" t="s">
        <v>1498</v>
      </c>
      <c r="C944" t="s">
        <v>2635</v>
      </c>
      <c r="E944" s="3">
        <v>43007</v>
      </c>
      <c r="F944" t="s">
        <v>2680</v>
      </c>
    </row>
    <row r="945" spans="1:6">
      <c r="A945" s="1" t="s">
        <v>1499</v>
      </c>
      <c r="B945" t="s">
        <v>1499</v>
      </c>
      <c r="C945" t="s">
        <v>2635</v>
      </c>
      <c r="E945" s="3">
        <v>43007</v>
      </c>
      <c r="F945" t="s">
        <v>2680</v>
      </c>
    </row>
    <row r="946" spans="1:6">
      <c r="A946" s="1" t="s">
        <v>1500</v>
      </c>
      <c r="B946" t="s">
        <v>1500</v>
      </c>
      <c r="C946" t="s">
        <v>2635</v>
      </c>
      <c r="D946" t="s">
        <v>71</v>
      </c>
      <c r="E946" s="3">
        <v>43396</v>
      </c>
      <c r="F946" t="s">
        <v>2680</v>
      </c>
    </row>
    <row r="947" spans="1:6">
      <c r="A947" s="1" t="s">
        <v>1501</v>
      </c>
      <c r="B947" t="s">
        <v>1501</v>
      </c>
      <c r="C947" t="s">
        <v>2635</v>
      </c>
      <c r="E947" s="3">
        <v>43006</v>
      </c>
      <c r="F947" t="s">
        <v>2680</v>
      </c>
    </row>
    <row r="948" spans="1:6">
      <c r="A948" s="1" t="s">
        <v>1502</v>
      </c>
      <c r="B948" t="s">
        <v>1502</v>
      </c>
      <c r="C948" t="s">
        <v>2635</v>
      </c>
      <c r="E948" s="3">
        <v>43006</v>
      </c>
      <c r="F948" t="s">
        <v>2680</v>
      </c>
    </row>
    <row r="949" spans="1:6">
      <c r="A949" s="1" t="s">
        <v>1503</v>
      </c>
      <c r="B949" t="s">
        <v>1503</v>
      </c>
      <c r="C949" t="s">
        <v>2635</v>
      </c>
      <c r="E949" s="3">
        <v>43005</v>
      </c>
      <c r="F949" t="s">
        <v>2680</v>
      </c>
    </row>
    <row r="950" spans="1:6">
      <c r="A950" s="1" t="s">
        <v>1504</v>
      </c>
      <c r="B950" t="s">
        <v>1504</v>
      </c>
      <c r="C950" t="s">
        <v>2635</v>
      </c>
      <c r="E950" s="3">
        <v>43451</v>
      </c>
      <c r="F950" t="s">
        <v>2680</v>
      </c>
    </row>
    <row r="951" spans="1:6">
      <c r="A951" s="1" t="s">
        <v>1505</v>
      </c>
      <c r="B951" t="s">
        <v>1505</v>
      </c>
      <c r="C951" t="s">
        <v>2635</v>
      </c>
      <c r="E951" s="3">
        <v>43007</v>
      </c>
      <c r="F951" t="s">
        <v>2680</v>
      </c>
    </row>
    <row r="952" spans="1:6">
      <c r="A952" s="1" t="s">
        <v>1506</v>
      </c>
      <c r="B952" t="s">
        <v>1506</v>
      </c>
      <c r="C952" t="s">
        <v>2635</v>
      </c>
      <c r="E952" s="3">
        <v>42999</v>
      </c>
      <c r="F952" t="s">
        <v>2680</v>
      </c>
    </row>
    <row r="953" spans="1:6">
      <c r="A953" s="1" t="s">
        <v>1507</v>
      </c>
      <c r="B953" t="s">
        <v>1507</v>
      </c>
      <c r="C953" t="s">
        <v>2635</v>
      </c>
      <c r="E953" s="3">
        <v>43007</v>
      </c>
      <c r="F953" t="s">
        <v>2680</v>
      </c>
    </row>
    <row r="954" spans="1:6">
      <c r="A954" s="1" t="s">
        <v>1508</v>
      </c>
      <c r="B954" t="s">
        <v>1508</v>
      </c>
      <c r="C954" t="s">
        <v>2635</v>
      </c>
      <c r="E954" s="3">
        <v>43007</v>
      </c>
      <c r="F954" t="s">
        <v>2680</v>
      </c>
    </row>
    <row r="955" spans="1:6">
      <c r="A955" s="1" t="s">
        <v>1509</v>
      </c>
      <c r="B955" t="s">
        <v>1509</v>
      </c>
      <c r="C955" t="s">
        <v>2635</v>
      </c>
      <c r="E955" s="3">
        <v>43007</v>
      </c>
      <c r="F955" t="s">
        <v>2680</v>
      </c>
    </row>
    <row r="956" spans="1:6">
      <c r="A956" s="1" t="s">
        <v>1510</v>
      </c>
      <c r="B956" t="s">
        <v>1510</v>
      </c>
      <c r="C956" t="s">
        <v>2635</v>
      </c>
      <c r="E956" s="3">
        <v>43007</v>
      </c>
      <c r="F956" t="s">
        <v>2680</v>
      </c>
    </row>
    <row r="957" spans="1:6">
      <c r="A957" s="1" t="s">
        <v>1511</v>
      </c>
      <c r="B957" t="s">
        <v>1511</v>
      </c>
      <c r="C957" t="s">
        <v>2635</v>
      </c>
      <c r="E957" s="3">
        <v>43007</v>
      </c>
      <c r="F957" t="s">
        <v>2680</v>
      </c>
    </row>
    <row r="958" spans="1:6">
      <c r="A958" s="1" t="s">
        <v>1512</v>
      </c>
      <c r="B958" t="s">
        <v>1512</v>
      </c>
      <c r="C958" t="s">
        <v>2635</v>
      </c>
      <c r="E958" s="3">
        <v>43007</v>
      </c>
      <c r="F958" t="s">
        <v>2680</v>
      </c>
    </row>
    <row r="959" spans="1:6">
      <c r="A959" s="1" t="s">
        <v>1513</v>
      </c>
      <c r="B959" t="s">
        <v>1513</v>
      </c>
      <c r="C959" t="s">
        <v>2635</v>
      </c>
      <c r="D959" t="s">
        <v>74</v>
      </c>
      <c r="E959" s="3">
        <v>43195</v>
      </c>
      <c r="F959" t="s">
        <v>2680</v>
      </c>
    </row>
    <row r="960" spans="1:6">
      <c r="A960" s="1" t="s">
        <v>1514</v>
      </c>
      <c r="B960" t="s">
        <v>1514</v>
      </c>
      <c r="C960" t="s">
        <v>2635</v>
      </c>
      <c r="E960" s="3">
        <v>43007</v>
      </c>
      <c r="F960" t="s">
        <v>2680</v>
      </c>
    </row>
    <row r="961" spans="1:6">
      <c r="A961" s="1" t="s">
        <v>1515</v>
      </c>
      <c r="B961" t="s">
        <v>1515</v>
      </c>
      <c r="C961" t="s">
        <v>2635</v>
      </c>
      <c r="E961" s="3">
        <v>43056</v>
      </c>
      <c r="F961" t="s">
        <v>2680</v>
      </c>
    </row>
    <row r="962" spans="1:6">
      <c r="A962" s="1" t="s">
        <v>1516</v>
      </c>
      <c r="B962" t="s">
        <v>1516</v>
      </c>
      <c r="C962" t="s">
        <v>2635</v>
      </c>
      <c r="E962" s="3">
        <v>43007</v>
      </c>
      <c r="F962" t="s">
        <v>2680</v>
      </c>
    </row>
    <row r="963" spans="1:6">
      <c r="A963" s="1" t="s">
        <v>1517</v>
      </c>
      <c r="B963" t="s">
        <v>1517</v>
      </c>
      <c r="C963" t="s">
        <v>2635</v>
      </c>
      <c r="E963" s="3">
        <v>43007</v>
      </c>
      <c r="F963" t="s">
        <v>2680</v>
      </c>
    </row>
    <row r="964" spans="1:6">
      <c r="A964" s="1" t="s">
        <v>1518</v>
      </c>
      <c r="B964" t="s">
        <v>1518</v>
      </c>
      <c r="C964" t="s">
        <v>2635</v>
      </c>
      <c r="E964" s="3">
        <v>43067</v>
      </c>
      <c r="F964" t="s">
        <v>2680</v>
      </c>
    </row>
    <row r="965" spans="1:6">
      <c r="A965" s="1" t="s">
        <v>1519</v>
      </c>
      <c r="B965" t="s">
        <v>1519</v>
      </c>
      <c r="C965" t="s">
        <v>2635</v>
      </c>
      <c r="D965" t="s">
        <v>78</v>
      </c>
      <c r="E965" s="3">
        <v>43621</v>
      </c>
      <c r="F965" t="s">
        <v>2680</v>
      </c>
    </row>
    <row r="966" spans="1:6">
      <c r="A966" s="1" t="s">
        <v>1520</v>
      </c>
      <c r="B966" t="s">
        <v>1520</v>
      </c>
      <c r="C966" t="s">
        <v>2635</v>
      </c>
      <c r="E966" s="3">
        <v>43007</v>
      </c>
      <c r="F966" t="s">
        <v>2680</v>
      </c>
    </row>
    <row r="967" spans="1:6">
      <c r="A967" s="1" t="s">
        <v>1521</v>
      </c>
      <c r="B967" t="s">
        <v>1521</v>
      </c>
      <c r="C967" t="s">
        <v>2635</v>
      </c>
      <c r="E967" s="3">
        <v>43006</v>
      </c>
      <c r="F967" t="s">
        <v>2680</v>
      </c>
    </row>
    <row r="968" spans="1:6">
      <c r="A968" s="1" t="s">
        <v>1522</v>
      </c>
      <c r="B968" t="s">
        <v>1522</v>
      </c>
      <c r="C968" t="s">
        <v>2635</v>
      </c>
      <c r="D968" t="s">
        <v>72</v>
      </c>
      <c r="E968" s="3">
        <v>43082</v>
      </c>
      <c r="F968" t="s">
        <v>2680</v>
      </c>
    </row>
    <row r="969" spans="1:6">
      <c r="A969" s="1" t="s">
        <v>1523</v>
      </c>
      <c r="B969" t="s">
        <v>1523</v>
      </c>
      <c r="C969" t="s">
        <v>2635</v>
      </c>
      <c r="E969" s="3">
        <v>43004</v>
      </c>
      <c r="F969" t="s">
        <v>2680</v>
      </c>
    </row>
    <row r="970" spans="1:6">
      <c r="A970" s="1" t="s">
        <v>1524</v>
      </c>
      <c r="B970" t="s">
        <v>1524</v>
      </c>
      <c r="C970" t="s">
        <v>2635</v>
      </c>
      <c r="D970" t="s">
        <v>74</v>
      </c>
      <c r="E970" s="3">
        <v>43519</v>
      </c>
      <c r="F970" t="s">
        <v>2680</v>
      </c>
    </row>
    <row r="971" spans="1:6">
      <c r="A971" s="1" t="s">
        <v>1525</v>
      </c>
      <c r="B971" t="s">
        <v>1525</v>
      </c>
      <c r="C971" t="s">
        <v>2635</v>
      </c>
      <c r="E971" s="3">
        <v>43007</v>
      </c>
      <c r="F971" t="s">
        <v>2680</v>
      </c>
    </row>
    <row r="972" spans="1:6">
      <c r="A972" s="1" t="s">
        <v>1526</v>
      </c>
      <c r="B972" t="s">
        <v>1526</v>
      </c>
      <c r="C972" t="s">
        <v>2635</v>
      </c>
      <c r="E972" s="3">
        <v>43007</v>
      </c>
      <c r="F972" t="s">
        <v>2680</v>
      </c>
    </row>
    <row r="973" spans="1:6">
      <c r="A973" s="1" t="s">
        <v>1527</v>
      </c>
      <c r="B973" t="s">
        <v>1527</v>
      </c>
      <c r="C973" t="s">
        <v>2635</v>
      </c>
      <c r="E973" s="3">
        <v>43069</v>
      </c>
      <c r="F973" t="s">
        <v>2680</v>
      </c>
    </row>
    <row r="974" spans="1:6">
      <c r="A974" s="1" t="s">
        <v>1528</v>
      </c>
      <c r="B974" t="s">
        <v>1528</v>
      </c>
      <c r="C974" t="s">
        <v>2635</v>
      </c>
      <c r="E974" s="3">
        <v>43069</v>
      </c>
      <c r="F974" t="s">
        <v>2680</v>
      </c>
    </row>
    <row r="975" spans="1:6">
      <c r="A975" s="1" t="s">
        <v>1529</v>
      </c>
      <c r="B975" t="s">
        <v>1529</v>
      </c>
      <c r="C975" t="s">
        <v>2635</v>
      </c>
      <c r="D975" t="s">
        <v>2654</v>
      </c>
      <c r="E975" s="3">
        <v>43483</v>
      </c>
      <c r="F975" t="s">
        <v>2680</v>
      </c>
    </row>
    <row r="976" spans="1:6">
      <c r="A976" s="1" t="s">
        <v>1530</v>
      </c>
      <c r="B976" t="s">
        <v>1530</v>
      </c>
      <c r="C976" t="s">
        <v>2635</v>
      </c>
      <c r="E976" s="3">
        <v>43041</v>
      </c>
      <c r="F976" t="s">
        <v>2680</v>
      </c>
    </row>
    <row r="977" spans="1:6">
      <c r="A977" s="1" t="s">
        <v>1531</v>
      </c>
      <c r="B977" t="s">
        <v>1531</v>
      </c>
      <c r="C977" t="s">
        <v>2635</v>
      </c>
      <c r="E977" s="3">
        <v>43067</v>
      </c>
      <c r="F977" t="s">
        <v>2680</v>
      </c>
    </row>
    <row r="978" spans="1:6">
      <c r="A978" s="1" t="s">
        <v>1532</v>
      </c>
      <c r="B978" t="s">
        <v>1532</v>
      </c>
      <c r="C978" t="s">
        <v>2635</v>
      </c>
      <c r="E978" s="3">
        <v>43069</v>
      </c>
      <c r="F978" t="s">
        <v>2680</v>
      </c>
    </row>
    <row r="979" spans="1:6">
      <c r="A979" s="1" t="s">
        <v>1533</v>
      </c>
      <c r="B979" t="s">
        <v>1533</v>
      </c>
      <c r="C979" t="s">
        <v>2635</v>
      </c>
      <c r="D979" t="s">
        <v>2654</v>
      </c>
      <c r="E979" s="3">
        <v>43501</v>
      </c>
      <c r="F979" t="s">
        <v>2680</v>
      </c>
    </row>
    <row r="980" spans="1:6">
      <c r="A980" s="1" t="s">
        <v>1534</v>
      </c>
      <c r="B980" t="s">
        <v>1534</v>
      </c>
      <c r="C980" t="s">
        <v>2635</v>
      </c>
      <c r="E980" s="3">
        <v>43041</v>
      </c>
      <c r="F980" t="s">
        <v>2680</v>
      </c>
    </row>
    <row r="981" spans="1:6">
      <c r="A981" s="1" t="s">
        <v>1535</v>
      </c>
      <c r="B981" t="s">
        <v>1535</v>
      </c>
      <c r="C981" t="s">
        <v>2635</v>
      </c>
      <c r="E981" s="3">
        <v>43069</v>
      </c>
      <c r="F981" t="s">
        <v>2680</v>
      </c>
    </row>
    <row r="982" spans="1:6">
      <c r="A982" s="1" t="s">
        <v>1536</v>
      </c>
      <c r="B982" t="s">
        <v>1536</v>
      </c>
      <c r="C982" t="s">
        <v>2635</v>
      </c>
      <c r="E982" s="3">
        <v>43069</v>
      </c>
      <c r="F982" t="s">
        <v>2680</v>
      </c>
    </row>
    <row r="983" spans="1:6">
      <c r="A983" s="1" t="s">
        <v>1537</v>
      </c>
      <c r="B983" t="s">
        <v>1537</v>
      </c>
      <c r="C983" t="s">
        <v>2635</v>
      </c>
      <c r="D983" t="s">
        <v>2654</v>
      </c>
      <c r="E983" s="3">
        <v>43501</v>
      </c>
      <c r="F983" t="s">
        <v>2680</v>
      </c>
    </row>
    <row r="984" spans="1:6">
      <c r="A984" s="1" t="s">
        <v>1538</v>
      </c>
      <c r="B984" t="s">
        <v>1538</v>
      </c>
      <c r="C984" t="s">
        <v>2635</v>
      </c>
      <c r="E984" s="3">
        <v>43644</v>
      </c>
      <c r="F984" t="s">
        <v>2680</v>
      </c>
    </row>
    <row r="985" spans="1:6">
      <c r="A985" s="1" t="s">
        <v>1539</v>
      </c>
      <c r="B985" t="s">
        <v>1539</v>
      </c>
      <c r="C985" t="s">
        <v>2635</v>
      </c>
      <c r="E985" s="3">
        <v>43054</v>
      </c>
      <c r="F985" t="s">
        <v>2680</v>
      </c>
    </row>
    <row r="986" spans="1:6">
      <c r="A986" s="1" t="s">
        <v>1540</v>
      </c>
      <c r="B986" t="s">
        <v>1540</v>
      </c>
      <c r="C986" t="s">
        <v>2635</v>
      </c>
      <c r="D986" t="s">
        <v>81</v>
      </c>
      <c r="E986" s="3">
        <v>43069</v>
      </c>
      <c r="F986" t="s">
        <v>2680</v>
      </c>
    </row>
    <row r="987" spans="1:6">
      <c r="A987" s="1" t="s">
        <v>1541</v>
      </c>
      <c r="B987" t="s">
        <v>1541</v>
      </c>
      <c r="C987" t="s">
        <v>2635</v>
      </c>
      <c r="E987" s="3">
        <v>43069</v>
      </c>
      <c r="F987" t="s">
        <v>2680</v>
      </c>
    </row>
    <row r="988" spans="1:6">
      <c r="A988" s="1" t="s">
        <v>1542</v>
      </c>
      <c r="B988" t="s">
        <v>1542</v>
      </c>
      <c r="C988" t="s">
        <v>2635</v>
      </c>
      <c r="E988" s="3">
        <v>43066</v>
      </c>
      <c r="F988" t="s">
        <v>2680</v>
      </c>
    </row>
    <row r="989" spans="1:6">
      <c r="A989" s="1" t="s">
        <v>1543</v>
      </c>
      <c r="B989" t="s">
        <v>1543</v>
      </c>
      <c r="C989" t="s">
        <v>2635</v>
      </c>
      <c r="E989" s="3">
        <v>43066</v>
      </c>
      <c r="F989" t="s">
        <v>2680</v>
      </c>
    </row>
    <row r="990" spans="1:6">
      <c r="A990" s="1" t="s">
        <v>1544</v>
      </c>
      <c r="B990" t="s">
        <v>1544</v>
      </c>
      <c r="C990" t="s">
        <v>2635</v>
      </c>
      <c r="E990" s="3">
        <v>43069</v>
      </c>
      <c r="F990" t="s">
        <v>2680</v>
      </c>
    </row>
    <row r="991" spans="1:6">
      <c r="A991" s="1" t="s">
        <v>1545</v>
      </c>
      <c r="B991" t="s">
        <v>1545</v>
      </c>
      <c r="C991" t="s">
        <v>2635</v>
      </c>
      <c r="E991" s="3">
        <v>43069</v>
      </c>
      <c r="F991" t="s">
        <v>2680</v>
      </c>
    </row>
    <row r="992" spans="1:6">
      <c r="A992" s="1" t="s">
        <v>1546</v>
      </c>
      <c r="B992" t="s">
        <v>1546</v>
      </c>
      <c r="C992" t="s">
        <v>2635</v>
      </c>
      <c r="D992" t="s">
        <v>73</v>
      </c>
      <c r="E992" s="3">
        <v>43439</v>
      </c>
      <c r="F992" t="s">
        <v>2680</v>
      </c>
    </row>
    <row r="993" spans="1:6">
      <c r="A993" s="1" t="s">
        <v>1547</v>
      </c>
      <c r="B993" t="s">
        <v>1547</v>
      </c>
      <c r="C993" t="s">
        <v>2635</v>
      </c>
      <c r="E993" s="3">
        <v>43131</v>
      </c>
      <c r="F993" t="s">
        <v>2680</v>
      </c>
    </row>
    <row r="994" spans="1:6">
      <c r="A994" s="1" t="s">
        <v>1548</v>
      </c>
      <c r="B994" t="s">
        <v>1548</v>
      </c>
      <c r="C994" t="s">
        <v>2635</v>
      </c>
      <c r="E994" s="3">
        <v>43130</v>
      </c>
      <c r="F994" t="s">
        <v>2680</v>
      </c>
    </row>
    <row r="995" spans="1:6">
      <c r="A995" s="1" t="s">
        <v>1549</v>
      </c>
      <c r="B995" t="s">
        <v>1549</v>
      </c>
      <c r="C995" t="s">
        <v>2635</v>
      </c>
      <c r="E995" s="3">
        <v>43069</v>
      </c>
      <c r="F995" t="s">
        <v>2680</v>
      </c>
    </row>
    <row r="996" spans="1:6">
      <c r="A996" s="1" t="s">
        <v>1550</v>
      </c>
      <c r="B996" t="s">
        <v>1550</v>
      </c>
      <c r="C996" t="s">
        <v>2636</v>
      </c>
      <c r="E996" s="3">
        <v>43109</v>
      </c>
      <c r="F996" t="s">
        <v>2680</v>
      </c>
    </row>
    <row r="997" spans="1:6">
      <c r="A997" s="1" t="s">
        <v>1551</v>
      </c>
      <c r="B997" t="s">
        <v>1551</v>
      </c>
      <c r="C997" t="s">
        <v>2636</v>
      </c>
      <c r="E997" s="3">
        <v>43131</v>
      </c>
      <c r="F997" t="s">
        <v>2680</v>
      </c>
    </row>
    <row r="998" spans="1:6">
      <c r="A998" s="1" t="s">
        <v>1552</v>
      </c>
      <c r="B998" t="s">
        <v>1552</v>
      </c>
      <c r="C998" t="s">
        <v>2636</v>
      </c>
      <c r="E998" s="3">
        <v>43124</v>
      </c>
      <c r="F998" t="s">
        <v>2680</v>
      </c>
    </row>
    <row r="999" spans="1:6">
      <c r="A999" s="1" t="s">
        <v>1553</v>
      </c>
      <c r="B999" t="s">
        <v>1553</v>
      </c>
      <c r="C999" t="s">
        <v>2635</v>
      </c>
      <c r="D999" t="s">
        <v>2667</v>
      </c>
      <c r="E999" s="3">
        <v>43473</v>
      </c>
      <c r="F999" t="s">
        <v>2680</v>
      </c>
    </row>
    <row r="1000" spans="1:6">
      <c r="A1000" s="1" t="s">
        <v>1554</v>
      </c>
      <c r="B1000" t="s">
        <v>1554</v>
      </c>
      <c r="C1000" t="s">
        <v>2636</v>
      </c>
      <c r="E1000" s="3">
        <v>43131</v>
      </c>
      <c r="F1000" t="s">
        <v>2680</v>
      </c>
    </row>
    <row r="1001" spans="1:6">
      <c r="A1001" s="1" t="s">
        <v>1555</v>
      </c>
      <c r="B1001" t="s">
        <v>1555</v>
      </c>
      <c r="C1001" t="s">
        <v>2636</v>
      </c>
      <c r="E1001" s="3">
        <v>43131</v>
      </c>
      <c r="F1001" t="s">
        <v>2680</v>
      </c>
    </row>
    <row r="1002" spans="1:6">
      <c r="A1002" s="1" t="s">
        <v>1556</v>
      </c>
      <c r="B1002" t="s">
        <v>1556</v>
      </c>
      <c r="C1002" t="s">
        <v>2636</v>
      </c>
      <c r="E1002" s="3">
        <v>43131</v>
      </c>
      <c r="F1002" t="s">
        <v>2680</v>
      </c>
    </row>
    <row r="1003" spans="1:6">
      <c r="A1003" s="1" t="s">
        <v>1557</v>
      </c>
      <c r="B1003" t="s">
        <v>1557</v>
      </c>
      <c r="C1003" t="s">
        <v>2636</v>
      </c>
      <c r="E1003" s="3">
        <v>43123</v>
      </c>
      <c r="F1003" t="s">
        <v>2680</v>
      </c>
    </row>
    <row r="1004" spans="1:6">
      <c r="A1004" s="1" t="s">
        <v>1558</v>
      </c>
      <c r="B1004" t="s">
        <v>1558</v>
      </c>
      <c r="C1004" t="s">
        <v>2635</v>
      </c>
      <c r="E1004" s="3">
        <v>43131</v>
      </c>
      <c r="F1004" t="s">
        <v>2680</v>
      </c>
    </row>
    <row r="1005" spans="1:6">
      <c r="A1005" s="1" t="s">
        <v>1559</v>
      </c>
      <c r="B1005" t="s">
        <v>1559</v>
      </c>
      <c r="C1005" t="s">
        <v>2636</v>
      </c>
      <c r="E1005" s="3">
        <v>42278</v>
      </c>
      <c r="F1005" t="s">
        <v>2680</v>
      </c>
    </row>
    <row r="1006" spans="1:6">
      <c r="A1006" s="1" t="s">
        <v>1560</v>
      </c>
      <c r="B1006" t="s">
        <v>1560</v>
      </c>
      <c r="C1006" t="s">
        <v>2636</v>
      </c>
      <c r="E1006" s="3">
        <v>42278</v>
      </c>
      <c r="F1006" t="s">
        <v>2680</v>
      </c>
    </row>
    <row r="1007" spans="1:6">
      <c r="A1007" s="1" t="s">
        <v>1561</v>
      </c>
      <c r="B1007" t="s">
        <v>1561</v>
      </c>
      <c r="C1007" t="s">
        <v>2636</v>
      </c>
      <c r="D1007" t="s">
        <v>71</v>
      </c>
      <c r="E1007" s="3">
        <v>42744</v>
      </c>
      <c r="F1007" t="s">
        <v>2680</v>
      </c>
    </row>
    <row r="1008" spans="1:6">
      <c r="A1008" s="1" t="s">
        <v>1562</v>
      </c>
      <c r="B1008" t="s">
        <v>1562</v>
      </c>
      <c r="C1008" t="s">
        <v>2636</v>
      </c>
      <c r="E1008" s="3">
        <v>42278</v>
      </c>
      <c r="F1008" t="s">
        <v>2680</v>
      </c>
    </row>
    <row r="1009" spans="1:6">
      <c r="A1009" s="1" t="s">
        <v>1563</v>
      </c>
      <c r="B1009" t="s">
        <v>1563</v>
      </c>
      <c r="C1009" t="s">
        <v>2635</v>
      </c>
      <c r="D1009" t="s">
        <v>80</v>
      </c>
      <c r="E1009" s="3">
        <v>42489</v>
      </c>
      <c r="F1009" t="s">
        <v>2680</v>
      </c>
    </row>
    <row r="1010" spans="1:6">
      <c r="A1010" s="1" t="s">
        <v>1564</v>
      </c>
      <c r="B1010" t="s">
        <v>1564</v>
      </c>
      <c r="C1010" t="s">
        <v>2635</v>
      </c>
      <c r="E1010" s="3">
        <v>42369</v>
      </c>
      <c r="F1010" t="s">
        <v>2680</v>
      </c>
    </row>
    <row r="1011" spans="1:6">
      <c r="A1011" s="1" t="s">
        <v>1565</v>
      </c>
      <c r="B1011" t="s">
        <v>1565</v>
      </c>
      <c r="C1011" t="s">
        <v>2636</v>
      </c>
      <c r="E1011" s="3">
        <v>42369</v>
      </c>
      <c r="F1011" t="s">
        <v>2680</v>
      </c>
    </row>
    <row r="1012" spans="1:6">
      <c r="A1012" s="1" t="s">
        <v>1566</v>
      </c>
      <c r="B1012" t="s">
        <v>1566</v>
      </c>
      <c r="C1012" t="s">
        <v>2636</v>
      </c>
      <c r="E1012" s="3">
        <v>42278</v>
      </c>
      <c r="F1012" t="s">
        <v>2680</v>
      </c>
    </row>
    <row r="1013" spans="1:6">
      <c r="A1013" s="1" t="s">
        <v>1567</v>
      </c>
      <c r="B1013" t="s">
        <v>1567</v>
      </c>
      <c r="C1013" t="s">
        <v>2635</v>
      </c>
      <c r="D1013" t="s">
        <v>78</v>
      </c>
      <c r="E1013" s="3">
        <v>42702</v>
      </c>
      <c r="F1013" t="s">
        <v>2680</v>
      </c>
    </row>
    <row r="1014" spans="1:6">
      <c r="A1014" s="1" t="s">
        <v>1568</v>
      </c>
      <c r="B1014" t="s">
        <v>1568</v>
      </c>
      <c r="C1014" t="s">
        <v>2636</v>
      </c>
      <c r="E1014" s="3">
        <v>42278</v>
      </c>
      <c r="F1014" t="s">
        <v>2680</v>
      </c>
    </row>
    <row r="1015" spans="1:6">
      <c r="A1015" s="1" t="s">
        <v>1569</v>
      </c>
      <c r="B1015" t="s">
        <v>1569</v>
      </c>
      <c r="C1015" t="s">
        <v>2636</v>
      </c>
      <c r="E1015" s="3">
        <v>42278</v>
      </c>
      <c r="F1015" t="s">
        <v>2680</v>
      </c>
    </row>
    <row r="1016" spans="1:6">
      <c r="A1016" s="1" t="s">
        <v>1570</v>
      </c>
      <c r="B1016" t="s">
        <v>1570</v>
      </c>
      <c r="C1016" t="s">
        <v>2636</v>
      </c>
      <c r="D1016" t="s">
        <v>72</v>
      </c>
      <c r="E1016" s="3">
        <v>43483</v>
      </c>
      <c r="F1016" t="s">
        <v>2680</v>
      </c>
    </row>
    <row r="1017" spans="1:6">
      <c r="A1017" s="1" t="s">
        <v>1571</v>
      </c>
      <c r="B1017" t="s">
        <v>1571</v>
      </c>
      <c r="C1017" t="s">
        <v>2636</v>
      </c>
      <c r="D1017" t="s">
        <v>78</v>
      </c>
      <c r="E1017" s="3">
        <v>42688</v>
      </c>
      <c r="F1017" t="s">
        <v>2680</v>
      </c>
    </row>
    <row r="1018" spans="1:6">
      <c r="A1018" s="1" t="s">
        <v>1572</v>
      </c>
      <c r="B1018" t="s">
        <v>1572</v>
      </c>
      <c r="C1018" t="s">
        <v>2635</v>
      </c>
      <c r="E1018" s="3">
        <v>42551</v>
      </c>
      <c r="F1018" t="s">
        <v>2680</v>
      </c>
    </row>
    <row r="1019" spans="1:6">
      <c r="A1019" s="1" t="s">
        <v>1573</v>
      </c>
      <c r="B1019" t="s">
        <v>1573</v>
      </c>
      <c r="C1019" t="s">
        <v>2635</v>
      </c>
      <c r="E1019" s="3">
        <v>42551</v>
      </c>
      <c r="F1019" t="s">
        <v>2680</v>
      </c>
    </row>
    <row r="1020" spans="1:6">
      <c r="A1020" s="1" t="s">
        <v>1574</v>
      </c>
      <c r="B1020" t="s">
        <v>1574</v>
      </c>
      <c r="C1020" t="s">
        <v>2635</v>
      </c>
      <c r="E1020" s="3">
        <v>42551</v>
      </c>
      <c r="F1020" t="s">
        <v>2680</v>
      </c>
    </row>
    <row r="1021" spans="1:6">
      <c r="A1021" s="1" t="s">
        <v>1575</v>
      </c>
      <c r="B1021" t="s">
        <v>1575</v>
      </c>
      <c r="C1021" t="s">
        <v>2635</v>
      </c>
      <c r="E1021" s="3">
        <v>42551</v>
      </c>
      <c r="F1021" t="s">
        <v>2680</v>
      </c>
    </row>
    <row r="1022" spans="1:6">
      <c r="A1022" s="1" t="s">
        <v>1576</v>
      </c>
      <c r="B1022" t="s">
        <v>1576</v>
      </c>
      <c r="C1022" t="s">
        <v>2635</v>
      </c>
      <c r="E1022" s="3">
        <v>42551</v>
      </c>
      <c r="F1022" t="s">
        <v>2680</v>
      </c>
    </row>
    <row r="1023" spans="1:6">
      <c r="A1023" s="1" t="s">
        <v>1577</v>
      </c>
      <c r="B1023" t="s">
        <v>1577</v>
      </c>
      <c r="C1023" t="s">
        <v>2635</v>
      </c>
      <c r="E1023" s="3">
        <v>42551</v>
      </c>
      <c r="F1023" t="s">
        <v>2680</v>
      </c>
    </row>
    <row r="1024" spans="1:6">
      <c r="A1024" s="1" t="s">
        <v>1578</v>
      </c>
      <c r="B1024" t="s">
        <v>1578</v>
      </c>
      <c r="C1024" t="s">
        <v>2635</v>
      </c>
      <c r="E1024" s="3">
        <v>42551</v>
      </c>
      <c r="F1024" t="s">
        <v>2680</v>
      </c>
    </row>
    <row r="1025" spans="1:6">
      <c r="A1025" s="1" t="s">
        <v>1579</v>
      </c>
      <c r="B1025" t="s">
        <v>1579</v>
      </c>
      <c r="C1025" t="s">
        <v>2635</v>
      </c>
      <c r="E1025" s="3">
        <v>42551</v>
      </c>
      <c r="F1025" t="s">
        <v>2680</v>
      </c>
    </row>
    <row r="1026" spans="1:6">
      <c r="A1026" s="1" t="s">
        <v>1580</v>
      </c>
      <c r="B1026" t="s">
        <v>1580</v>
      </c>
      <c r="C1026" t="s">
        <v>2635</v>
      </c>
      <c r="D1026" t="s">
        <v>72</v>
      </c>
      <c r="E1026" s="3">
        <v>42621</v>
      </c>
      <c r="F1026" t="s">
        <v>2680</v>
      </c>
    </row>
    <row r="1027" spans="1:6">
      <c r="A1027" s="1" t="s">
        <v>1581</v>
      </c>
      <c r="B1027" t="s">
        <v>1581</v>
      </c>
      <c r="C1027" t="s">
        <v>2635</v>
      </c>
      <c r="E1027" s="3">
        <v>42551</v>
      </c>
      <c r="F1027" t="s">
        <v>2680</v>
      </c>
    </row>
    <row r="1028" spans="1:6">
      <c r="A1028" s="1" t="s">
        <v>1582</v>
      </c>
      <c r="B1028" t="s">
        <v>1582</v>
      </c>
      <c r="C1028" t="s">
        <v>2635</v>
      </c>
      <c r="D1028" t="s">
        <v>80</v>
      </c>
      <c r="E1028" s="3">
        <v>42702</v>
      </c>
      <c r="F1028" t="s">
        <v>2680</v>
      </c>
    </row>
    <row r="1029" spans="1:6">
      <c r="A1029" s="1" t="s">
        <v>1583</v>
      </c>
      <c r="B1029" t="s">
        <v>1583</v>
      </c>
      <c r="C1029" t="s">
        <v>2635</v>
      </c>
      <c r="D1029" t="s">
        <v>2668</v>
      </c>
      <c r="E1029" s="3">
        <v>43124</v>
      </c>
      <c r="F1029" t="s">
        <v>2680</v>
      </c>
    </row>
    <row r="1030" spans="1:6">
      <c r="A1030" s="1" t="s">
        <v>1584</v>
      </c>
      <c r="B1030" t="s">
        <v>1584</v>
      </c>
      <c r="C1030" t="s">
        <v>2635</v>
      </c>
      <c r="E1030" s="3">
        <v>42551</v>
      </c>
      <c r="F1030" t="s">
        <v>2680</v>
      </c>
    </row>
    <row r="1031" spans="1:6">
      <c r="A1031" s="1" t="s">
        <v>1585</v>
      </c>
      <c r="B1031" t="s">
        <v>1585</v>
      </c>
      <c r="C1031" t="s">
        <v>2635</v>
      </c>
      <c r="D1031" t="s">
        <v>72</v>
      </c>
      <c r="E1031" s="3">
        <v>42724</v>
      </c>
      <c r="F1031" t="s">
        <v>2680</v>
      </c>
    </row>
    <row r="1032" spans="1:6">
      <c r="A1032" s="1" t="s">
        <v>1586</v>
      </c>
      <c r="B1032" t="s">
        <v>1586</v>
      </c>
      <c r="C1032" t="s">
        <v>2635</v>
      </c>
      <c r="D1032" t="s">
        <v>80</v>
      </c>
      <c r="E1032" s="3">
        <v>43124</v>
      </c>
      <c r="F1032" t="s">
        <v>2680</v>
      </c>
    </row>
    <row r="1033" spans="1:6">
      <c r="A1033" s="1" t="s">
        <v>1587</v>
      </c>
      <c r="B1033" t="s">
        <v>1587</v>
      </c>
      <c r="C1033" t="s">
        <v>2635</v>
      </c>
      <c r="E1033" s="3">
        <v>42621</v>
      </c>
      <c r="F1033" t="s">
        <v>2680</v>
      </c>
    </row>
    <row r="1034" spans="1:6">
      <c r="A1034" s="1" t="s">
        <v>1588</v>
      </c>
      <c r="B1034" t="s">
        <v>1588</v>
      </c>
      <c r="C1034" t="s">
        <v>2635</v>
      </c>
      <c r="E1034" s="3">
        <v>42598</v>
      </c>
      <c r="F1034" t="s">
        <v>2680</v>
      </c>
    </row>
    <row r="1035" spans="1:6">
      <c r="A1035" s="1" t="s">
        <v>1589</v>
      </c>
      <c r="B1035" t="s">
        <v>1589</v>
      </c>
      <c r="C1035" t="s">
        <v>2635</v>
      </c>
      <c r="E1035" s="3">
        <v>42635</v>
      </c>
      <c r="F1035" t="s">
        <v>2680</v>
      </c>
    </row>
    <row r="1036" spans="1:6">
      <c r="A1036" s="1" t="s">
        <v>1590</v>
      </c>
      <c r="B1036" t="s">
        <v>1590</v>
      </c>
      <c r="C1036" t="s">
        <v>2635</v>
      </c>
      <c r="D1036" t="s">
        <v>81</v>
      </c>
      <c r="E1036" s="3">
        <v>42643</v>
      </c>
      <c r="F1036" t="s">
        <v>2680</v>
      </c>
    </row>
    <row r="1037" spans="1:6">
      <c r="A1037" s="1" t="s">
        <v>1591</v>
      </c>
      <c r="B1037" t="s">
        <v>1591</v>
      </c>
      <c r="C1037" t="s">
        <v>2635</v>
      </c>
      <c r="E1037" s="3">
        <v>42643</v>
      </c>
      <c r="F1037" t="s">
        <v>2680</v>
      </c>
    </row>
    <row r="1038" spans="1:6">
      <c r="A1038" s="1" t="s">
        <v>1592</v>
      </c>
      <c r="B1038" t="s">
        <v>1592</v>
      </c>
      <c r="C1038" t="s">
        <v>2635</v>
      </c>
      <c r="E1038" s="3">
        <v>42643</v>
      </c>
      <c r="F1038" t="s">
        <v>2680</v>
      </c>
    </row>
    <row r="1039" spans="1:6">
      <c r="A1039" s="1" t="s">
        <v>1593</v>
      </c>
      <c r="B1039" t="s">
        <v>1593</v>
      </c>
      <c r="C1039" t="s">
        <v>2635</v>
      </c>
      <c r="D1039" t="s">
        <v>71</v>
      </c>
      <c r="E1039" s="3">
        <v>42962</v>
      </c>
      <c r="F1039" t="s">
        <v>2680</v>
      </c>
    </row>
    <row r="1040" spans="1:6">
      <c r="A1040" s="1" t="s">
        <v>1594</v>
      </c>
      <c r="B1040" t="s">
        <v>1594</v>
      </c>
      <c r="C1040" t="s">
        <v>2635</v>
      </c>
      <c r="E1040" s="3">
        <v>42643</v>
      </c>
      <c r="F1040" t="s">
        <v>2680</v>
      </c>
    </row>
    <row r="1041" spans="1:6">
      <c r="A1041" s="1" t="s">
        <v>1595</v>
      </c>
      <c r="B1041" t="s">
        <v>1595</v>
      </c>
      <c r="C1041" t="s">
        <v>2635</v>
      </c>
      <c r="E1041" s="3">
        <v>42598</v>
      </c>
      <c r="F1041" t="s">
        <v>2680</v>
      </c>
    </row>
    <row r="1042" spans="1:6">
      <c r="A1042" s="1" t="s">
        <v>1596</v>
      </c>
      <c r="B1042" t="s">
        <v>1596</v>
      </c>
      <c r="C1042" t="s">
        <v>2635</v>
      </c>
      <c r="E1042" s="3">
        <v>42643</v>
      </c>
      <c r="F1042" t="s">
        <v>2680</v>
      </c>
    </row>
    <row r="1043" spans="1:6">
      <c r="A1043" s="1" t="s">
        <v>1597</v>
      </c>
      <c r="B1043" t="s">
        <v>1597</v>
      </c>
      <c r="C1043" t="s">
        <v>2635</v>
      </c>
      <c r="E1043" s="3">
        <v>42613</v>
      </c>
      <c r="F1043" t="s">
        <v>2680</v>
      </c>
    </row>
    <row r="1044" spans="1:6">
      <c r="A1044" s="1" t="s">
        <v>1598</v>
      </c>
      <c r="B1044" t="s">
        <v>1598</v>
      </c>
      <c r="C1044" t="s">
        <v>2635</v>
      </c>
      <c r="E1044" s="3">
        <v>42621</v>
      </c>
      <c r="F1044" t="s">
        <v>2680</v>
      </c>
    </row>
    <row r="1045" spans="1:6">
      <c r="A1045" s="1" t="s">
        <v>1599</v>
      </c>
      <c r="B1045" t="s">
        <v>1599</v>
      </c>
      <c r="C1045" t="s">
        <v>2635</v>
      </c>
      <c r="E1045" s="3">
        <v>42643</v>
      </c>
      <c r="F1045" t="s">
        <v>2680</v>
      </c>
    </row>
    <row r="1046" spans="1:6">
      <c r="A1046" s="1" t="s">
        <v>1600</v>
      </c>
      <c r="B1046" t="s">
        <v>1600</v>
      </c>
      <c r="C1046" t="s">
        <v>2635</v>
      </c>
      <c r="E1046" s="3">
        <v>42621</v>
      </c>
      <c r="F1046" t="s">
        <v>2680</v>
      </c>
    </row>
    <row r="1047" spans="1:6">
      <c r="A1047" s="1" t="s">
        <v>1601</v>
      </c>
      <c r="B1047" t="s">
        <v>1601</v>
      </c>
      <c r="C1047" t="s">
        <v>2636</v>
      </c>
      <c r="E1047" s="3">
        <v>42429</v>
      </c>
      <c r="F1047" t="s">
        <v>2680</v>
      </c>
    </row>
    <row r="1048" spans="1:6">
      <c r="A1048" s="1" t="s">
        <v>1602</v>
      </c>
      <c r="B1048" t="s">
        <v>1602</v>
      </c>
      <c r="C1048" t="s">
        <v>2635</v>
      </c>
      <c r="E1048" s="3">
        <v>42429</v>
      </c>
      <c r="F1048" t="s">
        <v>2680</v>
      </c>
    </row>
    <row r="1049" spans="1:6">
      <c r="A1049" s="1" t="s">
        <v>1603</v>
      </c>
      <c r="B1049" t="s">
        <v>1603</v>
      </c>
      <c r="C1049" t="s">
        <v>2636</v>
      </c>
      <c r="E1049" s="3">
        <v>42429</v>
      </c>
      <c r="F1049" t="s">
        <v>2680</v>
      </c>
    </row>
    <row r="1050" spans="1:6">
      <c r="A1050" s="1" t="s">
        <v>1604</v>
      </c>
      <c r="B1050" t="s">
        <v>1604</v>
      </c>
      <c r="C1050" t="s">
        <v>2636</v>
      </c>
      <c r="D1050" t="s">
        <v>71</v>
      </c>
      <c r="E1050" s="3">
        <v>42753</v>
      </c>
      <c r="F1050" t="s">
        <v>2680</v>
      </c>
    </row>
    <row r="1051" spans="1:6">
      <c r="A1051" s="1" t="s">
        <v>1605</v>
      </c>
      <c r="B1051" t="s">
        <v>1605</v>
      </c>
      <c r="C1051" t="s">
        <v>2636</v>
      </c>
      <c r="E1051" s="3">
        <v>42416</v>
      </c>
      <c r="F1051" t="s">
        <v>2680</v>
      </c>
    </row>
    <row r="1052" spans="1:6">
      <c r="A1052" s="1" t="s">
        <v>1606</v>
      </c>
      <c r="B1052" t="s">
        <v>1606</v>
      </c>
      <c r="C1052" t="s">
        <v>2636</v>
      </c>
      <c r="D1052" t="s">
        <v>71</v>
      </c>
      <c r="E1052" s="3">
        <v>42744</v>
      </c>
      <c r="F1052" t="s">
        <v>2680</v>
      </c>
    </row>
    <row r="1053" spans="1:6">
      <c r="A1053" s="1" t="s">
        <v>1607</v>
      </c>
      <c r="B1053" t="s">
        <v>1607</v>
      </c>
      <c r="C1053" t="s">
        <v>2635</v>
      </c>
      <c r="D1053" t="s">
        <v>71</v>
      </c>
      <c r="E1053" s="3">
        <v>43333</v>
      </c>
      <c r="F1053" t="s">
        <v>2680</v>
      </c>
    </row>
    <row r="1054" spans="1:6">
      <c r="A1054" s="1" t="s">
        <v>1608</v>
      </c>
      <c r="B1054" t="s">
        <v>1608</v>
      </c>
      <c r="C1054" t="s">
        <v>2636</v>
      </c>
      <c r="E1054" s="3">
        <v>43496</v>
      </c>
      <c r="F1054" t="s">
        <v>2680</v>
      </c>
    </row>
    <row r="1055" spans="1:6">
      <c r="A1055" s="1" t="s">
        <v>1609</v>
      </c>
      <c r="B1055" t="s">
        <v>1609</v>
      </c>
      <c r="C1055" t="s">
        <v>2636</v>
      </c>
      <c r="E1055" s="3">
        <v>43496</v>
      </c>
      <c r="F1055" t="s">
        <v>2680</v>
      </c>
    </row>
    <row r="1056" spans="1:6">
      <c r="A1056" s="1" t="s">
        <v>1610</v>
      </c>
      <c r="B1056" t="s">
        <v>1610</v>
      </c>
      <c r="C1056" t="s">
        <v>2636</v>
      </c>
      <c r="E1056" s="3">
        <v>43496</v>
      </c>
      <c r="F1056" t="s">
        <v>2680</v>
      </c>
    </row>
    <row r="1057" spans="1:6">
      <c r="A1057" s="1" t="s">
        <v>1611</v>
      </c>
      <c r="B1057" t="s">
        <v>1611</v>
      </c>
      <c r="C1057" t="s">
        <v>2636</v>
      </c>
      <c r="E1057" s="3">
        <v>43496</v>
      </c>
      <c r="F1057" t="s">
        <v>2680</v>
      </c>
    </row>
    <row r="1058" spans="1:6">
      <c r="A1058" s="1" t="s">
        <v>1612</v>
      </c>
      <c r="B1058" t="s">
        <v>1612</v>
      </c>
      <c r="C1058" t="s">
        <v>2635</v>
      </c>
      <c r="E1058" s="3">
        <v>43496</v>
      </c>
      <c r="F1058" t="s">
        <v>2680</v>
      </c>
    </row>
    <row r="1059" spans="1:6">
      <c r="A1059" s="1" t="s">
        <v>1613</v>
      </c>
      <c r="B1059" t="s">
        <v>1613</v>
      </c>
      <c r="C1059" t="s">
        <v>2636</v>
      </c>
      <c r="E1059" s="3">
        <v>43495</v>
      </c>
      <c r="F1059" t="s">
        <v>2680</v>
      </c>
    </row>
    <row r="1060" spans="1:6">
      <c r="A1060" s="1" t="s">
        <v>1614</v>
      </c>
      <c r="B1060" t="s">
        <v>1614</v>
      </c>
      <c r="C1060" t="s">
        <v>2636</v>
      </c>
      <c r="E1060" s="3">
        <v>43496</v>
      </c>
      <c r="F1060" t="s">
        <v>2680</v>
      </c>
    </row>
    <row r="1061" spans="1:6">
      <c r="A1061" s="1" t="s">
        <v>1615</v>
      </c>
      <c r="B1061" t="s">
        <v>1615</v>
      </c>
      <c r="C1061" t="s">
        <v>2635</v>
      </c>
      <c r="E1061" s="3">
        <v>43496</v>
      </c>
      <c r="F1061" t="s">
        <v>2680</v>
      </c>
    </row>
    <row r="1062" spans="1:6">
      <c r="A1062" s="1" t="s">
        <v>1616</v>
      </c>
      <c r="B1062" t="s">
        <v>1616</v>
      </c>
      <c r="C1062" t="s">
        <v>2635</v>
      </c>
      <c r="E1062" s="3">
        <v>43496</v>
      </c>
      <c r="F1062" t="s">
        <v>2680</v>
      </c>
    </row>
    <row r="1063" spans="1:6">
      <c r="A1063" s="1" t="s">
        <v>1617</v>
      </c>
      <c r="B1063" t="s">
        <v>1617</v>
      </c>
      <c r="C1063" t="s">
        <v>2635</v>
      </c>
      <c r="E1063" s="3">
        <v>43496</v>
      </c>
      <c r="F1063" t="s">
        <v>2680</v>
      </c>
    </row>
    <row r="1064" spans="1:6">
      <c r="A1064" s="1" t="s">
        <v>1618</v>
      </c>
      <c r="B1064" t="s">
        <v>1618</v>
      </c>
      <c r="C1064" t="s">
        <v>2636</v>
      </c>
      <c r="E1064" s="3">
        <v>43644</v>
      </c>
      <c r="F1064" t="s">
        <v>2680</v>
      </c>
    </row>
    <row r="1065" spans="1:6">
      <c r="A1065" s="1" t="s">
        <v>1619</v>
      </c>
      <c r="B1065" t="s">
        <v>1619</v>
      </c>
      <c r="C1065" t="s">
        <v>2636</v>
      </c>
      <c r="E1065" s="3">
        <v>43496</v>
      </c>
      <c r="F1065" t="s">
        <v>2680</v>
      </c>
    </row>
    <row r="1066" spans="1:6">
      <c r="A1066" s="1" t="s">
        <v>1620</v>
      </c>
      <c r="B1066" t="s">
        <v>1620</v>
      </c>
      <c r="C1066" t="s">
        <v>2635</v>
      </c>
      <c r="E1066" s="3">
        <v>43496</v>
      </c>
      <c r="F1066" t="s">
        <v>2680</v>
      </c>
    </row>
    <row r="1067" spans="1:6">
      <c r="A1067" s="1" t="s">
        <v>1621</v>
      </c>
      <c r="B1067" t="s">
        <v>1621</v>
      </c>
      <c r="C1067" t="s">
        <v>2635</v>
      </c>
      <c r="E1067" s="3">
        <v>43496</v>
      </c>
      <c r="F1067" t="s">
        <v>2680</v>
      </c>
    </row>
    <row r="1068" spans="1:6">
      <c r="A1068" s="1" t="s">
        <v>1622</v>
      </c>
      <c r="B1068" t="s">
        <v>1622</v>
      </c>
      <c r="C1068" t="s">
        <v>2635</v>
      </c>
      <c r="E1068" s="3">
        <v>43496</v>
      </c>
      <c r="F1068" t="s">
        <v>2680</v>
      </c>
    </row>
    <row r="1069" spans="1:6">
      <c r="A1069" s="1" t="s">
        <v>1623</v>
      </c>
      <c r="B1069" t="s">
        <v>1623</v>
      </c>
      <c r="C1069" t="s">
        <v>2635</v>
      </c>
      <c r="E1069" s="3">
        <v>43496</v>
      </c>
      <c r="F1069" t="s">
        <v>2680</v>
      </c>
    </row>
    <row r="1070" spans="1:6">
      <c r="A1070" s="1" t="s">
        <v>1624</v>
      </c>
      <c r="B1070" t="s">
        <v>1624</v>
      </c>
      <c r="C1070" t="s">
        <v>2635</v>
      </c>
      <c r="E1070" s="3">
        <v>43553</v>
      </c>
      <c r="F1070" t="s">
        <v>2680</v>
      </c>
    </row>
    <row r="1071" spans="1:6">
      <c r="A1071" s="1" t="s">
        <v>1625</v>
      </c>
      <c r="B1071" t="s">
        <v>1625</v>
      </c>
      <c r="C1071" t="s">
        <v>2635</v>
      </c>
      <c r="E1071" s="3">
        <v>43496</v>
      </c>
      <c r="F1071" t="s">
        <v>2680</v>
      </c>
    </row>
    <row r="1072" spans="1:6">
      <c r="A1072" s="1" t="s">
        <v>1626</v>
      </c>
      <c r="B1072" t="s">
        <v>1626</v>
      </c>
      <c r="C1072" t="s">
        <v>2636</v>
      </c>
      <c r="E1072" s="3">
        <v>43496</v>
      </c>
      <c r="F1072" t="s">
        <v>2680</v>
      </c>
    </row>
    <row r="1073" spans="1:6">
      <c r="A1073" s="1" t="s">
        <v>1627</v>
      </c>
      <c r="B1073" t="s">
        <v>1627</v>
      </c>
      <c r="C1073" t="s">
        <v>2635</v>
      </c>
      <c r="E1073" s="3">
        <v>43496</v>
      </c>
      <c r="F1073" t="s">
        <v>2680</v>
      </c>
    </row>
    <row r="1074" spans="1:6">
      <c r="A1074" s="1" t="s">
        <v>1628</v>
      </c>
      <c r="B1074" t="s">
        <v>1628</v>
      </c>
      <c r="C1074" t="s">
        <v>2635</v>
      </c>
      <c r="E1074" s="3">
        <v>43553</v>
      </c>
      <c r="F1074" t="s">
        <v>2680</v>
      </c>
    </row>
    <row r="1075" spans="1:6">
      <c r="A1075" s="1" t="s">
        <v>1629</v>
      </c>
      <c r="B1075" t="s">
        <v>1629</v>
      </c>
      <c r="C1075" t="s">
        <v>2635</v>
      </c>
      <c r="E1075" s="3">
        <v>43494</v>
      </c>
      <c r="F1075" t="s">
        <v>2680</v>
      </c>
    </row>
    <row r="1076" spans="1:6">
      <c r="A1076" s="1" t="s">
        <v>1630</v>
      </c>
      <c r="B1076" t="s">
        <v>1630</v>
      </c>
      <c r="C1076" t="s">
        <v>2635</v>
      </c>
      <c r="E1076" s="3">
        <v>43271</v>
      </c>
      <c r="F1076" t="s">
        <v>2680</v>
      </c>
    </row>
    <row r="1077" spans="1:6">
      <c r="A1077" s="1" t="s">
        <v>1631</v>
      </c>
      <c r="B1077" t="s">
        <v>1631</v>
      </c>
      <c r="C1077" t="s">
        <v>2635</v>
      </c>
      <c r="E1077" s="3">
        <v>43189</v>
      </c>
      <c r="F1077" t="s">
        <v>2680</v>
      </c>
    </row>
    <row r="1078" spans="1:6">
      <c r="A1078" s="1" t="s">
        <v>1632</v>
      </c>
      <c r="B1078" t="s">
        <v>1632</v>
      </c>
      <c r="C1078" t="s">
        <v>2635</v>
      </c>
      <c r="E1078" s="3">
        <v>43189</v>
      </c>
      <c r="F1078" t="s">
        <v>2680</v>
      </c>
    </row>
    <row r="1079" spans="1:6">
      <c r="A1079" s="1" t="s">
        <v>1633</v>
      </c>
      <c r="B1079" t="s">
        <v>1633</v>
      </c>
      <c r="C1079" t="s">
        <v>2635</v>
      </c>
      <c r="E1079" s="3">
        <v>43189</v>
      </c>
      <c r="F1079" t="s">
        <v>2680</v>
      </c>
    </row>
    <row r="1080" spans="1:6">
      <c r="A1080" s="1" t="s">
        <v>1634</v>
      </c>
      <c r="B1080" t="s">
        <v>1634</v>
      </c>
      <c r="C1080" t="s">
        <v>2635</v>
      </c>
      <c r="E1080" s="3">
        <v>43180</v>
      </c>
      <c r="F1080" t="s">
        <v>2680</v>
      </c>
    </row>
    <row r="1081" spans="1:6">
      <c r="A1081" s="1" t="s">
        <v>1635</v>
      </c>
      <c r="B1081" t="s">
        <v>1635</v>
      </c>
      <c r="C1081" t="s">
        <v>2636</v>
      </c>
      <c r="E1081" s="3">
        <v>43189</v>
      </c>
      <c r="F1081" t="s">
        <v>2680</v>
      </c>
    </row>
    <row r="1082" spans="1:6">
      <c r="A1082" s="1" t="s">
        <v>1636</v>
      </c>
      <c r="B1082" t="s">
        <v>1636</v>
      </c>
      <c r="C1082" t="s">
        <v>2635</v>
      </c>
      <c r="E1082" s="3">
        <v>43210</v>
      </c>
      <c r="F1082" t="s">
        <v>2680</v>
      </c>
    </row>
    <row r="1083" spans="1:6">
      <c r="A1083" s="1" t="s">
        <v>1637</v>
      </c>
      <c r="B1083" t="s">
        <v>1637</v>
      </c>
      <c r="C1083" t="s">
        <v>2636</v>
      </c>
      <c r="E1083" s="3">
        <v>43434</v>
      </c>
      <c r="F1083" t="s">
        <v>2680</v>
      </c>
    </row>
    <row r="1084" spans="1:6">
      <c r="A1084" s="1" t="s">
        <v>1638</v>
      </c>
      <c r="B1084" t="s">
        <v>1638</v>
      </c>
      <c r="C1084" t="s">
        <v>2636</v>
      </c>
      <c r="E1084" s="3">
        <v>43251</v>
      </c>
      <c r="F1084" t="s">
        <v>2680</v>
      </c>
    </row>
    <row r="1085" spans="1:6">
      <c r="A1085" s="1" t="s">
        <v>1639</v>
      </c>
      <c r="B1085" t="s">
        <v>1639</v>
      </c>
      <c r="C1085" t="s">
        <v>2636</v>
      </c>
      <c r="D1085" t="s">
        <v>71</v>
      </c>
      <c r="E1085" s="3">
        <v>43621</v>
      </c>
      <c r="F1085" t="s">
        <v>2680</v>
      </c>
    </row>
    <row r="1086" spans="1:6">
      <c r="A1086" s="1" t="s">
        <v>1640</v>
      </c>
      <c r="B1086" t="s">
        <v>1640</v>
      </c>
      <c r="C1086" t="s">
        <v>2636</v>
      </c>
      <c r="E1086" s="3">
        <v>43251</v>
      </c>
      <c r="F1086" t="s">
        <v>2680</v>
      </c>
    </row>
    <row r="1087" spans="1:6">
      <c r="A1087" s="1" t="s">
        <v>1641</v>
      </c>
      <c r="B1087" t="s">
        <v>1641</v>
      </c>
      <c r="C1087" t="s">
        <v>2636</v>
      </c>
      <c r="D1087" t="s">
        <v>77</v>
      </c>
      <c r="E1087" s="3">
        <v>43228</v>
      </c>
      <c r="F1087" t="s">
        <v>2680</v>
      </c>
    </row>
    <row r="1088" spans="1:6">
      <c r="A1088" s="1" t="s">
        <v>1642</v>
      </c>
      <c r="B1088" t="s">
        <v>1642</v>
      </c>
      <c r="C1088" t="s">
        <v>2636</v>
      </c>
      <c r="D1088" t="s">
        <v>72</v>
      </c>
      <c r="E1088" s="3">
        <v>43644</v>
      </c>
      <c r="F1088" t="s">
        <v>2680</v>
      </c>
    </row>
    <row r="1089" spans="1:6">
      <c r="A1089" s="1" t="s">
        <v>1643</v>
      </c>
      <c r="B1089" t="s">
        <v>1643</v>
      </c>
      <c r="C1089" t="s">
        <v>2635</v>
      </c>
      <c r="E1089" s="3">
        <v>43251</v>
      </c>
      <c r="F1089" t="s">
        <v>2680</v>
      </c>
    </row>
    <row r="1090" spans="1:6">
      <c r="A1090" s="1" t="s">
        <v>1644</v>
      </c>
      <c r="B1090" t="s">
        <v>1644</v>
      </c>
      <c r="C1090" t="s">
        <v>2635</v>
      </c>
      <c r="E1090" s="3">
        <v>43251</v>
      </c>
      <c r="F1090" t="s">
        <v>2680</v>
      </c>
    </row>
    <row r="1091" spans="1:6">
      <c r="A1091" s="1" t="s">
        <v>1645</v>
      </c>
      <c r="B1091" t="s">
        <v>1645</v>
      </c>
      <c r="C1091" t="s">
        <v>2635</v>
      </c>
      <c r="E1091" s="3">
        <v>43251</v>
      </c>
      <c r="F1091" t="s">
        <v>2680</v>
      </c>
    </row>
    <row r="1092" spans="1:6">
      <c r="A1092" s="1" t="s">
        <v>1646</v>
      </c>
      <c r="B1092" t="s">
        <v>1646</v>
      </c>
      <c r="C1092" t="s">
        <v>2635</v>
      </c>
      <c r="E1092" s="3">
        <v>43249</v>
      </c>
      <c r="F1092" t="s">
        <v>2680</v>
      </c>
    </row>
    <row r="1093" spans="1:6">
      <c r="A1093" s="1" t="s">
        <v>1647</v>
      </c>
      <c r="B1093" t="s">
        <v>1647</v>
      </c>
      <c r="C1093" t="s">
        <v>2635</v>
      </c>
      <c r="D1093" t="s">
        <v>73</v>
      </c>
      <c r="E1093" s="3">
        <v>43483</v>
      </c>
      <c r="F1093" t="s">
        <v>2680</v>
      </c>
    </row>
    <row r="1094" spans="1:6">
      <c r="A1094" s="1" t="s">
        <v>1648</v>
      </c>
      <c r="B1094" t="s">
        <v>1648</v>
      </c>
      <c r="C1094" t="s">
        <v>2635</v>
      </c>
      <c r="E1094" s="3">
        <v>43241</v>
      </c>
      <c r="F1094" t="s">
        <v>2680</v>
      </c>
    </row>
    <row r="1095" spans="1:6">
      <c r="A1095" s="1" t="s">
        <v>1649</v>
      </c>
      <c r="B1095" t="s">
        <v>1649</v>
      </c>
      <c r="C1095" t="s">
        <v>2635</v>
      </c>
      <c r="E1095" s="3">
        <v>43251</v>
      </c>
      <c r="F1095" t="s">
        <v>2680</v>
      </c>
    </row>
    <row r="1096" spans="1:6">
      <c r="A1096" s="1" t="s">
        <v>1650</v>
      </c>
      <c r="B1096" t="s">
        <v>1650</v>
      </c>
      <c r="C1096" t="s">
        <v>2635</v>
      </c>
      <c r="E1096" s="3">
        <v>43251</v>
      </c>
      <c r="F1096" t="s">
        <v>2680</v>
      </c>
    </row>
    <row r="1097" spans="1:6">
      <c r="A1097" s="1" t="s">
        <v>1651</v>
      </c>
      <c r="B1097" t="s">
        <v>1651</v>
      </c>
      <c r="C1097" t="s">
        <v>2636</v>
      </c>
      <c r="E1097" s="3">
        <v>43382</v>
      </c>
      <c r="F1097" t="s">
        <v>2680</v>
      </c>
    </row>
    <row r="1098" spans="1:6">
      <c r="A1098" s="1" t="s">
        <v>1652</v>
      </c>
      <c r="B1098" t="s">
        <v>1652</v>
      </c>
      <c r="C1098" t="s">
        <v>2636</v>
      </c>
      <c r="E1098" s="3">
        <v>43377</v>
      </c>
      <c r="F1098" t="s">
        <v>2680</v>
      </c>
    </row>
    <row r="1099" spans="1:6">
      <c r="A1099" s="1" t="s">
        <v>1653</v>
      </c>
      <c r="B1099" t="s">
        <v>1653</v>
      </c>
      <c r="C1099" t="s">
        <v>2636</v>
      </c>
      <c r="E1099" s="3">
        <v>43251</v>
      </c>
      <c r="F1099" t="s">
        <v>2680</v>
      </c>
    </row>
    <row r="1100" spans="1:6">
      <c r="A1100" s="1" t="s">
        <v>1654</v>
      </c>
      <c r="B1100" t="s">
        <v>1654</v>
      </c>
      <c r="C1100" t="s">
        <v>2635</v>
      </c>
      <c r="E1100" s="3">
        <v>43312</v>
      </c>
      <c r="F1100" t="s">
        <v>2680</v>
      </c>
    </row>
    <row r="1101" spans="1:6">
      <c r="A1101" s="1" t="s">
        <v>1655</v>
      </c>
      <c r="B1101" t="s">
        <v>1655</v>
      </c>
      <c r="C1101" t="s">
        <v>2636</v>
      </c>
      <c r="D1101" t="s">
        <v>2654</v>
      </c>
      <c r="E1101" s="3">
        <v>43501</v>
      </c>
      <c r="F1101" t="s">
        <v>2680</v>
      </c>
    </row>
    <row r="1102" spans="1:6">
      <c r="A1102" s="1" t="s">
        <v>1656</v>
      </c>
      <c r="B1102" t="s">
        <v>1656</v>
      </c>
      <c r="C1102" t="s">
        <v>2636</v>
      </c>
      <c r="E1102" s="3">
        <v>43251</v>
      </c>
      <c r="F1102" t="s">
        <v>2680</v>
      </c>
    </row>
    <row r="1103" spans="1:6">
      <c r="A1103" s="1" t="s">
        <v>1657</v>
      </c>
      <c r="B1103" t="s">
        <v>1657</v>
      </c>
      <c r="C1103" t="s">
        <v>2636</v>
      </c>
      <c r="E1103" s="3">
        <v>43434</v>
      </c>
      <c r="F1103" t="s">
        <v>2680</v>
      </c>
    </row>
    <row r="1104" spans="1:6">
      <c r="A1104" s="1" t="s">
        <v>1658</v>
      </c>
      <c r="B1104" t="s">
        <v>1658</v>
      </c>
      <c r="C1104" t="s">
        <v>2636</v>
      </c>
      <c r="E1104" s="3">
        <v>43434</v>
      </c>
      <c r="F1104" t="s">
        <v>2680</v>
      </c>
    </row>
    <row r="1105" spans="1:6">
      <c r="A1105" s="1" t="s">
        <v>1659</v>
      </c>
      <c r="B1105" t="s">
        <v>1659</v>
      </c>
      <c r="C1105" t="s">
        <v>2636</v>
      </c>
      <c r="E1105" s="3">
        <v>43306</v>
      </c>
      <c r="F1105" t="s">
        <v>2680</v>
      </c>
    </row>
    <row r="1106" spans="1:6">
      <c r="A1106" s="1" t="s">
        <v>1660</v>
      </c>
      <c r="B1106" t="s">
        <v>1660</v>
      </c>
      <c r="C1106" t="s">
        <v>2636</v>
      </c>
      <c r="E1106" s="3">
        <v>43434</v>
      </c>
      <c r="F1106" t="s">
        <v>2680</v>
      </c>
    </row>
    <row r="1107" spans="1:6">
      <c r="A1107" s="1" t="s">
        <v>1661</v>
      </c>
      <c r="B1107" t="s">
        <v>1661</v>
      </c>
      <c r="C1107" t="s">
        <v>2635</v>
      </c>
      <c r="E1107" s="3">
        <v>42794</v>
      </c>
      <c r="F1107" t="s">
        <v>2680</v>
      </c>
    </row>
    <row r="1108" spans="1:6">
      <c r="A1108" s="1" t="s">
        <v>1662</v>
      </c>
      <c r="B1108" t="s">
        <v>1662</v>
      </c>
      <c r="C1108" t="s">
        <v>2635</v>
      </c>
      <c r="E1108" s="3">
        <v>42794</v>
      </c>
      <c r="F1108" t="s">
        <v>2680</v>
      </c>
    </row>
    <row r="1109" spans="1:6">
      <c r="A1109" s="1" t="s">
        <v>1663</v>
      </c>
      <c r="B1109" t="s">
        <v>1663</v>
      </c>
      <c r="C1109" t="s">
        <v>2635</v>
      </c>
      <c r="D1109" t="s">
        <v>2669</v>
      </c>
      <c r="E1109" s="3">
        <v>42972</v>
      </c>
      <c r="F1109" t="s">
        <v>2680</v>
      </c>
    </row>
    <row r="1110" spans="1:6">
      <c r="A1110" s="1" t="s">
        <v>1664</v>
      </c>
      <c r="B1110" t="s">
        <v>1664</v>
      </c>
      <c r="C1110" t="s">
        <v>2636</v>
      </c>
      <c r="E1110" s="3">
        <v>43189</v>
      </c>
      <c r="F1110" t="s">
        <v>2680</v>
      </c>
    </row>
    <row r="1111" spans="1:6">
      <c r="A1111" s="1" t="s">
        <v>1665</v>
      </c>
      <c r="B1111" t="s">
        <v>1665</v>
      </c>
      <c r="C1111" t="s">
        <v>2635</v>
      </c>
      <c r="D1111" t="s">
        <v>79</v>
      </c>
      <c r="E1111" s="3">
        <v>43621</v>
      </c>
      <c r="F1111" t="s">
        <v>2680</v>
      </c>
    </row>
    <row r="1112" spans="1:6">
      <c r="A1112" s="1" t="s">
        <v>1666</v>
      </c>
      <c r="B1112" t="s">
        <v>1666</v>
      </c>
      <c r="C1112" t="s">
        <v>2635</v>
      </c>
      <c r="E1112" s="3">
        <v>43188</v>
      </c>
      <c r="F1112" t="s">
        <v>2680</v>
      </c>
    </row>
    <row r="1113" spans="1:6">
      <c r="A1113" s="1" t="s">
        <v>1667</v>
      </c>
      <c r="B1113" t="s">
        <v>1667</v>
      </c>
      <c r="C1113" t="s">
        <v>2635</v>
      </c>
      <c r="E1113" s="3">
        <v>43131</v>
      </c>
      <c r="F1113" t="s">
        <v>2680</v>
      </c>
    </row>
    <row r="1114" spans="1:6">
      <c r="A1114" s="1" t="s">
        <v>1668</v>
      </c>
      <c r="B1114" t="s">
        <v>1668</v>
      </c>
      <c r="C1114" t="s">
        <v>2635</v>
      </c>
      <c r="D1114" t="s">
        <v>74</v>
      </c>
      <c r="E1114" s="3">
        <v>43333</v>
      </c>
      <c r="F1114" t="s">
        <v>2680</v>
      </c>
    </row>
    <row r="1115" spans="1:6">
      <c r="A1115" s="1" t="s">
        <v>1669</v>
      </c>
      <c r="B1115" t="s">
        <v>1669</v>
      </c>
      <c r="C1115" t="s">
        <v>2635</v>
      </c>
      <c r="E1115" s="3">
        <v>43131</v>
      </c>
      <c r="F1115" t="s">
        <v>2680</v>
      </c>
    </row>
    <row r="1116" spans="1:6">
      <c r="A1116" s="1" t="s">
        <v>1670</v>
      </c>
      <c r="B1116" t="s">
        <v>1670</v>
      </c>
      <c r="C1116" t="s">
        <v>2635</v>
      </c>
      <c r="E1116" s="3">
        <v>43553</v>
      </c>
      <c r="F1116" t="s">
        <v>2680</v>
      </c>
    </row>
    <row r="1117" spans="1:6">
      <c r="A1117" s="1" t="s">
        <v>1671</v>
      </c>
      <c r="B1117" t="s">
        <v>1671</v>
      </c>
      <c r="C1117" t="s">
        <v>2635</v>
      </c>
      <c r="E1117" s="3">
        <v>43542</v>
      </c>
      <c r="F1117" t="s">
        <v>2680</v>
      </c>
    </row>
    <row r="1118" spans="1:6">
      <c r="A1118" s="1" t="s">
        <v>1672</v>
      </c>
      <c r="B1118" t="s">
        <v>1672</v>
      </c>
      <c r="C1118" t="s">
        <v>2636</v>
      </c>
      <c r="E1118" s="3">
        <v>43644</v>
      </c>
      <c r="F1118" t="s">
        <v>2680</v>
      </c>
    </row>
    <row r="1119" spans="1:6">
      <c r="A1119" s="1" t="s">
        <v>1673</v>
      </c>
      <c r="B1119" t="s">
        <v>1673</v>
      </c>
      <c r="C1119" t="s">
        <v>2635</v>
      </c>
      <c r="E1119" s="3">
        <v>43553</v>
      </c>
      <c r="F1119" t="s">
        <v>2680</v>
      </c>
    </row>
    <row r="1120" spans="1:6">
      <c r="A1120" s="1" t="s">
        <v>1674</v>
      </c>
      <c r="B1120" t="s">
        <v>1674</v>
      </c>
      <c r="C1120" t="s">
        <v>2636</v>
      </c>
      <c r="E1120" s="3">
        <v>43621</v>
      </c>
      <c r="F1120" t="s">
        <v>2680</v>
      </c>
    </row>
    <row r="1121" spans="1:6">
      <c r="A1121" s="1" t="s">
        <v>1675</v>
      </c>
      <c r="B1121" t="s">
        <v>1675</v>
      </c>
      <c r="C1121" t="s">
        <v>2635</v>
      </c>
      <c r="E1121" s="3">
        <v>43553</v>
      </c>
      <c r="F1121" t="s">
        <v>2680</v>
      </c>
    </row>
    <row r="1122" spans="1:6">
      <c r="A1122" s="1" t="s">
        <v>1676</v>
      </c>
      <c r="B1122" t="s">
        <v>1676</v>
      </c>
      <c r="C1122" t="s">
        <v>2636</v>
      </c>
      <c r="E1122" s="3">
        <v>43644</v>
      </c>
      <c r="F1122" t="s">
        <v>2680</v>
      </c>
    </row>
    <row r="1123" spans="1:6">
      <c r="A1123" s="1" t="s">
        <v>1677</v>
      </c>
      <c r="B1123" t="s">
        <v>1677</v>
      </c>
      <c r="C1123" t="s">
        <v>2635</v>
      </c>
      <c r="E1123" s="3">
        <v>43553</v>
      </c>
      <c r="F1123" t="s">
        <v>2680</v>
      </c>
    </row>
    <row r="1124" spans="1:6">
      <c r="A1124" s="1" t="s">
        <v>1678</v>
      </c>
      <c r="B1124" t="s">
        <v>1678</v>
      </c>
      <c r="C1124" t="s">
        <v>2635</v>
      </c>
      <c r="E1124" s="3">
        <v>43553</v>
      </c>
      <c r="F1124" t="s">
        <v>2680</v>
      </c>
    </row>
    <row r="1125" spans="1:6">
      <c r="A1125" s="1" t="s">
        <v>1679</v>
      </c>
      <c r="B1125" t="s">
        <v>1679</v>
      </c>
      <c r="C1125" t="s">
        <v>2635</v>
      </c>
      <c r="E1125" s="3">
        <v>43553</v>
      </c>
      <c r="F1125" t="s">
        <v>2680</v>
      </c>
    </row>
    <row r="1126" spans="1:6">
      <c r="A1126" s="1" t="s">
        <v>1680</v>
      </c>
      <c r="B1126" t="s">
        <v>1680</v>
      </c>
      <c r="C1126" t="s">
        <v>2636</v>
      </c>
      <c r="E1126" s="3">
        <v>43644</v>
      </c>
      <c r="F1126" t="s">
        <v>2680</v>
      </c>
    </row>
    <row r="1127" spans="1:6">
      <c r="A1127" s="1" t="s">
        <v>1681</v>
      </c>
      <c r="B1127" t="s">
        <v>1681</v>
      </c>
      <c r="C1127" t="s">
        <v>2636</v>
      </c>
      <c r="E1127" s="3">
        <v>43644</v>
      </c>
      <c r="F1127" t="s">
        <v>2680</v>
      </c>
    </row>
    <row r="1128" spans="1:6">
      <c r="A1128" s="1" t="s">
        <v>1682</v>
      </c>
      <c r="B1128" t="s">
        <v>1682</v>
      </c>
      <c r="C1128" t="s">
        <v>2636</v>
      </c>
      <c r="E1128" s="3">
        <v>43644</v>
      </c>
      <c r="F1128" t="s">
        <v>2680</v>
      </c>
    </row>
    <row r="1129" spans="1:6">
      <c r="A1129" s="1" t="s">
        <v>1683</v>
      </c>
      <c r="B1129" t="s">
        <v>1683</v>
      </c>
      <c r="C1129" t="s">
        <v>2636</v>
      </c>
      <c r="E1129" s="3">
        <v>43644</v>
      </c>
      <c r="F1129" t="s">
        <v>2680</v>
      </c>
    </row>
    <row r="1130" spans="1:6">
      <c r="A1130" s="1" t="s">
        <v>1684</v>
      </c>
      <c r="B1130" t="s">
        <v>1684</v>
      </c>
      <c r="C1130" t="s">
        <v>2635</v>
      </c>
      <c r="E1130" s="3">
        <v>43553</v>
      </c>
      <c r="F1130" t="s">
        <v>2680</v>
      </c>
    </row>
    <row r="1131" spans="1:6">
      <c r="A1131" s="1" t="s">
        <v>1685</v>
      </c>
      <c r="B1131" t="s">
        <v>1685</v>
      </c>
      <c r="C1131" t="s">
        <v>2636</v>
      </c>
      <c r="E1131" s="3">
        <v>43644</v>
      </c>
      <c r="F1131" t="s">
        <v>2680</v>
      </c>
    </row>
    <row r="1132" spans="1:6">
      <c r="A1132" s="1" t="s">
        <v>1686</v>
      </c>
      <c r="B1132" t="s">
        <v>1686</v>
      </c>
      <c r="C1132" t="s">
        <v>2636</v>
      </c>
      <c r="E1132" s="3">
        <v>43644</v>
      </c>
      <c r="F1132" t="s">
        <v>2680</v>
      </c>
    </row>
    <row r="1133" spans="1:6">
      <c r="A1133" s="1" t="s">
        <v>1687</v>
      </c>
      <c r="B1133" t="s">
        <v>1687</v>
      </c>
      <c r="C1133" t="s">
        <v>2636</v>
      </c>
      <c r="E1133" s="3">
        <v>43644</v>
      </c>
      <c r="F1133" t="s">
        <v>2680</v>
      </c>
    </row>
    <row r="1134" spans="1:6">
      <c r="A1134" s="1" t="s">
        <v>1688</v>
      </c>
      <c r="B1134" t="s">
        <v>1688</v>
      </c>
      <c r="C1134" t="s">
        <v>2636</v>
      </c>
      <c r="E1134" s="3">
        <v>43623</v>
      </c>
      <c r="F1134" t="s">
        <v>2680</v>
      </c>
    </row>
    <row r="1135" spans="1:6">
      <c r="A1135" s="1" t="s">
        <v>1689</v>
      </c>
      <c r="B1135" t="s">
        <v>1689</v>
      </c>
      <c r="C1135" t="s">
        <v>2636</v>
      </c>
      <c r="E1135" s="3">
        <v>43644</v>
      </c>
      <c r="F1135" t="s">
        <v>2680</v>
      </c>
    </row>
    <row r="1136" spans="1:6">
      <c r="A1136" s="1" t="s">
        <v>1690</v>
      </c>
      <c r="B1136" t="s">
        <v>1690</v>
      </c>
      <c r="C1136" t="s">
        <v>2635</v>
      </c>
      <c r="E1136" s="3">
        <v>43644</v>
      </c>
      <c r="F1136" t="s">
        <v>2680</v>
      </c>
    </row>
    <row r="1137" spans="1:6">
      <c r="A1137" s="1" t="s">
        <v>1691</v>
      </c>
      <c r="B1137" t="s">
        <v>1691</v>
      </c>
      <c r="C1137" t="s">
        <v>2636</v>
      </c>
      <c r="E1137" s="3">
        <v>43131</v>
      </c>
      <c r="F1137" t="s">
        <v>2680</v>
      </c>
    </row>
    <row r="1138" spans="1:6">
      <c r="A1138" s="1" t="s">
        <v>1692</v>
      </c>
      <c r="B1138" t="s">
        <v>1692</v>
      </c>
      <c r="C1138" t="s">
        <v>2636</v>
      </c>
      <c r="E1138" s="3">
        <v>43131</v>
      </c>
      <c r="F1138" t="s">
        <v>2680</v>
      </c>
    </row>
    <row r="1139" spans="1:6">
      <c r="A1139" s="1" t="s">
        <v>1693</v>
      </c>
      <c r="B1139" t="s">
        <v>1693</v>
      </c>
      <c r="C1139" t="s">
        <v>2635</v>
      </c>
      <c r="E1139" s="3">
        <v>43131</v>
      </c>
      <c r="F1139" t="s">
        <v>2680</v>
      </c>
    </row>
    <row r="1140" spans="1:6">
      <c r="A1140" s="1" t="s">
        <v>1694</v>
      </c>
      <c r="B1140" t="s">
        <v>1694</v>
      </c>
      <c r="C1140" t="s">
        <v>2635</v>
      </c>
      <c r="E1140" s="3">
        <v>43116</v>
      </c>
      <c r="F1140" t="s">
        <v>2680</v>
      </c>
    </row>
    <row r="1141" spans="1:6">
      <c r="A1141" s="1" t="s">
        <v>1695</v>
      </c>
      <c r="B1141" t="s">
        <v>1695</v>
      </c>
      <c r="C1141" t="s">
        <v>2635</v>
      </c>
      <c r="D1141" t="s">
        <v>2661</v>
      </c>
      <c r="E1141" s="3">
        <v>43473</v>
      </c>
      <c r="F1141" t="s">
        <v>2680</v>
      </c>
    </row>
    <row r="1142" spans="1:6">
      <c r="A1142" s="1" t="s">
        <v>1696</v>
      </c>
      <c r="B1142" t="s">
        <v>1696</v>
      </c>
      <c r="C1142" t="s">
        <v>2636</v>
      </c>
      <c r="E1142" s="3">
        <v>43188</v>
      </c>
      <c r="F1142" t="s">
        <v>2680</v>
      </c>
    </row>
    <row r="1143" spans="1:6">
      <c r="A1143" s="1" t="s">
        <v>1697</v>
      </c>
      <c r="B1143" t="s">
        <v>1697</v>
      </c>
      <c r="C1143" t="s">
        <v>2635</v>
      </c>
      <c r="E1143" s="3">
        <v>43131</v>
      </c>
      <c r="F1143" t="s">
        <v>2680</v>
      </c>
    </row>
    <row r="1144" spans="1:6">
      <c r="A1144" s="1" t="s">
        <v>1698</v>
      </c>
      <c r="B1144" t="s">
        <v>1698</v>
      </c>
      <c r="C1144" t="s">
        <v>2636</v>
      </c>
      <c r="E1144" s="3">
        <v>43131</v>
      </c>
      <c r="F1144" t="s">
        <v>2680</v>
      </c>
    </row>
    <row r="1145" spans="1:6">
      <c r="A1145" s="1" t="s">
        <v>1699</v>
      </c>
      <c r="B1145" t="s">
        <v>1699</v>
      </c>
      <c r="C1145" t="s">
        <v>2635</v>
      </c>
      <c r="E1145" s="3">
        <v>43131</v>
      </c>
      <c r="F1145" t="s">
        <v>2680</v>
      </c>
    </row>
    <row r="1146" spans="1:6">
      <c r="A1146" s="1" t="s">
        <v>1700</v>
      </c>
      <c r="B1146" t="s">
        <v>1700</v>
      </c>
      <c r="C1146" t="s">
        <v>2635</v>
      </c>
      <c r="D1146" t="s">
        <v>77</v>
      </c>
      <c r="E1146" s="3">
        <v>43644</v>
      </c>
      <c r="F1146" t="s">
        <v>2680</v>
      </c>
    </row>
    <row r="1147" spans="1:6">
      <c r="A1147" s="1" t="s">
        <v>1701</v>
      </c>
      <c r="B1147" t="s">
        <v>1701</v>
      </c>
      <c r="C1147" t="s">
        <v>2635</v>
      </c>
      <c r="E1147" s="3">
        <v>43186</v>
      </c>
      <c r="F1147" t="s">
        <v>2680</v>
      </c>
    </row>
    <row r="1148" spans="1:6">
      <c r="A1148" s="1" t="s">
        <v>1702</v>
      </c>
      <c r="B1148" t="s">
        <v>1702</v>
      </c>
      <c r="C1148" t="s">
        <v>2635</v>
      </c>
      <c r="E1148" s="3">
        <v>43312</v>
      </c>
      <c r="F1148" t="s">
        <v>2680</v>
      </c>
    </row>
    <row r="1149" spans="1:6">
      <c r="A1149" s="1" t="s">
        <v>1703</v>
      </c>
      <c r="B1149" t="s">
        <v>1703</v>
      </c>
      <c r="C1149" t="s">
        <v>2635</v>
      </c>
      <c r="D1149" t="s">
        <v>73</v>
      </c>
      <c r="E1149" s="3">
        <v>43621</v>
      </c>
      <c r="F1149" t="s">
        <v>2680</v>
      </c>
    </row>
    <row r="1150" spans="1:6">
      <c r="A1150" s="1" t="s">
        <v>1704</v>
      </c>
      <c r="B1150" t="s">
        <v>1704</v>
      </c>
      <c r="C1150" t="s">
        <v>2635</v>
      </c>
      <c r="E1150" s="3">
        <v>43364</v>
      </c>
      <c r="F1150" t="s">
        <v>2680</v>
      </c>
    </row>
    <row r="1151" spans="1:6">
      <c r="A1151" s="1" t="s">
        <v>1705</v>
      </c>
      <c r="B1151" t="s">
        <v>1705</v>
      </c>
      <c r="C1151" t="s">
        <v>2635</v>
      </c>
      <c r="E1151" s="3">
        <v>43312</v>
      </c>
      <c r="F1151" t="s">
        <v>2680</v>
      </c>
    </row>
    <row r="1152" spans="1:6">
      <c r="A1152" s="1" t="s">
        <v>1706</v>
      </c>
      <c r="B1152" t="s">
        <v>1706</v>
      </c>
      <c r="C1152" t="s">
        <v>2635</v>
      </c>
      <c r="E1152" s="3">
        <v>43312</v>
      </c>
      <c r="F1152" t="s">
        <v>2680</v>
      </c>
    </row>
    <row r="1153" spans="1:6">
      <c r="A1153" s="1" t="s">
        <v>1707</v>
      </c>
      <c r="B1153" t="s">
        <v>1707</v>
      </c>
      <c r="C1153" t="s">
        <v>2635</v>
      </c>
      <c r="E1153" s="3">
        <v>43312</v>
      </c>
      <c r="F1153" t="s">
        <v>2680</v>
      </c>
    </row>
    <row r="1154" spans="1:6">
      <c r="A1154" s="1" t="s">
        <v>1708</v>
      </c>
      <c r="B1154" t="s">
        <v>1708</v>
      </c>
      <c r="C1154" t="s">
        <v>2635</v>
      </c>
      <c r="E1154" s="3">
        <v>43373</v>
      </c>
      <c r="F1154" t="s">
        <v>2680</v>
      </c>
    </row>
    <row r="1155" spans="1:6">
      <c r="A1155" s="1" t="s">
        <v>1709</v>
      </c>
      <c r="B1155" t="s">
        <v>1709</v>
      </c>
      <c r="C1155" t="s">
        <v>2635</v>
      </c>
      <c r="E1155" s="3">
        <v>43373</v>
      </c>
      <c r="F1155" t="s">
        <v>2680</v>
      </c>
    </row>
    <row r="1156" spans="1:6">
      <c r="A1156" s="1" t="s">
        <v>1710</v>
      </c>
      <c r="B1156" t="s">
        <v>1710</v>
      </c>
      <c r="C1156" t="s">
        <v>2635</v>
      </c>
      <c r="E1156" s="3">
        <v>43312</v>
      </c>
      <c r="F1156" t="s">
        <v>2680</v>
      </c>
    </row>
    <row r="1157" spans="1:6">
      <c r="A1157" s="1" t="s">
        <v>1711</v>
      </c>
      <c r="B1157" t="s">
        <v>1711</v>
      </c>
      <c r="C1157" t="s">
        <v>2636</v>
      </c>
      <c r="E1157" s="3">
        <v>43434</v>
      </c>
      <c r="F1157" t="s">
        <v>2680</v>
      </c>
    </row>
    <row r="1158" spans="1:6">
      <c r="A1158" s="1" t="s">
        <v>1712</v>
      </c>
      <c r="B1158" t="s">
        <v>1712</v>
      </c>
      <c r="C1158" t="s">
        <v>2635</v>
      </c>
      <c r="E1158" s="3">
        <v>43373</v>
      </c>
      <c r="F1158" t="s">
        <v>2680</v>
      </c>
    </row>
    <row r="1159" spans="1:6">
      <c r="A1159" s="1" t="s">
        <v>1713</v>
      </c>
      <c r="B1159" t="s">
        <v>1713</v>
      </c>
      <c r="C1159" t="s">
        <v>2635</v>
      </c>
      <c r="E1159" s="3">
        <v>43373</v>
      </c>
      <c r="F1159" t="s">
        <v>2680</v>
      </c>
    </row>
    <row r="1160" spans="1:6">
      <c r="A1160" s="1" t="s">
        <v>1714</v>
      </c>
      <c r="B1160" t="s">
        <v>1714</v>
      </c>
      <c r="C1160" t="s">
        <v>2635</v>
      </c>
      <c r="E1160" s="3">
        <v>43373</v>
      </c>
      <c r="F1160" t="s">
        <v>2680</v>
      </c>
    </row>
    <row r="1161" spans="1:6">
      <c r="A1161" s="1" t="s">
        <v>1715</v>
      </c>
      <c r="B1161" t="s">
        <v>1715</v>
      </c>
      <c r="C1161" t="s">
        <v>2635</v>
      </c>
      <c r="D1161" t="s">
        <v>2655</v>
      </c>
      <c r="E1161" s="3">
        <v>43411</v>
      </c>
      <c r="F1161" t="s">
        <v>2680</v>
      </c>
    </row>
    <row r="1162" spans="1:6">
      <c r="A1162" s="1" t="s">
        <v>1716</v>
      </c>
      <c r="B1162" t="s">
        <v>1716</v>
      </c>
      <c r="C1162" t="s">
        <v>2635</v>
      </c>
      <c r="E1162" s="3">
        <v>43373</v>
      </c>
      <c r="F1162" t="s">
        <v>2680</v>
      </c>
    </row>
    <row r="1163" spans="1:6">
      <c r="A1163" s="1" t="s">
        <v>1717</v>
      </c>
      <c r="B1163" t="s">
        <v>1717</v>
      </c>
      <c r="C1163" t="s">
        <v>2635</v>
      </c>
      <c r="E1163" s="3">
        <v>43432</v>
      </c>
      <c r="F1163" t="s">
        <v>2680</v>
      </c>
    </row>
    <row r="1164" spans="1:6">
      <c r="A1164" s="1" t="s">
        <v>1718</v>
      </c>
      <c r="B1164" t="s">
        <v>1718</v>
      </c>
      <c r="C1164" t="s">
        <v>2636</v>
      </c>
      <c r="E1164" s="3">
        <v>43434</v>
      </c>
      <c r="F1164" t="s">
        <v>2680</v>
      </c>
    </row>
    <row r="1165" spans="1:6">
      <c r="A1165" s="1" t="s">
        <v>1719</v>
      </c>
      <c r="B1165" t="s">
        <v>1719</v>
      </c>
      <c r="C1165" t="s">
        <v>2636</v>
      </c>
      <c r="D1165" t="s">
        <v>73</v>
      </c>
      <c r="E1165" s="3">
        <v>43644</v>
      </c>
      <c r="F1165" t="s">
        <v>2680</v>
      </c>
    </row>
    <row r="1166" spans="1:6">
      <c r="A1166" s="1" t="s">
        <v>1720</v>
      </c>
      <c r="B1166" t="s">
        <v>1720</v>
      </c>
      <c r="C1166" t="s">
        <v>2635</v>
      </c>
      <c r="E1166" s="3">
        <v>43373</v>
      </c>
      <c r="F1166" t="s">
        <v>2680</v>
      </c>
    </row>
    <row r="1167" spans="1:6">
      <c r="A1167" s="1" t="s">
        <v>1721</v>
      </c>
      <c r="B1167" t="s">
        <v>1721</v>
      </c>
      <c r="C1167" t="s">
        <v>2635</v>
      </c>
      <c r="E1167" s="3">
        <v>43420</v>
      </c>
      <c r="F1167" t="s">
        <v>2680</v>
      </c>
    </row>
    <row r="1168" spans="1:6">
      <c r="A1168" s="1" t="s">
        <v>1722</v>
      </c>
      <c r="B1168" t="s">
        <v>1722</v>
      </c>
      <c r="C1168" t="s">
        <v>2635</v>
      </c>
      <c r="E1168" s="3">
        <v>43432</v>
      </c>
      <c r="F1168" t="s">
        <v>2680</v>
      </c>
    </row>
    <row r="1169" spans="1:6">
      <c r="A1169" s="1" t="s">
        <v>1723</v>
      </c>
      <c r="B1169" t="s">
        <v>1723</v>
      </c>
      <c r="C1169" t="s">
        <v>2635</v>
      </c>
      <c r="E1169" s="3">
        <v>43373</v>
      </c>
      <c r="F1169" t="s">
        <v>2680</v>
      </c>
    </row>
    <row r="1170" spans="1:6">
      <c r="A1170" s="1" t="s">
        <v>1724</v>
      </c>
      <c r="B1170" t="s">
        <v>1724</v>
      </c>
      <c r="C1170" t="s">
        <v>2635</v>
      </c>
      <c r="E1170" s="3">
        <v>43434</v>
      </c>
      <c r="F1170" t="s">
        <v>2680</v>
      </c>
    </row>
    <row r="1171" spans="1:6">
      <c r="A1171" s="1" t="s">
        <v>1725</v>
      </c>
      <c r="B1171" t="s">
        <v>1725</v>
      </c>
      <c r="C1171" t="s">
        <v>2635</v>
      </c>
      <c r="E1171" s="3">
        <v>43411</v>
      </c>
      <c r="F1171" t="s">
        <v>2680</v>
      </c>
    </row>
    <row r="1172" spans="1:6">
      <c r="A1172" s="1" t="s">
        <v>1726</v>
      </c>
      <c r="B1172" t="s">
        <v>1726</v>
      </c>
      <c r="C1172" t="s">
        <v>2635</v>
      </c>
      <c r="E1172" s="3">
        <v>43434</v>
      </c>
      <c r="F1172" t="s">
        <v>2680</v>
      </c>
    </row>
    <row r="1173" spans="1:6">
      <c r="A1173" s="1" t="s">
        <v>1727</v>
      </c>
      <c r="B1173" t="s">
        <v>1727</v>
      </c>
      <c r="C1173" t="s">
        <v>2636</v>
      </c>
      <c r="E1173" s="3">
        <v>43423</v>
      </c>
      <c r="F1173" t="s">
        <v>2680</v>
      </c>
    </row>
    <row r="1174" spans="1:6">
      <c r="A1174" s="1" t="s">
        <v>1728</v>
      </c>
      <c r="B1174" t="s">
        <v>1728</v>
      </c>
      <c r="C1174" t="s">
        <v>2636</v>
      </c>
      <c r="E1174" s="3">
        <v>43434</v>
      </c>
      <c r="F1174" t="s">
        <v>2680</v>
      </c>
    </row>
    <row r="1175" spans="1:6">
      <c r="A1175" s="1" t="s">
        <v>1729</v>
      </c>
      <c r="B1175" t="s">
        <v>1729</v>
      </c>
      <c r="C1175" t="s">
        <v>2635</v>
      </c>
      <c r="E1175" s="3">
        <v>43432</v>
      </c>
      <c r="F1175" t="s">
        <v>2680</v>
      </c>
    </row>
    <row r="1176" spans="1:6">
      <c r="A1176" s="1" t="s">
        <v>1730</v>
      </c>
      <c r="B1176" t="s">
        <v>1730</v>
      </c>
      <c r="C1176" t="s">
        <v>2635</v>
      </c>
      <c r="E1176" s="3">
        <v>43434</v>
      </c>
      <c r="F1176" t="s">
        <v>2680</v>
      </c>
    </row>
    <row r="1177" spans="1:6">
      <c r="A1177" s="1" t="s">
        <v>1731</v>
      </c>
      <c r="B1177" t="s">
        <v>1731</v>
      </c>
      <c r="C1177" t="s">
        <v>2635</v>
      </c>
      <c r="E1177" s="3">
        <v>43434</v>
      </c>
      <c r="F1177" t="s">
        <v>2680</v>
      </c>
    </row>
    <row r="1178" spans="1:6">
      <c r="A1178" s="1" t="s">
        <v>1732</v>
      </c>
      <c r="B1178" t="s">
        <v>1732</v>
      </c>
      <c r="C1178" t="s">
        <v>2635</v>
      </c>
      <c r="E1178" s="3">
        <v>43434</v>
      </c>
      <c r="F1178" t="s">
        <v>2680</v>
      </c>
    </row>
    <row r="1179" spans="1:6">
      <c r="A1179" s="1" t="s">
        <v>1733</v>
      </c>
      <c r="B1179" t="s">
        <v>1733</v>
      </c>
      <c r="C1179" t="s">
        <v>2636</v>
      </c>
      <c r="E1179" s="3">
        <v>43434</v>
      </c>
      <c r="F1179" t="s">
        <v>2680</v>
      </c>
    </row>
    <row r="1180" spans="1:6">
      <c r="A1180" s="1" t="s">
        <v>1734</v>
      </c>
      <c r="B1180" t="s">
        <v>1734</v>
      </c>
      <c r="C1180" t="s">
        <v>2636</v>
      </c>
      <c r="E1180" s="3">
        <v>43434</v>
      </c>
      <c r="F1180" t="s">
        <v>2680</v>
      </c>
    </row>
    <row r="1181" spans="1:6">
      <c r="A1181" s="1" t="s">
        <v>1735</v>
      </c>
      <c r="B1181" t="s">
        <v>1735</v>
      </c>
      <c r="C1181" t="s">
        <v>2636</v>
      </c>
      <c r="E1181" s="3">
        <v>43434</v>
      </c>
      <c r="F1181" t="s">
        <v>2680</v>
      </c>
    </row>
    <row r="1182" spans="1:6">
      <c r="A1182" s="1" t="s">
        <v>1736</v>
      </c>
      <c r="B1182" t="s">
        <v>1736</v>
      </c>
      <c r="C1182" t="s">
        <v>2636</v>
      </c>
      <c r="E1182" s="3">
        <v>43434</v>
      </c>
      <c r="F1182" t="s">
        <v>2680</v>
      </c>
    </row>
    <row r="1183" spans="1:6">
      <c r="A1183" s="1" t="s">
        <v>1737</v>
      </c>
      <c r="B1183" t="s">
        <v>1737</v>
      </c>
      <c r="C1183" t="s">
        <v>2636</v>
      </c>
      <c r="E1183" s="3">
        <v>43430</v>
      </c>
      <c r="F1183" t="s">
        <v>2680</v>
      </c>
    </row>
    <row r="1184" spans="1:6">
      <c r="A1184" s="1" t="s">
        <v>1738</v>
      </c>
      <c r="B1184" t="s">
        <v>1738</v>
      </c>
      <c r="C1184" t="s">
        <v>2636</v>
      </c>
      <c r="E1184" s="3">
        <v>43434</v>
      </c>
      <c r="F1184" t="s">
        <v>2680</v>
      </c>
    </row>
    <row r="1185" spans="1:6">
      <c r="A1185" s="1" t="s">
        <v>1739</v>
      </c>
      <c r="B1185" t="s">
        <v>1739</v>
      </c>
      <c r="C1185" t="s">
        <v>2635</v>
      </c>
      <c r="E1185" s="3">
        <v>43494</v>
      </c>
      <c r="F1185" t="s">
        <v>2680</v>
      </c>
    </row>
    <row r="1186" spans="1:6">
      <c r="A1186" s="1" t="s">
        <v>1740</v>
      </c>
      <c r="B1186" t="s">
        <v>1740</v>
      </c>
      <c r="C1186" t="s">
        <v>2635</v>
      </c>
      <c r="E1186" s="3">
        <v>43434</v>
      </c>
      <c r="F1186" t="s">
        <v>2680</v>
      </c>
    </row>
    <row r="1187" spans="1:6">
      <c r="A1187" s="1" t="s">
        <v>1741</v>
      </c>
      <c r="B1187" t="s">
        <v>1741</v>
      </c>
      <c r="C1187" t="s">
        <v>2635</v>
      </c>
      <c r="E1187" s="3">
        <v>43483</v>
      </c>
      <c r="F1187" t="s">
        <v>2680</v>
      </c>
    </row>
    <row r="1188" spans="1:6">
      <c r="A1188" s="1" t="s">
        <v>1742</v>
      </c>
      <c r="B1188" t="s">
        <v>1742</v>
      </c>
      <c r="C1188" t="s">
        <v>2636</v>
      </c>
      <c r="E1188" s="3">
        <v>43434</v>
      </c>
      <c r="F1188" t="s">
        <v>2680</v>
      </c>
    </row>
    <row r="1189" spans="1:6">
      <c r="A1189" s="1" t="s">
        <v>1743</v>
      </c>
      <c r="B1189" t="s">
        <v>1743</v>
      </c>
      <c r="C1189" t="s">
        <v>2635</v>
      </c>
      <c r="E1189" s="3">
        <v>43496</v>
      </c>
      <c r="F1189" t="s">
        <v>2680</v>
      </c>
    </row>
    <row r="1190" spans="1:6">
      <c r="A1190" s="1" t="s">
        <v>1744</v>
      </c>
      <c r="B1190" t="s">
        <v>1744</v>
      </c>
      <c r="C1190" t="s">
        <v>2635</v>
      </c>
      <c r="E1190" s="3">
        <v>43496</v>
      </c>
      <c r="F1190" t="s">
        <v>2680</v>
      </c>
    </row>
    <row r="1191" spans="1:6">
      <c r="A1191" s="1" t="s">
        <v>1745</v>
      </c>
      <c r="B1191" t="s">
        <v>1745</v>
      </c>
      <c r="C1191" t="s">
        <v>2635</v>
      </c>
      <c r="D1191" t="s">
        <v>2642</v>
      </c>
      <c r="E1191" s="3">
        <v>43189</v>
      </c>
      <c r="F1191" t="s">
        <v>2680</v>
      </c>
    </row>
    <row r="1192" spans="1:6">
      <c r="A1192" s="1" t="s">
        <v>1746</v>
      </c>
      <c r="B1192" t="s">
        <v>1746</v>
      </c>
      <c r="C1192" t="s">
        <v>2635</v>
      </c>
      <c r="E1192" s="3">
        <v>43189</v>
      </c>
      <c r="F1192" t="s">
        <v>2680</v>
      </c>
    </row>
    <row r="1193" spans="1:6">
      <c r="A1193" s="1" t="s">
        <v>1747</v>
      </c>
      <c r="B1193" t="s">
        <v>1747</v>
      </c>
      <c r="C1193" t="s">
        <v>2636</v>
      </c>
      <c r="E1193" s="3">
        <v>43189</v>
      </c>
      <c r="F1193" t="s">
        <v>2680</v>
      </c>
    </row>
    <row r="1194" spans="1:6">
      <c r="A1194" s="1" t="s">
        <v>1748</v>
      </c>
      <c r="B1194" t="s">
        <v>1748</v>
      </c>
      <c r="C1194" t="s">
        <v>2636</v>
      </c>
      <c r="E1194" s="3">
        <v>43189</v>
      </c>
      <c r="F1194" t="s">
        <v>2680</v>
      </c>
    </row>
    <row r="1195" spans="1:6">
      <c r="A1195" s="1" t="s">
        <v>1749</v>
      </c>
      <c r="B1195" t="s">
        <v>1749</v>
      </c>
      <c r="C1195" t="s">
        <v>2635</v>
      </c>
      <c r="D1195" t="s">
        <v>71</v>
      </c>
      <c r="E1195" s="3">
        <v>43501</v>
      </c>
      <c r="F1195" t="s">
        <v>2680</v>
      </c>
    </row>
    <row r="1196" spans="1:6">
      <c r="A1196" s="1" t="s">
        <v>1750</v>
      </c>
      <c r="B1196" t="s">
        <v>1750</v>
      </c>
      <c r="C1196" t="s">
        <v>2635</v>
      </c>
      <c r="E1196" s="3">
        <v>43189</v>
      </c>
      <c r="F1196" t="s">
        <v>2680</v>
      </c>
    </row>
    <row r="1197" spans="1:6">
      <c r="A1197" s="1" t="s">
        <v>1751</v>
      </c>
      <c r="B1197" t="s">
        <v>1751</v>
      </c>
      <c r="C1197" t="s">
        <v>2635</v>
      </c>
      <c r="D1197" t="s">
        <v>74</v>
      </c>
      <c r="E1197" s="3">
        <v>43641</v>
      </c>
      <c r="F1197" t="s">
        <v>2680</v>
      </c>
    </row>
    <row r="1198" spans="1:6">
      <c r="A1198" s="1" t="s">
        <v>1752</v>
      </c>
      <c r="B1198" t="s">
        <v>1752</v>
      </c>
      <c r="C1198" t="s">
        <v>2635</v>
      </c>
      <c r="E1198" s="3">
        <v>43189</v>
      </c>
      <c r="F1198" t="s">
        <v>2680</v>
      </c>
    </row>
    <row r="1199" spans="1:6">
      <c r="A1199" s="1" t="s">
        <v>1753</v>
      </c>
      <c r="B1199" t="s">
        <v>1753</v>
      </c>
      <c r="C1199" t="s">
        <v>2635</v>
      </c>
      <c r="D1199" t="s">
        <v>71</v>
      </c>
      <c r="E1199" s="3">
        <v>43439</v>
      </c>
      <c r="F1199" t="s">
        <v>2680</v>
      </c>
    </row>
    <row r="1200" spans="1:6">
      <c r="A1200" s="1" t="s">
        <v>1754</v>
      </c>
      <c r="B1200" t="s">
        <v>1754</v>
      </c>
      <c r="C1200" t="s">
        <v>2635</v>
      </c>
      <c r="E1200" s="3">
        <v>43189</v>
      </c>
      <c r="F1200" t="s">
        <v>2680</v>
      </c>
    </row>
    <row r="1201" spans="1:6">
      <c r="A1201" s="1" t="s">
        <v>1755</v>
      </c>
      <c r="B1201" t="s">
        <v>1755</v>
      </c>
      <c r="C1201" t="s">
        <v>2635</v>
      </c>
      <c r="E1201" s="3">
        <v>43189</v>
      </c>
      <c r="F1201" t="s">
        <v>2680</v>
      </c>
    </row>
    <row r="1202" spans="1:6">
      <c r="A1202" s="1" t="s">
        <v>1756</v>
      </c>
      <c r="B1202" t="s">
        <v>1756</v>
      </c>
      <c r="C1202" t="s">
        <v>2635</v>
      </c>
      <c r="E1202" s="3">
        <v>43189</v>
      </c>
      <c r="F1202" t="s">
        <v>2680</v>
      </c>
    </row>
    <row r="1203" spans="1:6">
      <c r="A1203" s="1" t="s">
        <v>1757</v>
      </c>
      <c r="B1203" t="s">
        <v>1757</v>
      </c>
      <c r="C1203" t="s">
        <v>2635</v>
      </c>
      <c r="E1203" s="3">
        <v>43189</v>
      </c>
      <c r="F1203" t="s">
        <v>2680</v>
      </c>
    </row>
    <row r="1204" spans="1:6">
      <c r="A1204" s="1" t="s">
        <v>1758</v>
      </c>
      <c r="B1204" t="s">
        <v>1758</v>
      </c>
      <c r="C1204" t="s">
        <v>2635</v>
      </c>
      <c r="E1204" s="3">
        <v>43181</v>
      </c>
      <c r="F1204" t="s">
        <v>2680</v>
      </c>
    </row>
    <row r="1205" spans="1:6">
      <c r="A1205" s="1" t="s">
        <v>1759</v>
      </c>
      <c r="B1205" t="s">
        <v>1759</v>
      </c>
      <c r="C1205" t="s">
        <v>2635</v>
      </c>
      <c r="D1205" t="s">
        <v>74</v>
      </c>
      <c r="E1205" s="3">
        <v>43189</v>
      </c>
      <c r="F1205" t="s">
        <v>2680</v>
      </c>
    </row>
    <row r="1206" spans="1:6">
      <c r="A1206" s="1" t="s">
        <v>1760</v>
      </c>
      <c r="B1206" t="s">
        <v>1760</v>
      </c>
      <c r="C1206" t="s">
        <v>2635</v>
      </c>
      <c r="E1206" s="3">
        <v>43189</v>
      </c>
      <c r="F1206" t="s">
        <v>2680</v>
      </c>
    </row>
    <row r="1207" spans="1:6">
      <c r="A1207" s="1" t="s">
        <v>1761</v>
      </c>
      <c r="B1207" t="s">
        <v>1761</v>
      </c>
      <c r="C1207" t="s">
        <v>2635</v>
      </c>
      <c r="E1207" s="3">
        <v>43185</v>
      </c>
      <c r="F1207" t="s">
        <v>2680</v>
      </c>
    </row>
    <row r="1208" spans="1:6">
      <c r="A1208" s="1" t="s">
        <v>1762</v>
      </c>
      <c r="B1208" t="s">
        <v>1762</v>
      </c>
      <c r="C1208" t="s">
        <v>2635</v>
      </c>
      <c r="E1208" s="3">
        <v>43189</v>
      </c>
      <c r="F1208" t="s">
        <v>2680</v>
      </c>
    </row>
    <row r="1209" spans="1:6">
      <c r="A1209" s="1" t="s">
        <v>1763</v>
      </c>
      <c r="B1209" t="s">
        <v>1763</v>
      </c>
      <c r="C1209" t="s">
        <v>2636</v>
      </c>
      <c r="D1209" t="s">
        <v>73</v>
      </c>
      <c r="E1209" s="3">
        <v>43210</v>
      </c>
      <c r="F1209" t="s">
        <v>2680</v>
      </c>
    </row>
    <row r="1210" spans="1:6">
      <c r="A1210" s="1" t="s">
        <v>1764</v>
      </c>
      <c r="B1210" t="s">
        <v>1764</v>
      </c>
      <c r="C1210" t="s">
        <v>2636</v>
      </c>
      <c r="E1210" s="3">
        <v>43241</v>
      </c>
      <c r="F1210" t="s">
        <v>2680</v>
      </c>
    </row>
    <row r="1211" spans="1:6">
      <c r="A1211" s="1" t="s">
        <v>1765</v>
      </c>
      <c r="B1211" t="s">
        <v>1765</v>
      </c>
      <c r="C1211" t="s">
        <v>2636</v>
      </c>
      <c r="E1211" s="3">
        <v>43189</v>
      </c>
      <c r="F1211" t="s">
        <v>2680</v>
      </c>
    </row>
    <row r="1212" spans="1:6">
      <c r="A1212" s="1" t="s">
        <v>1766</v>
      </c>
      <c r="B1212" t="s">
        <v>1766</v>
      </c>
      <c r="C1212" t="s">
        <v>2636</v>
      </c>
      <c r="E1212" s="3">
        <v>43181</v>
      </c>
      <c r="F1212" t="s">
        <v>2680</v>
      </c>
    </row>
    <row r="1213" spans="1:6">
      <c r="A1213" s="1" t="s">
        <v>1767</v>
      </c>
      <c r="B1213" t="s">
        <v>1767</v>
      </c>
      <c r="C1213" t="s">
        <v>2635</v>
      </c>
      <c r="E1213" s="3">
        <v>43187</v>
      </c>
      <c r="F1213" t="s">
        <v>2680</v>
      </c>
    </row>
    <row r="1214" spans="1:6">
      <c r="A1214" s="1" t="s">
        <v>1768</v>
      </c>
      <c r="B1214" t="s">
        <v>1768</v>
      </c>
      <c r="C1214" t="s">
        <v>2635</v>
      </c>
      <c r="E1214" s="3">
        <v>43189</v>
      </c>
      <c r="F1214" t="s">
        <v>2680</v>
      </c>
    </row>
    <row r="1215" spans="1:6">
      <c r="A1215" s="1" t="s">
        <v>1769</v>
      </c>
      <c r="B1215" t="s">
        <v>1769</v>
      </c>
      <c r="C1215" t="s">
        <v>2636</v>
      </c>
      <c r="D1215" t="s">
        <v>2663</v>
      </c>
      <c r="E1215" s="3">
        <v>43333</v>
      </c>
      <c r="F1215" t="s">
        <v>2680</v>
      </c>
    </row>
    <row r="1216" spans="1:6">
      <c r="A1216" s="1" t="s">
        <v>1770</v>
      </c>
      <c r="B1216" t="s">
        <v>1770</v>
      </c>
      <c r="C1216" t="s">
        <v>2635</v>
      </c>
      <c r="E1216" s="3">
        <v>43189</v>
      </c>
      <c r="F1216" t="s">
        <v>2680</v>
      </c>
    </row>
    <row r="1217" spans="1:6">
      <c r="A1217" s="1" t="s">
        <v>1771</v>
      </c>
      <c r="B1217" t="s">
        <v>1771</v>
      </c>
      <c r="C1217" t="s">
        <v>2636</v>
      </c>
      <c r="E1217" s="3">
        <v>43251</v>
      </c>
      <c r="F1217" t="s">
        <v>2680</v>
      </c>
    </row>
    <row r="1218" spans="1:6">
      <c r="A1218" s="1" t="s">
        <v>1772</v>
      </c>
      <c r="B1218" t="s">
        <v>1772</v>
      </c>
      <c r="C1218" t="s">
        <v>2635</v>
      </c>
      <c r="E1218" s="3">
        <v>43188</v>
      </c>
      <c r="F1218" t="s">
        <v>2680</v>
      </c>
    </row>
    <row r="1219" spans="1:6">
      <c r="A1219" s="1" t="s">
        <v>1773</v>
      </c>
      <c r="B1219" t="s">
        <v>1773</v>
      </c>
      <c r="C1219" t="s">
        <v>2636</v>
      </c>
      <c r="E1219" s="3">
        <v>43496</v>
      </c>
      <c r="F1219" t="s">
        <v>2680</v>
      </c>
    </row>
    <row r="1220" spans="1:6">
      <c r="A1220" s="1" t="s">
        <v>1774</v>
      </c>
      <c r="B1220" t="s">
        <v>1774</v>
      </c>
      <c r="C1220" t="s">
        <v>2636</v>
      </c>
      <c r="E1220" s="3">
        <v>43496</v>
      </c>
      <c r="F1220" t="s">
        <v>2680</v>
      </c>
    </row>
    <row r="1221" spans="1:6">
      <c r="A1221" s="1" t="s">
        <v>1775</v>
      </c>
      <c r="B1221" t="s">
        <v>1775</v>
      </c>
      <c r="C1221" t="s">
        <v>2636</v>
      </c>
      <c r="E1221" s="3">
        <v>43496</v>
      </c>
      <c r="F1221" t="s">
        <v>2680</v>
      </c>
    </row>
    <row r="1222" spans="1:6">
      <c r="A1222" s="1" t="s">
        <v>1776</v>
      </c>
      <c r="B1222" t="s">
        <v>1776</v>
      </c>
      <c r="C1222" t="s">
        <v>2635</v>
      </c>
      <c r="E1222" s="3">
        <v>43483</v>
      </c>
      <c r="F1222" t="s">
        <v>2680</v>
      </c>
    </row>
    <row r="1223" spans="1:6">
      <c r="A1223" s="1" t="s">
        <v>1777</v>
      </c>
      <c r="B1223" t="s">
        <v>1777</v>
      </c>
      <c r="C1223" t="s">
        <v>2635</v>
      </c>
      <c r="E1223" s="3">
        <v>43483</v>
      </c>
      <c r="F1223" t="s">
        <v>2680</v>
      </c>
    </row>
    <row r="1224" spans="1:6">
      <c r="A1224" s="1" t="s">
        <v>1778</v>
      </c>
      <c r="B1224" t="s">
        <v>1778</v>
      </c>
      <c r="C1224" t="s">
        <v>2635</v>
      </c>
      <c r="E1224" s="3">
        <v>43488</v>
      </c>
      <c r="F1224" t="s">
        <v>2680</v>
      </c>
    </row>
    <row r="1225" spans="1:6">
      <c r="A1225" s="1" t="s">
        <v>1779</v>
      </c>
      <c r="B1225" t="s">
        <v>1779</v>
      </c>
      <c r="C1225" t="s">
        <v>2635</v>
      </c>
      <c r="E1225" s="3">
        <v>43496</v>
      </c>
      <c r="F1225" t="s">
        <v>2680</v>
      </c>
    </row>
    <row r="1226" spans="1:6">
      <c r="A1226" s="1" t="s">
        <v>1780</v>
      </c>
      <c r="B1226" t="s">
        <v>1780</v>
      </c>
      <c r="C1226" t="s">
        <v>2635</v>
      </c>
      <c r="E1226" s="3">
        <v>43496</v>
      </c>
      <c r="F1226" t="s">
        <v>2680</v>
      </c>
    </row>
    <row r="1227" spans="1:6">
      <c r="A1227" s="1" t="s">
        <v>1781</v>
      </c>
      <c r="B1227" t="s">
        <v>1781</v>
      </c>
      <c r="C1227" t="s">
        <v>2636</v>
      </c>
      <c r="E1227" s="3">
        <v>43496</v>
      </c>
      <c r="F1227" t="s">
        <v>2680</v>
      </c>
    </row>
    <row r="1228" spans="1:6">
      <c r="A1228" s="1" t="s">
        <v>1782</v>
      </c>
      <c r="B1228" t="s">
        <v>1782</v>
      </c>
      <c r="C1228" t="s">
        <v>2636</v>
      </c>
      <c r="D1228" t="s">
        <v>74</v>
      </c>
      <c r="E1228" s="3">
        <v>43621</v>
      </c>
      <c r="F1228" t="s">
        <v>2680</v>
      </c>
    </row>
    <row r="1229" spans="1:6">
      <c r="A1229" s="1" t="s">
        <v>1783</v>
      </c>
      <c r="B1229" t="s">
        <v>1783</v>
      </c>
      <c r="C1229" t="s">
        <v>2635</v>
      </c>
      <c r="E1229" s="3">
        <v>43496</v>
      </c>
      <c r="F1229" t="s">
        <v>2680</v>
      </c>
    </row>
    <row r="1230" spans="1:6">
      <c r="A1230" s="1" t="s">
        <v>1784</v>
      </c>
      <c r="B1230" t="s">
        <v>1784</v>
      </c>
      <c r="C1230" t="s">
        <v>2635</v>
      </c>
      <c r="E1230" s="3">
        <v>43496</v>
      </c>
      <c r="F1230" t="s">
        <v>2680</v>
      </c>
    </row>
    <row r="1231" spans="1:6">
      <c r="A1231" s="1" t="s">
        <v>1785</v>
      </c>
      <c r="B1231" t="s">
        <v>1785</v>
      </c>
      <c r="C1231" t="s">
        <v>2636</v>
      </c>
      <c r="E1231" s="3">
        <v>43495</v>
      </c>
      <c r="F1231" t="s">
        <v>2680</v>
      </c>
    </row>
    <row r="1232" spans="1:6">
      <c r="A1232" s="1" t="s">
        <v>1786</v>
      </c>
      <c r="B1232" t="s">
        <v>1786</v>
      </c>
      <c r="C1232" t="s">
        <v>2635</v>
      </c>
      <c r="E1232" s="3">
        <v>43496</v>
      </c>
      <c r="F1232" t="s">
        <v>2680</v>
      </c>
    </row>
    <row r="1233" spans="1:6">
      <c r="A1233" s="1" t="s">
        <v>1787</v>
      </c>
      <c r="B1233" t="s">
        <v>1787</v>
      </c>
      <c r="C1233" t="s">
        <v>2636</v>
      </c>
      <c r="E1233" s="3">
        <v>43496</v>
      </c>
      <c r="F1233" t="s">
        <v>2680</v>
      </c>
    </row>
    <row r="1234" spans="1:6">
      <c r="A1234" s="1" t="s">
        <v>1788</v>
      </c>
      <c r="B1234" t="s">
        <v>1788</v>
      </c>
      <c r="C1234" t="s">
        <v>2635</v>
      </c>
      <c r="E1234" s="3">
        <v>43496</v>
      </c>
      <c r="F1234" t="s">
        <v>2680</v>
      </c>
    </row>
    <row r="1235" spans="1:6">
      <c r="A1235" s="1" t="s">
        <v>1789</v>
      </c>
      <c r="B1235" t="s">
        <v>1789</v>
      </c>
      <c r="C1235" t="s">
        <v>2635</v>
      </c>
      <c r="E1235" s="3">
        <v>43496</v>
      </c>
      <c r="F1235" t="s">
        <v>2680</v>
      </c>
    </row>
    <row r="1236" spans="1:6">
      <c r="A1236" s="1" t="s">
        <v>1790</v>
      </c>
      <c r="B1236" t="s">
        <v>1790</v>
      </c>
      <c r="C1236" t="s">
        <v>2635</v>
      </c>
      <c r="E1236" s="3">
        <v>43495</v>
      </c>
      <c r="F1236" t="s">
        <v>2680</v>
      </c>
    </row>
    <row r="1237" spans="1:6">
      <c r="A1237" s="1" t="s">
        <v>1791</v>
      </c>
      <c r="B1237" t="s">
        <v>1791</v>
      </c>
      <c r="C1237" t="s">
        <v>2635</v>
      </c>
      <c r="E1237" s="3">
        <v>43496</v>
      </c>
      <c r="F1237" t="s">
        <v>2680</v>
      </c>
    </row>
    <row r="1238" spans="1:6">
      <c r="A1238" s="1" t="s">
        <v>1792</v>
      </c>
      <c r="B1238" t="s">
        <v>1792</v>
      </c>
      <c r="C1238" t="s">
        <v>2635</v>
      </c>
      <c r="E1238" s="3">
        <v>43496</v>
      </c>
      <c r="F1238" t="s">
        <v>2680</v>
      </c>
    </row>
    <row r="1239" spans="1:6">
      <c r="A1239" s="1" t="s">
        <v>1793</v>
      </c>
      <c r="B1239" t="s">
        <v>1793</v>
      </c>
      <c r="C1239" t="s">
        <v>2635</v>
      </c>
      <c r="E1239" s="3">
        <v>43496</v>
      </c>
      <c r="F1239" t="s">
        <v>2680</v>
      </c>
    </row>
    <row r="1240" spans="1:6">
      <c r="A1240" s="1" t="s">
        <v>1794</v>
      </c>
      <c r="B1240" t="s">
        <v>1794</v>
      </c>
      <c r="C1240" t="s">
        <v>2636</v>
      </c>
      <c r="E1240" s="3">
        <v>42278</v>
      </c>
      <c r="F1240" t="s">
        <v>2680</v>
      </c>
    </row>
    <row r="1241" spans="1:6">
      <c r="A1241" s="1" t="s">
        <v>1795</v>
      </c>
      <c r="B1241" t="s">
        <v>1795</v>
      </c>
      <c r="C1241" t="s">
        <v>2636</v>
      </c>
      <c r="E1241" s="3">
        <v>42278</v>
      </c>
      <c r="F1241" t="s">
        <v>2680</v>
      </c>
    </row>
    <row r="1242" spans="1:6">
      <c r="A1242" s="1" t="s">
        <v>1796</v>
      </c>
      <c r="B1242" t="s">
        <v>1796</v>
      </c>
      <c r="C1242" t="s">
        <v>2636</v>
      </c>
      <c r="E1242" s="3">
        <v>42278</v>
      </c>
      <c r="F1242" t="s">
        <v>2680</v>
      </c>
    </row>
    <row r="1243" spans="1:6">
      <c r="A1243" s="1" t="s">
        <v>1797</v>
      </c>
      <c r="B1243" t="s">
        <v>1797</v>
      </c>
      <c r="C1243" t="s">
        <v>2635</v>
      </c>
      <c r="E1243" s="3">
        <v>42278</v>
      </c>
      <c r="F1243" t="s">
        <v>2680</v>
      </c>
    </row>
    <row r="1244" spans="1:6">
      <c r="A1244" s="1" t="s">
        <v>1798</v>
      </c>
      <c r="B1244" t="s">
        <v>1798</v>
      </c>
      <c r="C1244" t="s">
        <v>2636</v>
      </c>
      <c r="E1244" s="3">
        <v>42278</v>
      </c>
      <c r="F1244" t="s">
        <v>2680</v>
      </c>
    </row>
    <row r="1245" spans="1:6">
      <c r="A1245" s="1" t="s">
        <v>1799</v>
      </c>
      <c r="B1245" t="s">
        <v>1799</v>
      </c>
      <c r="C1245" t="s">
        <v>2636</v>
      </c>
      <c r="E1245" s="3">
        <v>42278</v>
      </c>
      <c r="F1245" t="s">
        <v>2680</v>
      </c>
    </row>
    <row r="1246" spans="1:6">
      <c r="A1246" s="1" t="s">
        <v>1800</v>
      </c>
      <c r="B1246" t="s">
        <v>1800</v>
      </c>
      <c r="C1246" t="s">
        <v>2635</v>
      </c>
      <c r="E1246" s="3">
        <v>42278</v>
      </c>
      <c r="F1246" t="s">
        <v>2680</v>
      </c>
    </row>
    <row r="1247" spans="1:6">
      <c r="A1247" s="1" t="s">
        <v>1801</v>
      </c>
      <c r="B1247" t="s">
        <v>1801</v>
      </c>
      <c r="C1247" t="s">
        <v>2636</v>
      </c>
      <c r="E1247" s="3">
        <v>42278</v>
      </c>
      <c r="F1247" t="s">
        <v>2680</v>
      </c>
    </row>
    <row r="1248" spans="1:6">
      <c r="A1248" s="1" t="s">
        <v>1802</v>
      </c>
      <c r="B1248" t="s">
        <v>1802</v>
      </c>
      <c r="C1248" t="s">
        <v>2636</v>
      </c>
      <c r="D1248" t="s">
        <v>71</v>
      </c>
      <c r="E1248" s="3">
        <v>42278</v>
      </c>
      <c r="F1248" t="s">
        <v>2680</v>
      </c>
    </row>
    <row r="1249" spans="1:6">
      <c r="A1249" s="1" t="s">
        <v>1803</v>
      </c>
      <c r="B1249" t="s">
        <v>1803</v>
      </c>
      <c r="C1249" t="s">
        <v>2636</v>
      </c>
      <c r="E1249" s="3">
        <v>42278</v>
      </c>
      <c r="F1249" t="s">
        <v>2680</v>
      </c>
    </row>
    <row r="1250" spans="1:6">
      <c r="A1250" s="1" t="s">
        <v>1804</v>
      </c>
      <c r="B1250" t="s">
        <v>1804</v>
      </c>
      <c r="C1250" t="s">
        <v>2636</v>
      </c>
      <c r="E1250" s="3">
        <v>42278</v>
      </c>
      <c r="F1250" t="s">
        <v>2680</v>
      </c>
    </row>
    <row r="1251" spans="1:6">
      <c r="A1251" s="1" t="s">
        <v>1805</v>
      </c>
      <c r="B1251" t="s">
        <v>1805</v>
      </c>
      <c r="C1251" t="s">
        <v>2636</v>
      </c>
      <c r="E1251" s="3">
        <v>42278</v>
      </c>
      <c r="F1251" t="s">
        <v>2680</v>
      </c>
    </row>
    <row r="1252" spans="1:6">
      <c r="A1252" s="1" t="s">
        <v>1806</v>
      </c>
      <c r="B1252" t="s">
        <v>1806</v>
      </c>
      <c r="C1252" t="s">
        <v>2636</v>
      </c>
      <c r="D1252" t="s">
        <v>71</v>
      </c>
      <c r="E1252" s="3">
        <v>42278</v>
      </c>
      <c r="F1252" t="s">
        <v>2680</v>
      </c>
    </row>
    <row r="1253" spans="1:6">
      <c r="A1253" s="1" t="s">
        <v>1807</v>
      </c>
      <c r="B1253" t="s">
        <v>1807</v>
      </c>
      <c r="C1253" t="s">
        <v>2636</v>
      </c>
      <c r="E1253" s="3">
        <v>42278</v>
      </c>
      <c r="F1253" t="s">
        <v>2680</v>
      </c>
    </row>
    <row r="1254" spans="1:6">
      <c r="A1254" s="1" t="s">
        <v>1808</v>
      </c>
      <c r="B1254" t="s">
        <v>1808</v>
      </c>
      <c r="C1254" t="s">
        <v>2636</v>
      </c>
      <c r="D1254" t="s">
        <v>73</v>
      </c>
      <c r="E1254" s="3">
        <v>42278</v>
      </c>
      <c r="F1254" t="s">
        <v>2680</v>
      </c>
    </row>
    <row r="1255" spans="1:6">
      <c r="A1255" s="1" t="s">
        <v>1809</v>
      </c>
      <c r="B1255" t="s">
        <v>1809</v>
      </c>
      <c r="C1255" t="s">
        <v>2635</v>
      </c>
      <c r="D1255" t="s">
        <v>2670</v>
      </c>
      <c r="E1255" s="3">
        <v>42278</v>
      </c>
      <c r="F1255" t="s">
        <v>2680</v>
      </c>
    </row>
    <row r="1256" spans="1:6">
      <c r="A1256" s="1" t="s">
        <v>1810</v>
      </c>
      <c r="B1256" t="s">
        <v>1810</v>
      </c>
      <c r="C1256" t="s">
        <v>2636</v>
      </c>
      <c r="E1256" s="3">
        <v>42278</v>
      </c>
      <c r="F1256" t="s">
        <v>2680</v>
      </c>
    </row>
    <row r="1257" spans="1:6">
      <c r="A1257" s="1" t="s">
        <v>1811</v>
      </c>
      <c r="B1257" t="s">
        <v>1811</v>
      </c>
      <c r="C1257" t="s">
        <v>2635</v>
      </c>
      <c r="D1257" t="s">
        <v>71</v>
      </c>
      <c r="E1257" s="3">
        <v>42278</v>
      </c>
      <c r="F1257" t="s">
        <v>2680</v>
      </c>
    </row>
    <row r="1258" spans="1:6">
      <c r="A1258" s="1" t="s">
        <v>1812</v>
      </c>
      <c r="B1258" t="s">
        <v>1812</v>
      </c>
      <c r="C1258" t="s">
        <v>2636</v>
      </c>
      <c r="D1258" t="s">
        <v>74</v>
      </c>
      <c r="E1258" s="3">
        <v>42278</v>
      </c>
      <c r="F1258" t="s">
        <v>2680</v>
      </c>
    </row>
    <row r="1259" spans="1:6">
      <c r="A1259" s="1" t="s">
        <v>1813</v>
      </c>
      <c r="B1259" t="s">
        <v>1813</v>
      </c>
      <c r="C1259" t="s">
        <v>2636</v>
      </c>
      <c r="E1259" s="3">
        <v>42278</v>
      </c>
      <c r="F1259" t="s">
        <v>2680</v>
      </c>
    </row>
    <row r="1260" spans="1:6">
      <c r="A1260" s="1" t="s">
        <v>1814</v>
      </c>
      <c r="B1260" t="s">
        <v>1814</v>
      </c>
      <c r="C1260" t="s">
        <v>2636</v>
      </c>
      <c r="E1260" s="3">
        <v>42278</v>
      </c>
      <c r="F1260" t="s">
        <v>2680</v>
      </c>
    </row>
    <row r="1261" spans="1:6">
      <c r="A1261" s="1" t="s">
        <v>1815</v>
      </c>
      <c r="B1261" t="s">
        <v>1815</v>
      </c>
      <c r="C1261" t="s">
        <v>2636</v>
      </c>
      <c r="D1261" t="s">
        <v>71</v>
      </c>
      <c r="E1261" s="3">
        <v>42278</v>
      </c>
      <c r="F1261" t="s">
        <v>2680</v>
      </c>
    </row>
    <row r="1262" spans="1:6">
      <c r="A1262" s="1" t="s">
        <v>1816</v>
      </c>
      <c r="B1262" t="s">
        <v>1816</v>
      </c>
      <c r="C1262" t="s">
        <v>2636</v>
      </c>
      <c r="E1262" s="3">
        <v>42278</v>
      </c>
      <c r="F1262" t="s">
        <v>2680</v>
      </c>
    </row>
    <row r="1263" spans="1:6">
      <c r="A1263" s="1" t="s">
        <v>1817</v>
      </c>
      <c r="B1263" t="s">
        <v>1817</v>
      </c>
      <c r="C1263" t="s">
        <v>2636</v>
      </c>
      <c r="E1263" s="3">
        <v>42278</v>
      </c>
      <c r="F1263" t="s">
        <v>2680</v>
      </c>
    </row>
    <row r="1264" spans="1:6">
      <c r="A1264" s="1" t="s">
        <v>1818</v>
      </c>
      <c r="B1264" t="s">
        <v>1818</v>
      </c>
      <c r="C1264" t="s">
        <v>2636</v>
      </c>
      <c r="E1264" s="3">
        <v>42278</v>
      </c>
      <c r="F1264" t="s">
        <v>2680</v>
      </c>
    </row>
    <row r="1265" spans="1:6">
      <c r="A1265" s="1" t="s">
        <v>1819</v>
      </c>
      <c r="B1265" t="s">
        <v>1819</v>
      </c>
      <c r="C1265" t="s">
        <v>2636</v>
      </c>
      <c r="E1265" s="3">
        <v>42278</v>
      </c>
      <c r="F1265" t="s">
        <v>2680</v>
      </c>
    </row>
    <row r="1266" spans="1:6">
      <c r="A1266" s="1" t="s">
        <v>1820</v>
      </c>
      <c r="B1266" t="s">
        <v>1820</v>
      </c>
      <c r="C1266" t="s">
        <v>2636</v>
      </c>
      <c r="E1266" s="3">
        <v>42278</v>
      </c>
      <c r="F1266" t="s">
        <v>2680</v>
      </c>
    </row>
    <row r="1267" spans="1:6">
      <c r="A1267" s="1" t="s">
        <v>1821</v>
      </c>
      <c r="B1267" t="s">
        <v>1821</v>
      </c>
      <c r="C1267" t="s">
        <v>2636</v>
      </c>
      <c r="E1267" s="3">
        <v>42278</v>
      </c>
      <c r="F1267" t="s">
        <v>2680</v>
      </c>
    </row>
    <row r="1268" spans="1:6">
      <c r="A1268" s="1" t="s">
        <v>1822</v>
      </c>
      <c r="B1268" t="s">
        <v>1822</v>
      </c>
      <c r="C1268" t="s">
        <v>2636</v>
      </c>
      <c r="E1268" s="3">
        <v>42278</v>
      </c>
      <c r="F1268" t="s">
        <v>2680</v>
      </c>
    </row>
    <row r="1269" spans="1:6">
      <c r="A1269" s="1" t="s">
        <v>1823</v>
      </c>
      <c r="B1269" t="s">
        <v>1823</v>
      </c>
      <c r="C1269" t="s">
        <v>2636</v>
      </c>
      <c r="E1269" s="3">
        <v>42278</v>
      </c>
      <c r="F1269" t="s">
        <v>2680</v>
      </c>
    </row>
    <row r="1270" spans="1:6">
      <c r="A1270" s="1" t="s">
        <v>1824</v>
      </c>
      <c r="B1270" t="s">
        <v>1824</v>
      </c>
      <c r="C1270" t="s">
        <v>2636</v>
      </c>
      <c r="E1270" s="3">
        <v>42278</v>
      </c>
      <c r="F1270" t="s">
        <v>2680</v>
      </c>
    </row>
    <row r="1271" spans="1:6">
      <c r="A1271" s="1" t="s">
        <v>1825</v>
      </c>
      <c r="B1271" t="s">
        <v>1825</v>
      </c>
      <c r="C1271" t="s">
        <v>2636</v>
      </c>
      <c r="E1271" s="3">
        <v>42278</v>
      </c>
      <c r="F1271" t="s">
        <v>2680</v>
      </c>
    </row>
    <row r="1272" spans="1:6">
      <c r="A1272" s="1" t="s">
        <v>1826</v>
      </c>
      <c r="B1272" t="s">
        <v>1826</v>
      </c>
      <c r="C1272" t="s">
        <v>2636</v>
      </c>
      <c r="E1272" s="3">
        <v>42278</v>
      </c>
      <c r="F1272" t="s">
        <v>2680</v>
      </c>
    </row>
    <row r="1273" spans="1:6">
      <c r="A1273" s="1" t="s">
        <v>1827</v>
      </c>
      <c r="B1273" t="s">
        <v>1827</v>
      </c>
      <c r="C1273" t="s">
        <v>2636</v>
      </c>
      <c r="E1273" s="3">
        <v>42278</v>
      </c>
      <c r="F1273" t="s">
        <v>2680</v>
      </c>
    </row>
    <row r="1274" spans="1:6">
      <c r="A1274" s="1" t="s">
        <v>1828</v>
      </c>
      <c r="B1274" t="s">
        <v>1828</v>
      </c>
      <c r="C1274" t="s">
        <v>2635</v>
      </c>
      <c r="E1274" s="3">
        <v>42278</v>
      </c>
      <c r="F1274" t="s">
        <v>2680</v>
      </c>
    </row>
    <row r="1275" spans="1:6">
      <c r="A1275" s="1" t="s">
        <v>1829</v>
      </c>
      <c r="B1275" t="s">
        <v>1829</v>
      </c>
      <c r="C1275" t="s">
        <v>2636</v>
      </c>
      <c r="D1275" t="s">
        <v>2651</v>
      </c>
      <c r="E1275" s="3">
        <v>42278</v>
      </c>
      <c r="F1275" t="s">
        <v>2680</v>
      </c>
    </row>
    <row r="1276" spans="1:6">
      <c r="A1276" s="1" t="s">
        <v>1830</v>
      </c>
      <c r="B1276" t="s">
        <v>1830</v>
      </c>
      <c r="C1276" t="s">
        <v>2636</v>
      </c>
      <c r="E1276" s="3">
        <v>42278</v>
      </c>
      <c r="F1276" t="s">
        <v>2680</v>
      </c>
    </row>
    <row r="1277" spans="1:6">
      <c r="A1277" s="1" t="s">
        <v>1831</v>
      </c>
      <c r="B1277" t="s">
        <v>1831</v>
      </c>
      <c r="C1277" t="s">
        <v>2636</v>
      </c>
      <c r="E1277" s="3">
        <v>42278</v>
      </c>
      <c r="F1277" t="s">
        <v>2680</v>
      </c>
    </row>
    <row r="1278" spans="1:6">
      <c r="A1278" s="1" t="s">
        <v>1832</v>
      </c>
      <c r="B1278" t="s">
        <v>1832</v>
      </c>
      <c r="C1278" t="s">
        <v>2635</v>
      </c>
      <c r="D1278" t="s">
        <v>78</v>
      </c>
      <c r="E1278" s="3">
        <v>42278</v>
      </c>
      <c r="F1278" t="s">
        <v>2680</v>
      </c>
    </row>
    <row r="1279" spans="1:6">
      <c r="A1279" s="1" t="s">
        <v>1833</v>
      </c>
      <c r="B1279" t="s">
        <v>1833</v>
      </c>
      <c r="C1279" t="s">
        <v>2636</v>
      </c>
      <c r="E1279" s="3">
        <v>42278</v>
      </c>
      <c r="F1279" t="s">
        <v>2680</v>
      </c>
    </row>
    <row r="1280" spans="1:6">
      <c r="A1280" s="1" t="s">
        <v>1834</v>
      </c>
      <c r="B1280" t="s">
        <v>1834</v>
      </c>
      <c r="C1280" t="s">
        <v>2636</v>
      </c>
      <c r="E1280" s="3">
        <v>42278</v>
      </c>
      <c r="F1280" t="s">
        <v>2680</v>
      </c>
    </row>
    <row r="1281" spans="1:6">
      <c r="A1281" s="1" t="s">
        <v>1835</v>
      </c>
      <c r="B1281" t="s">
        <v>1835</v>
      </c>
      <c r="C1281" t="s">
        <v>2636</v>
      </c>
      <c r="E1281" s="3">
        <v>42278</v>
      </c>
      <c r="F1281" t="s">
        <v>2680</v>
      </c>
    </row>
    <row r="1282" spans="1:6">
      <c r="A1282" s="1" t="s">
        <v>1836</v>
      </c>
      <c r="B1282" t="s">
        <v>1836</v>
      </c>
      <c r="C1282" t="s">
        <v>2636</v>
      </c>
      <c r="E1282" s="3">
        <v>42278</v>
      </c>
      <c r="F1282" t="s">
        <v>2680</v>
      </c>
    </row>
    <row r="1283" spans="1:6">
      <c r="A1283" s="1" t="s">
        <v>1837</v>
      </c>
      <c r="B1283" t="s">
        <v>1837</v>
      </c>
      <c r="C1283" t="s">
        <v>2636</v>
      </c>
      <c r="E1283" s="3">
        <v>42278</v>
      </c>
      <c r="F1283" t="s">
        <v>2680</v>
      </c>
    </row>
    <row r="1284" spans="1:6">
      <c r="A1284" s="1" t="s">
        <v>1838</v>
      </c>
      <c r="B1284" t="s">
        <v>1838</v>
      </c>
      <c r="C1284" t="s">
        <v>2636</v>
      </c>
      <c r="E1284" s="3">
        <v>42278</v>
      </c>
      <c r="F1284" t="s">
        <v>2680</v>
      </c>
    </row>
    <row r="1285" spans="1:6">
      <c r="A1285" s="1" t="s">
        <v>1839</v>
      </c>
      <c r="B1285" t="s">
        <v>1839</v>
      </c>
      <c r="C1285" t="s">
        <v>2636</v>
      </c>
      <c r="D1285" t="s">
        <v>73</v>
      </c>
      <c r="E1285" s="3">
        <v>42278</v>
      </c>
      <c r="F1285" t="s">
        <v>2680</v>
      </c>
    </row>
    <row r="1286" spans="1:6">
      <c r="A1286" s="1" t="s">
        <v>1840</v>
      </c>
      <c r="B1286" t="s">
        <v>1840</v>
      </c>
      <c r="C1286" t="s">
        <v>2636</v>
      </c>
      <c r="E1286" s="3">
        <v>42278</v>
      </c>
      <c r="F1286" t="s">
        <v>2680</v>
      </c>
    </row>
    <row r="1287" spans="1:6">
      <c r="A1287" s="1" t="s">
        <v>1841</v>
      </c>
      <c r="B1287" t="s">
        <v>1841</v>
      </c>
      <c r="C1287" t="s">
        <v>2636</v>
      </c>
      <c r="E1287" s="3">
        <v>42278</v>
      </c>
      <c r="F1287" t="s">
        <v>2680</v>
      </c>
    </row>
    <row r="1288" spans="1:6">
      <c r="A1288" s="1" t="s">
        <v>1842</v>
      </c>
      <c r="B1288" t="s">
        <v>1842</v>
      </c>
      <c r="C1288" t="s">
        <v>2636</v>
      </c>
      <c r="D1288" t="s">
        <v>74</v>
      </c>
      <c r="E1288" s="3">
        <v>42278</v>
      </c>
      <c r="F1288" t="s">
        <v>2680</v>
      </c>
    </row>
    <row r="1289" spans="1:6">
      <c r="A1289" s="1" t="s">
        <v>1843</v>
      </c>
      <c r="B1289" t="s">
        <v>1843</v>
      </c>
      <c r="C1289" t="s">
        <v>2636</v>
      </c>
      <c r="D1289" t="s">
        <v>74</v>
      </c>
      <c r="E1289" s="3">
        <v>42278</v>
      </c>
      <c r="F1289" t="s">
        <v>2680</v>
      </c>
    </row>
    <row r="1290" spans="1:6">
      <c r="A1290" s="1" t="s">
        <v>1844</v>
      </c>
      <c r="B1290" t="s">
        <v>1844</v>
      </c>
      <c r="C1290" t="s">
        <v>2636</v>
      </c>
      <c r="D1290" t="s">
        <v>73</v>
      </c>
      <c r="E1290" s="3">
        <v>42278</v>
      </c>
      <c r="F1290" t="s">
        <v>2680</v>
      </c>
    </row>
    <row r="1291" spans="1:6">
      <c r="A1291" s="1" t="s">
        <v>1845</v>
      </c>
      <c r="B1291" t="s">
        <v>1845</v>
      </c>
      <c r="C1291" t="s">
        <v>2636</v>
      </c>
      <c r="E1291" s="3">
        <v>42278</v>
      </c>
      <c r="F1291" t="s">
        <v>2680</v>
      </c>
    </row>
    <row r="1292" spans="1:6">
      <c r="A1292" s="1" t="s">
        <v>1846</v>
      </c>
      <c r="B1292" t="s">
        <v>1846</v>
      </c>
      <c r="C1292" t="s">
        <v>2636</v>
      </c>
      <c r="E1292" s="3">
        <v>42278</v>
      </c>
      <c r="F1292" t="s">
        <v>2680</v>
      </c>
    </row>
    <row r="1293" spans="1:6">
      <c r="A1293" s="1" t="s">
        <v>1847</v>
      </c>
      <c r="B1293" t="s">
        <v>1847</v>
      </c>
      <c r="C1293" t="s">
        <v>2636</v>
      </c>
      <c r="E1293" s="3">
        <v>42278</v>
      </c>
      <c r="F1293" t="s">
        <v>2680</v>
      </c>
    </row>
    <row r="1294" spans="1:6">
      <c r="A1294" s="1" t="s">
        <v>1848</v>
      </c>
      <c r="B1294" t="s">
        <v>1848</v>
      </c>
      <c r="C1294" t="s">
        <v>2636</v>
      </c>
      <c r="E1294" s="3">
        <v>42278</v>
      </c>
      <c r="F1294" t="s">
        <v>2680</v>
      </c>
    </row>
    <row r="1295" spans="1:6">
      <c r="A1295" s="1" t="s">
        <v>1849</v>
      </c>
      <c r="B1295" t="s">
        <v>1849</v>
      </c>
      <c r="C1295" t="s">
        <v>2636</v>
      </c>
      <c r="E1295" s="3">
        <v>42278</v>
      </c>
      <c r="F1295" t="s">
        <v>2680</v>
      </c>
    </row>
    <row r="1296" spans="1:6">
      <c r="A1296" s="1" t="s">
        <v>1850</v>
      </c>
      <c r="B1296" t="s">
        <v>1850</v>
      </c>
      <c r="C1296" t="s">
        <v>2636</v>
      </c>
      <c r="E1296" s="3">
        <v>42278</v>
      </c>
      <c r="F1296" t="s">
        <v>2680</v>
      </c>
    </row>
    <row r="1297" spans="1:6">
      <c r="A1297" s="1" t="s">
        <v>1851</v>
      </c>
      <c r="B1297" t="s">
        <v>1851</v>
      </c>
      <c r="C1297" t="s">
        <v>2636</v>
      </c>
      <c r="E1297" s="3">
        <v>42278</v>
      </c>
      <c r="F1297" t="s">
        <v>2680</v>
      </c>
    </row>
    <row r="1298" spans="1:6">
      <c r="A1298" s="1" t="s">
        <v>1852</v>
      </c>
      <c r="B1298" t="s">
        <v>1852</v>
      </c>
      <c r="C1298" t="s">
        <v>2636</v>
      </c>
      <c r="D1298" t="s">
        <v>71</v>
      </c>
      <c r="E1298" s="3">
        <v>42278</v>
      </c>
      <c r="F1298" t="s">
        <v>2680</v>
      </c>
    </row>
    <row r="1299" spans="1:6">
      <c r="A1299" s="1" t="s">
        <v>1853</v>
      </c>
      <c r="B1299" t="s">
        <v>1853</v>
      </c>
      <c r="C1299" t="s">
        <v>2636</v>
      </c>
      <c r="E1299" s="3">
        <v>42278</v>
      </c>
      <c r="F1299" t="s">
        <v>2680</v>
      </c>
    </row>
    <row r="1300" spans="1:6">
      <c r="A1300" s="1" t="s">
        <v>1854</v>
      </c>
      <c r="B1300" t="s">
        <v>1854</v>
      </c>
      <c r="C1300" t="s">
        <v>2636</v>
      </c>
      <c r="E1300" s="3">
        <v>42278</v>
      </c>
      <c r="F1300" t="s">
        <v>2680</v>
      </c>
    </row>
    <row r="1301" spans="1:6">
      <c r="A1301" s="1" t="s">
        <v>1855</v>
      </c>
      <c r="B1301" t="s">
        <v>1855</v>
      </c>
      <c r="C1301" t="s">
        <v>2636</v>
      </c>
      <c r="E1301" s="3">
        <v>42278</v>
      </c>
      <c r="F1301" t="s">
        <v>2680</v>
      </c>
    </row>
    <row r="1302" spans="1:6">
      <c r="A1302" s="1" t="s">
        <v>1856</v>
      </c>
      <c r="B1302" t="s">
        <v>1856</v>
      </c>
      <c r="C1302" t="s">
        <v>2636</v>
      </c>
      <c r="E1302" s="3">
        <v>42278</v>
      </c>
      <c r="F1302" t="s">
        <v>2680</v>
      </c>
    </row>
    <row r="1303" spans="1:6">
      <c r="A1303" s="1" t="s">
        <v>1857</v>
      </c>
      <c r="B1303" t="s">
        <v>1857</v>
      </c>
      <c r="C1303" t="s">
        <v>2636</v>
      </c>
      <c r="E1303" s="3">
        <v>42278</v>
      </c>
      <c r="F1303" t="s">
        <v>2680</v>
      </c>
    </row>
    <row r="1304" spans="1:6">
      <c r="A1304" s="1" t="s">
        <v>1858</v>
      </c>
      <c r="B1304" t="s">
        <v>1858</v>
      </c>
      <c r="C1304" t="s">
        <v>2636</v>
      </c>
      <c r="E1304" s="3">
        <v>42278</v>
      </c>
      <c r="F1304" t="s">
        <v>2680</v>
      </c>
    </row>
    <row r="1305" spans="1:6">
      <c r="A1305" s="1" t="s">
        <v>1859</v>
      </c>
      <c r="B1305" t="s">
        <v>1859</v>
      </c>
      <c r="C1305" t="s">
        <v>2636</v>
      </c>
      <c r="E1305" s="3">
        <v>42278</v>
      </c>
      <c r="F1305" t="s">
        <v>2680</v>
      </c>
    </row>
    <row r="1306" spans="1:6">
      <c r="A1306" s="1" t="s">
        <v>1860</v>
      </c>
      <c r="B1306" t="s">
        <v>1860</v>
      </c>
      <c r="C1306" t="s">
        <v>2636</v>
      </c>
      <c r="E1306" s="3">
        <v>42278</v>
      </c>
      <c r="F1306" t="s">
        <v>2680</v>
      </c>
    </row>
    <row r="1307" spans="1:6">
      <c r="A1307" s="1" t="s">
        <v>1861</v>
      </c>
      <c r="B1307" t="s">
        <v>1861</v>
      </c>
      <c r="C1307" t="s">
        <v>2636</v>
      </c>
      <c r="E1307" s="3">
        <v>42278</v>
      </c>
      <c r="F1307" t="s">
        <v>2680</v>
      </c>
    </row>
    <row r="1308" spans="1:6">
      <c r="A1308" s="1" t="s">
        <v>1862</v>
      </c>
      <c r="B1308" t="s">
        <v>1862</v>
      </c>
      <c r="C1308" t="s">
        <v>2636</v>
      </c>
      <c r="E1308" s="3">
        <v>42278</v>
      </c>
      <c r="F1308" t="s">
        <v>2680</v>
      </c>
    </row>
    <row r="1309" spans="1:6">
      <c r="A1309" s="1" t="s">
        <v>1863</v>
      </c>
      <c r="B1309" t="s">
        <v>1863</v>
      </c>
      <c r="C1309" t="s">
        <v>2635</v>
      </c>
      <c r="D1309" t="s">
        <v>71</v>
      </c>
      <c r="E1309" s="3">
        <v>42278</v>
      </c>
      <c r="F1309" t="s">
        <v>2680</v>
      </c>
    </row>
    <row r="1310" spans="1:6">
      <c r="A1310" s="1" t="s">
        <v>1864</v>
      </c>
      <c r="B1310" t="s">
        <v>1864</v>
      </c>
      <c r="C1310" t="s">
        <v>2636</v>
      </c>
      <c r="E1310" s="3">
        <v>42278</v>
      </c>
      <c r="F1310" t="s">
        <v>2680</v>
      </c>
    </row>
    <row r="1311" spans="1:6">
      <c r="A1311" s="1" t="s">
        <v>1865</v>
      </c>
      <c r="B1311" t="s">
        <v>1865</v>
      </c>
      <c r="C1311" t="s">
        <v>2636</v>
      </c>
      <c r="E1311" s="3">
        <v>42278</v>
      </c>
      <c r="F1311" t="s">
        <v>2680</v>
      </c>
    </row>
    <row r="1312" spans="1:6">
      <c r="A1312" s="1" t="s">
        <v>1866</v>
      </c>
      <c r="B1312" t="s">
        <v>1866</v>
      </c>
      <c r="C1312" t="s">
        <v>2636</v>
      </c>
      <c r="E1312" s="3">
        <v>42278</v>
      </c>
      <c r="F1312" t="s">
        <v>2680</v>
      </c>
    </row>
    <row r="1313" spans="1:6">
      <c r="A1313" s="1" t="s">
        <v>1867</v>
      </c>
      <c r="B1313" t="s">
        <v>1867</v>
      </c>
      <c r="C1313" t="s">
        <v>2636</v>
      </c>
      <c r="E1313" s="3">
        <v>42278</v>
      </c>
      <c r="F1313" t="s">
        <v>2680</v>
      </c>
    </row>
    <row r="1314" spans="1:6">
      <c r="A1314" s="1" t="s">
        <v>1868</v>
      </c>
      <c r="B1314" t="s">
        <v>1868</v>
      </c>
      <c r="C1314" t="s">
        <v>2636</v>
      </c>
      <c r="E1314" s="3">
        <v>42278</v>
      </c>
      <c r="F1314" t="s">
        <v>2680</v>
      </c>
    </row>
    <row r="1315" spans="1:6">
      <c r="A1315" s="1" t="s">
        <v>1869</v>
      </c>
      <c r="B1315" t="s">
        <v>1869</v>
      </c>
      <c r="C1315" t="s">
        <v>2636</v>
      </c>
      <c r="D1315" t="s">
        <v>2641</v>
      </c>
      <c r="E1315" s="3">
        <v>42278</v>
      </c>
      <c r="F1315" t="s">
        <v>2680</v>
      </c>
    </row>
    <row r="1316" spans="1:6">
      <c r="A1316" s="1" t="s">
        <v>1870</v>
      </c>
      <c r="B1316" t="s">
        <v>1870</v>
      </c>
      <c r="C1316" t="s">
        <v>2636</v>
      </c>
      <c r="E1316" s="3">
        <v>42278</v>
      </c>
      <c r="F1316" t="s">
        <v>2680</v>
      </c>
    </row>
    <row r="1317" spans="1:6">
      <c r="A1317" s="1" t="s">
        <v>1871</v>
      </c>
      <c r="B1317" t="s">
        <v>1871</v>
      </c>
      <c r="C1317" t="s">
        <v>2636</v>
      </c>
      <c r="E1317" s="3">
        <v>42278</v>
      </c>
      <c r="F1317" t="s">
        <v>2680</v>
      </c>
    </row>
    <row r="1318" spans="1:6">
      <c r="A1318" s="1" t="s">
        <v>1872</v>
      </c>
      <c r="B1318" t="s">
        <v>1872</v>
      </c>
      <c r="C1318" t="s">
        <v>2636</v>
      </c>
      <c r="E1318" s="3">
        <v>42278</v>
      </c>
      <c r="F1318" t="s">
        <v>2680</v>
      </c>
    </row>
    <row r="1319" spans="1:6">
      <c r="A1319" s="1" t="s">
        <v>1873</v>
      </c>
      <c r="B1319" t="s">
        <v>1873</v>
      </c>
      <c r="C1319" t="s">
        <v>2635</v>
      </c>
      <c r="E1319" s="3">
        <v>42278</v>
      </c>
      <c r="F1319" t="s">
        <v>2680</v>
      </c>
    </row>
    <row r="1320" spans="1:6">
      <c r="A1320" s="1" t="s">
        <v>1874</v>
      </c>
      <c r="B1320" t="s">
        <v>1874</v>
      </c>
      <c r="C1320" t="s">
        <v>2636</v>
      </c>
      <c r="E1320" s="3">
        <v>42735</v>
      </c>
      <c r="F1320" t="s">
        <v>2680</v>
      </c>
    </row>
    <row r="1321" spans="1:6">
      <c r="A1321" s="1" t="s">
        <v>1875</v>
      </c>
      <c r="B1321" t="s">
        <v>1875</v>
      </c>
      <c r="C1321" t="s">
        <v>2636</v>
      </c>
      <c r="E1321" s="3">
        <v>42702</v>
      </c>
      <c r="F1321" t="s">
        <v>2680</v>
      </c>
    </row>
    <row r="1322" spans="1:6">
      <c r="A1322" s="1" t="s">
        <v>1876</v>
      </c>
      <c r="B1322" t="s">
        <v>1876</v>
      </c>
      <c r="C1322" t="s">
        <v>2636</v>
      </c>
      <c r="D1322" t="s">
        <v>71</v>
      </c>
      <c r="E1322" s="3">
        <v>42598</v>
      </c>
      <c r="F1322" t="s">
        <v>2680</v>
      </c>
    </row>
    <row r="1323" spans="1:6">
      <c r="A1323" s="1" t="s">
        <v>1877</v>
      </c>
      <c r="B1323" t="s">
        <v>1877</v>
      </c>
      <c r="C1323" t="s">
        <v>2635</v>
      </c>
      <c r="E1323" s="3">
        <v>42278</v>
      </c>
      <c r="F1323" t="s">
        <v>2680</v>
      </c>
    </row>
    <row r="1324" spans="1:6">
      <c r="A1324" s="1" t="s">
        <v>1878</v>
      </c>
      <c r="B1324" t="s">
        <v>1878</v>
      </c>
      <c r="C1324" t="s">
        <v>2636</v>
      </c>
      <c r="E1324" s="3">
        <v>42278</v>
      </c>
      <c r="F1324" t="s">
        <v>2680</v>
      </c>
    </row>
    <row r="1325" spans="1:6">
      <c r="A1325" s="1" t="s">
        <v>1879</v>
      </c>
      <c r="B1325" t="s">
        <v>1879</v>
      </c>
      <c r="C1325" t="s">
        <v>2636</v>
      </c>
      <c r="D1325" t="s">
        <v>79</v>
      </c>
      <c r="E1325" s="3">
        <v>42278</v>
      </c>
      <c r="F1325" t="s">
        <v>2680</v>
      </c>
    </row>
    <row r="1326" spans="1:6">
      <c r="A1326" s="1" t="s">
        <v>1880</v>
      </c>
      <c r="B1326" t="s">
        <v>1880</v>
      </c>
      <c r="C1326" t="s">
        <v>2635</v>
      </c>
      <c r="E1326" s="3">
        <v>43251</v>
      </c>
      <c r="F1326" t="s">
        <v>2680</v>
      </c>
    </row>
    <row r="1327" spans="1:6">
      <c r="A1327" s="1" t="s">
        <v>1881</v>
      </c>
      <c r="B1327" t="s">
        <v>1881</v>
      </c>
      <c r="C1327" t="s">
        <v>2635</v>
      </c>
      <c r="E1327" s="3">
        <v>43228</v>
      </c>
      <c r="F1327" t="s">
        <v>2680</v>
      </c>
    </row>
    <row r="1328" spans="1:6">
      <c r="A1328" s="1" t="s">
        <v>1882</v>
      </c>
      <c r="B1328" t="s">
        <v>1882</v>
      </c>
      <c r="C1328" t="s">
        <v>2635</v>
      </c>
      <c r="E1328" s="3">
        <v>43251</v>
      </c>
      <c r="F1328" t="s">
        <v>2680</v>
      </c>
    </row>
    <row r="1329" spans="1:6">
      <c r="A1329" s="1" t="s">
        <v>1883</v>
      </c>
      <c r="B1329" t="s">
        <v>1883</v>
      </c>
      <c r="C1329" t="s">
        <v>2635</v>
      </c>
      <c r="E1329" s="3">
        <v>43312</v>
      </c>
      <c r="F1329" t="s">
        <v>2680</v>
      </c>
    </row>
    <row r="1330" spans="1:6">
      <c r="A1330" s="1" t="s">
        <v>1884</v>
      </c>
      <c r="B1330" t="s">
        <v>1884</v>
      </c>
      <c r="C1330" t="s">
        <v>2635</v>
      </c>
      <c r="E1330" s="3">
        <v>43251</v>
      </c>
      <c r="F1330" t="s">
        <v>2680</v>
      </c>
    </row>
    <row r="1331" spans="1:6">
      <c r="A1331" s="1" t="s">
        <v>1885</v>
      </c>
      <c r="B1331" t="s">
        <v>1885</v>
      </c>
      <c r="C1331" t="s">
        <v>2636</v>
      </c>
      <c r="D1331" t="s">
        <v>73</v>
      </c>
      <c r="E1331" s="3">
        <v>43411</v>
      </c>
      <c r="F1331" t="s">
        <v>2680</v>
      </c>
    </row>
    <row r="1332" spans="1:6">
      <c r="A1332" s="1" t="s">
        <v>1886</v>
      </c>
      <c r="B1332" t="s">
        <v>1886</v>
      </c>
      <c r="C1332" t="s">
        <v>2635</v>
      </c>
      <c r="D1332" t="s">
        <v>2655</v>
      </c>
      <c r="E1332" s="3">
        <v>42416</v>
      </c>
      <c r="F1332" t="s">
        <v>2680</v>
      </c>
    </row>
    <row r="1333" spans="1:6">
      <c r="A1333" s="1" t="s">
        <v>1887</v>
      </c>
      <c r="B1333" t="s">
        <v>1887</v>
      </c>
      <c r="C1333" t="s">
        <v>2635</v>
      </c>
      <c r="D1333" t="s">
        <v>71</v>
      </c>
      <c r="E1333" s="3">
        <v>42278</v>
      </c>
      <c r="F1333" t="s">
        <v>2680</v>
      </c>
    </row>
    <row r="1334" spans="1:6">
      <c r="A1334" s="1" t="s">
        <v>1888</v>
      </c>
      <c r="B1334" t="s">
        <v>1888</v>
      </c>
      <c r="C1334" t="s">
        <v>2635</v>
      </c>
      <c r="D1334" t="s">
        <v>74</v>
      </c>
      <c r="E1334" s="3">
        <v>42278</v>
      </c>
      <c r="F1334" t="s">
        <v>2680</v>
      </c>
    </row>
    <row r="1335" spans="1:6">
      <c r="A1335" s="1" t="s">
        <v>1889</v>
      </c>
      <c r="B1335" t="s">
        <v>1889</v>
      </c>
      <c r="C1335" t="s">
        <v>2635</v>
      </c>
      <c r="E1335" s="3">
        <v>42278</v>
      </c>
      <c r="F1335" t="s">
        <v>2680</v>
      </c>
    </row>
    <row r="1336" spans="1:6">
      <c r="A1336" s="1" t="s">
        <v>1890</v>
      </c>
      <c r="B1336" t="s">
        <v>1890</v>
      </c>
      <c r="C1336" t="s">
        <v>2636</v>
      </c>
      <c r="D1336" t="s">
        <v>2664</v>
      </c>
      <c r="E1336" s="3">
        <v>42278</v>
      </c>
      <c r="F1336" t="s">
        <v>2680</v>
      </c>
    </row>
    <row r="1337" spans="1:6">
      <c r="A1337" s="1" t="s">
        <v>1891</v>
      </c>
      <c r="B1337" t="s">
        <v>1891</v>
      </c>
      <c r="C1337" t="s">
        <v>2636</v>
      </c>
      <c r="E1337" s="3">
        <v>42278</v>
      </c>
      <c r="F1337" t="s">
        <v>2680</v>
      </c>
    </row>
    <row r="1338" spans="1:6">
      <c r="A1338" s="1" t="s">
        <v>1892</v>
      </c>
      <c r="B1338" t="s">
        <v>1892</v>
      </c>
      <c r="C1338" t="s">
        <v>2636</v>
      </c>
      <c r="E1338" s="3">
        <v>42278</v>
      </c>
      <c r="F1338" t="s">
        <v>2680</v>
      </c>
    </row>
    <row r="1339" spans="1:6">
      <c r="A1339" s="1" t="s">
        <v>1893</v>
      </c>
      <c r="B1339" t="s">
        <v>1893</v>
      </c>
      <c r="C1339" t="s">
        <v>2636</v>
      </c>
      <c r="D1339" t="s">
        <v>2641</v>
      </c>
      <c r="E1339" s="3">
        <v>42278</v>
      </c>
      <c r="F1339" t="s">
        <v>2680</v>
      </c>
    </row>
    <row r="1340" spans="1:6">
      <c r="A1340" s="1" t="s">
        <v>1894</v>
      </c>
      <c r="B1340" t="s">
        <v>1894</v>
      </c>
      <c r="C1340" t="s">
        <v>2635</v>
      </c>
      <c r="D1340" t="s">
        <v>2641</v>
      </c>
      <c r="E1340" s="3">
        <v>42278</v>
      </c>
      <c r="F1340" t="s">
        <v>2680</v>
      </c>
    </row>
    <row r="1341" spans="1:6">
      <c r="A1341" s="1" t="s">
        <v>1895</v>
      </c>
      <c r="B1341" t="s">
        <v>1895</v>
      </c>
      <c r="C1341" t="s">
        <v>2635</v>
      </c>
      <c r="E1341" s="3">
        <v>42278</v>
      </c>
      <c r="F1341" t="s">
        <v>2680</v>
      </c>
    </row>
    <row r="1342" spans="1:6">
      <c r="A1342" s="1" t="s">
        <v>1896</v>
      </c>
      <c r="B1342" t="s">
        <v>1896</v>
      </c>
      <c r="C1342" t="s">
        <v>2635</v>
      </c>
      <c r="D1342" t="s">
        <v>71</v>
      </c>
      <c r="E1342" s="3">
        <v>42278</v>
      </c>
      <c r="F1342" t="s">
        <v>2680</v>
      </c>
    </row>
    <row r="1343" spans="1:6">
      <c r="A1343" s="1" t="s">
        <v>1897</v>
      </c>
      <c r="B1343" t="s">
        <v>1897</v>
      </c>
      <c r="C1343" t="s">
        <v>2636</v>
      </c>
      <c r="E1343" s="3">
        <v>42278</v>
      </c>
      <c r="F1343" t="s">
        <v>2680</v>
      </c>
    </row>
    <row r="1344" spans="1:6">
      <c r="A1344" s="1" t="s">
        <v>1898</v>
      </c>
      <c r="B1344" t="s">
        <v>1898</v>
      </c>
      <c r="C1344" t="s">
        <v>2636</v>
      </c>
      <c r="E1344" s="3">
        <v>42278</v>
      </c>
      <c r="F1344" t="s">
        <v>2680</v>
      </c>
    </row>
    <row r="1345" spans="1:6">
      <c r="A1345" s="1" t="s">
        <v>1899</v>
      </c>
      <c r="B1345" t="s">
        <v>1899</v>
      </c>
      <c r="C1345" t="s">
        <v>2636</v>
      </c>
      <c r="D1345" t="s">
        <v>74</v>
      </c>
      <c r="E1345" s="3">
        <v>42278</v>
      </c>
      <c r="F1345" t="s">
        <v>2680</v>
      </c>
    </row>
    <row r="1346" spans="1:6">
      <c r="A1346" s="1" t="s">
        <v>1900</v>
      </c>
      <c r="B1346" t="s">
        <v>1900</v>
      </c>
      <c r="C1346" t="s">
        <v>2636</v>
      </c>
      <c r="E1346" s="3">
        <v>42278</v>
      </c>
      <c r="F1346" t="s">
        <v>2680</v>
      </c>
    </row>
    <row r="1347" spans="1:6">
      <c r="A1347" s="1" t="s">
        <v>1901</v>
      </c>
      <c r="B1347" t="s">
        <v>1901</v>
      </c>
      <c r="C1347" t="s">
        <v>2636</v>
      </c>
      <c r="D1347" t="s">
        <v>74</v>
      </c>
      <c r="E1347" s="3">
        <v>42278</v>
      </c>
      <c r="F1347" t="s">
        <v>2680</v>
      </c>
    </row>
    <row r="1348" spans="1:6">
      <c r="A1348" s="1" t="s">
        <v>1902</v>
      </c>
      <c r="B1348" t="s">
        <v>1902</v>
      </c>
      <c r="C1348" t="s">
        <v>2636</v>
      </c>
      <c r="D1348" t="s">
        <v>71</v>
      </c>
      <c r="E1348" s="3">
        <v>42278</v>
      </c>
      <c r="F1348" t="s">
        <v>2680</v>
      </c>
    </row>
    <row r="1349" spans="1:6">
      <c r="A1349" s="1" t="s">
        <v>1903</v>
      </c>
      <c r="B1349" t="s">
        <v>1903</v>
      </c>
      <c r="C1349" t="s">
        <v>2636</v>
      </c>
      <c r="E1349" s="3">
        <v>42278</v>
      </c>
      <c r="F1349" t="s">
        <v>2680</v>
      </c>
    </row>
    <row r="1350" spans="1:6">
      <c r="A1350" s="1" t="s">
        <v>1904</v>
      </c>
      <c r="B1350" t="s">
        <v>1904</v>
      </c>
      <c r="C1350" t="s">
        <v>2636</v>
      </c>
      <c r="D1350" t="s">
        <v>71</v>
      </c>
      <c r="E1350" s="3">
        <v>42278</v>
      </c>
      <c r="F1350" t="s">
        <v>2680</v>
      </c>
    </row>
    <row r="1351" spans="1:6">
      <c r="A1351" s="1" t="s">
        <v>1905</v>
      </c>
      <c r="B1351" t="s">
        <v>1905</v>
      </c>
      <c r="C1351" t="s">
        <v>2636</v>
      </c>
      <c r="E1351" s="3">
        <v>42278</v>
      </c>
      <c r="F1351" t="s">
        <v>2680</v>
      </c>
    </row>
    <row r="1352" spans="1:6">
      <c r="A1352" s="1" t="s">
        <v>1906</v>
      </c>
      <c r="B1352" t="s">
        <v>1906</v>
      </c>
      <c r="C1352" t="s">
        <v>2635</v>
      </c>
      <c r="D1352" t="s">
        <v>74</v>
      </c>
      <c r="E1352" s="3">
        <v>42278</v>
      </c>
      <c r="F1352" t="s">
        <v>2680</v>
      </c>
    </row>
    <row r="1353" spans="1:6">
      <c r="A1353" s="1" t="s">
        <v>1907</v>
      </c>
      <c r="B1353" t="s">
        <v>1907</v>
      </c>
      <c r="C1353" t="s">
        <v>2635</v>
      </c>
      <c r="D1353" t="s">
        <v>2671</v>
      </c>
      <c r="E1353" s="3">
        <v>42278</v>
      </c>
      <c r="F1353" t="s">
        <v>2680</v>
      </c>
    </row>
    <row r="1354" spans="1:6">
      <c r="A1354" s="1" t="s">
        <v>1908</v>
      </c>
      <c r="B1354" t="s">
        <v>1908</v>
      </c>
      <c r="C1354" t="s">
        <v>2635</v>
      </c>
      <c r="E1354" s="3">
        <v>42278</v>
      </c>
      <c r="F1354" t="s">
        <v>2680</v>
      </c>
    </row>
    <row r="1355" spans="1:6">
      <c r="A1355" s="1" t="s">
        <v>1909</v>
      </c>
      <c r="B1355" t="s">
        <v>1909</v>
      </c>
      <c r="C1355" t="s">
        <v>2635</v>
      </c>
      <c r="D1355" t="s">
        <v>71</v>
      </c>
      <c r="E1355" s="3">
        <v>42278</v>
      </c>
      <c r="F1355" t="s">
        <v>2680</v>
      </c>
    </row>
    <row r="1356" spans="1:6">
      <c r="A1356" s="1" t="s">
        <v>1910</v>
      </c>
      <c r="B1356" t="s">
        <v>1910</v>
      </c>
      <c r="C1356" t="s">
        <v>2635</v>
      </c>
      <c r="D1356" t="s">
        <v>94</v>
      </c>
      <c r="E1356" s="3">
        <v>42278</v>
      </c>
      <c r="F1356" t="s">
        <v>2680</v>
      </c>
    </row>
    <row r="1357" spans="1:6">
      <c r="A1357" s="1" t="s">
        <v>1911</v>
      </c>
      <c r="B1357" t="s">
        <v>1911</v>
      </c>
      <c r="C1357" t="s">
        <v>2636</v>
      </c>
      <c r="D1357" t="s">
        <v>71</v>
      </c>
      <c r="E1357" s="3">
        <v>42278</v>
      </c>
      <c r="F1357" t="s">
        <v>2680</v>
      </c>
    </row>
    <row r="1358" spans="1:6">
      <c r="A1358" s="1" t="s">
        <v>1912</v>
      </c>
      <c r="B1358" t="s">
        <v>1912</v>
      </c>
      <c r="C1358" t="s">
        <v>2635</v>
      </c>
      <c r="E1358" s="3">
        <v>42278</v>
      </c>
      <c r="F1358" t="s">
        <v>2680</v>
      </c>
    </row>
    <row r="1359" spans="1:6">
      <c r="A1359" s="1" t="s">
        <v>1913</v>
      </c>
      <c r="B1359" t="s">
        <v>1913</v>
      </c>
      <c r="C1359" t="s">
        <v>2636</v>
      </c>
      <c r="E1359" s="3">
        <v>42278</v>
      </c>
      <c r="F1359" t="s">
        <v>2680</v>
      </c>
    </row>
    <row r="1360" spans="1:6">
      <c r="A1360" s="1" t="s">
        <v>1914</v>
      </c>
      <c r="B1360" t="s">
        <v>1914</v>
      </c>
      <c r="C1360" t="s">
        <v>2636</v>
      </c>
      <c r="E1360" s="3">
        <v>42278</v>
      </c>
      <c r="F1360" t="s">
        <v>2680</v>
      </c>
    </row>
    <row r="1361" spans="1:6">
      <c r="A1361" s="1" t="s">
        <v>1915</v>
      </c>
      <c r="B1361" t="s">
        <v>1915</v>
      </c>
      <c r="C1361" t="s">
        <v>2636</v>
      </c>
      <c r="E1361" s="3">
        <v>42278</v>
      </c>
      <c r="F1361" t="s">
        <v>2680</v>
      </c>
    </row>
    <row r="1362" spans="1:6">
      <c r="A1362" s="1" t="s">
        <v>1916</v>
      </c>
      <c r="B1362" t="s">
        <v>1916</v>
      </c>
      <c r="C1362" t="s">
        <v>2635</v>
      </c>
      <c r="E1362" s="3">
        <v>42278</v>
      </c>
      <c r="F1362" t="s">
        <v>2680</v>
      </c>
    </row>
    <row r="1363" spans="1:6">
      <c r="A1363" s="1" t="s">
        <v>1917</v>
      </c>
      <c r="B1363" t="s">
        <v>1917</v>
      </c>
      <c r="C1363" t="s">
        <v>2635</v>
      </c>
      <c r="D1363" t="s">
        <v>71</v>
      </c>
      <c r="E1363" s="3">
        <v>42278</v>
      </c>
      <c r="F1363" t="s">
        <v>2680</v>
      </c>
    </row>
    <row r="1364" spans="1:6">
      <c r="A1364" s="1" t="s">
        <v>1918</v>
      </c>
      <c r="B1364" t="s">
        <v>1918</v>
      </c>
      <c r="C1364" t="s">
        <v>2635</v>
      </c>
      <c r="E1364" s="3">
        <v>42278</v>
      </c>
      <c r="F1364" t="s">
        <v>2680</v>
      </c>
    </row>
    <row r="1365" spans="1:6">
      <c r="A1365" s="1" t="s">
        <v>1919</v>
      </c>
      <c r="B1365" t="s">
        <v>1919</v>
      </c>
      <c r="C1365" t="s">
        <v>2635</v>
      </c>
      <c r="D1365" t="s">
        <v>74</v>
      </c>
      <c r="E1365" s="3">
        <v>42278</v>
      </c>
      <c r="F1365" t="s">
        <v>2680</v>
      </c>
    </row>
    <row r="1366" spans="1:6">
      <c r="A1366" s="1" t="s">
        <v>1920</v>
      </c>
      <c r="B1366" t="s">
        <v>1920</v>
      </c>
      <c r="C1366" t="s">
        <v>2636</v>
      </c>
      <c r="E1366" s="3">
        <v>42278</v>
      </c>
      <c r="F1366" t="s">
        <v>2680</v>
      </c>
    </row>
    <row r="1367" spans="1:6">
      <c r="A1367" s="1" t="s">
        <v>1921</v>
      </c>
      <c r="B1367" t="s">
        <v>1921</v>
      </c>
      <c r="C1367" t="s">
        <v>2636</v>
      </c>
      <c r="E1367" s="3">
        <v>42278</v>
      </c>
      <c r="F1367" t="s">
        <v>2680</v>
      </c>
    </row>
    <row r="1368" spans="1:6">
      <c r="A1368" s="1" t="s">
        <v>1922</v>
      </c>
      <c r="B1368" t="s">
        <v>1922</v>
      </c>
      <c r="C1368" t="s">
        <v>2636</v>
      </c>
      <c r="E1368" s="3">
        <v>42278</v>
      </c>
      <c r="F1368" t="s">
        <v>2680</v>
      </c>
    </row>
    <row r="1369" spans="1:6">
      <c r="A1369" s="1" t="s">
        <v>1923</v>
      </c>
      <c r="B1369" t="s">
        <v>1923</v>
      </c>
      <c r="C1369" t="s">
        <v>2636</v>
      </c>
      <c r="E1369" s="3">
        <v>42278</v>
      </c>
      <c r="F1369" t="s">
        <v>2680</v>
      </c>
    </row>
    <row r="1370" spans="1:6">
      <c r="A1370" s="1" t="s">
        <v>1924</v>
      </c>
      <c r="B1370" t="s">
        <v>1924</v>
      </c>
      <c r="C1370" t="s">
        <v>2635</v>
      </c>
      <c r="D1370" t="s">
        <v>74</v>
      </c>
      <c r="E1370" s="3">
        <v>42278</v>
      </c>
      <c r="F1370" t="s">
        <v>2680</v>
      </c>
    </row>
    <row r="1371" spans="1:6">
      <c r="A1371" s="1" t="s">
        <v>1925</v>
      </c>
      <c r="B1371" t="s">
        <v>1925</v>
      </c>
      <c r="C1371" t="s">
        <v>2635</v>
      </c>
      <c r="E1371" s="3">
        <v>42278</v>
      </c>
      <c r="F1371" t="s">
        <v>2680</v>
      </c>
    </row>
    <row r="1372" spans="1:6">
      <c r="A1372" s="1" t="s">
        <v>1926</v>
      </c>
      <c r="B1372" t="s">
        <v>1926</v>
      </c>
      <c r="C1372" t="s">
        <v>2636</v>
      </c>
      <c r="E1372" s="3">
        <v>42278</v>
      </c>
      <c r="F1372" t="s">
        <v>2680</v>
      </c>
    </row>
    <row r="1373" spans="1:6">
      <c r="A1373" s="1" t="s">
        <v>1927</v>
      </c>
      <c r="B1373" t="s">
        <v>1927</v>
      </c>
      <c r="C1373" t="s">
        <v>2635</v>
      </c>
      <c r="E1373" s="3">
        <v>42278</v>
      </c>
      <c r="F1373" t="s">
        <v>2680</v>
      </c>
    </row>
    <row r="1374" spans="1:6">
      <c r="A1374" s="1" t="s">
        <v>1928</v>
      </c>
      <c r="B1374" t="s">
        <v>1928</v>
      </c>
      <c r="C1374" t="s">
        <v>2635</v>
      </c>
      <c r="D1374" t="s">
        <v>2648</v>
      </c>
      <c r="E1374" s="3">
        <v>42278</v>
      </c>
      <c r="F1374" t="s">
        <v>2680</v>
      </c>
    </row>
    <row r="1375" spans="1:6">
      <c r="A1375" s="1" t="s">
        <v>1929</v>
      </c>
      <c r="B1375" t="s">
        <v>1929</v>
      </c>
      <c r="C1375" t="s">
        <v>2635</v>
      </c>
      <c r="D1375" t="s">
        <v>2672</v>
      </c>
      <c r="E1375" s="3">
        <v>42278</v>
      </c>
      <c r="F1375" t="s">
        <v>2680</v>
      </c>
    </row>
    <row r="1376" spans="1:6">
      <c r="A1376" s="1" t="s">
        <v>1930</v>
      </c>
      <c r="B1376" t="s">
        <v>1930</v>
      </c>
      <c r="C1376" t="s">
        <v>2635</v>
      </c>
      <c r="E1376" s="3">
        <v>42278</v>
      </c>
      <c r="F1376" t="s">
        <v>2680</v>
      </c>
    </row>
    <row r="1377" spans="1:6">
      <c r="A1377" s="1" t="s">
        <v>1931</v>
      </c>
      <c r="B1377" t="s">
        <v>1931</v>
      </c>
      <c r="C1377" t="s">
        <v>2636</v>
      </c>
      <c r="D1377" t="s">
        <v>2641</v>
      </c>
      <c r="E1377" s="3">
        <v>42278</v>
      </c>
      <c r="F1377" t="s">
        <v>2680</v>
      </c>
    </row>
    <row r="1378" spans="1:6">
      <c r="A1378" s="1" t="s">
        <v>1932</v>
      </c>
      <c r="B1378" t="s">
        <v>1932</v>
      </c>
      <c r="C1378" t="s">
        <v>2636</v>
      </c>
      <c r="D1378" t="s">
        <v>71</v>
      </c>
      <c r="E1378" s="3">
        <v>42278</v>
      </c>
      <c r="F1378" t="s">
        <v>2680</v>
      </c>
    </row>
    <row r="1379" spans="1:6">
      <c r="A1379" s="1" t="s">
        <v>1933</v>
      </c>
      <c r="B1379" t="s">
        <v>1933</v>
      </c>
      <c r="C1379" t="s">
        <v>2636</v>
      </c>
      <c r="E1379" s="3">
        <v>42278</v>
      </c>
      <c r="F1379" t="s">
        <v>2680</v>
      </c>
    </row>
    <row r="1380" spans="1:6">
      <c r="A1380" s="1" t="s">
        <v>1934</v>
      </c>
      <c r="B1380" t="s">
        <v>1934</v>
      </c>
      <c r="C1380" t="s">
        <v>2635</v>
      </c>
      <c r="D1380" t="s">
        <v>74</v>
      </c>
      <c r="E1380" s="3">
        <v>42278</v>
      </c>
      <c r="F1380" t="s">
        <v>2680</v>
      </c>
    </row>
    <row r="1381" spans="1:6">
      <c r="A1381" s="1" t="s">
        <v>1935</v>
      </c>
      <c r="B1381" t="s">
        <v>1935</v>
      </c>
      <c r="C1381" t="s">
        <v>2635</v>
      </c>
      <c r="E1381" s="3">
        <v>42278</v>
      </c>
      <c r="F1381" t="s">
        <v>2680</v>
      </c>
    </row>
    <row r="1382" spans="1:6">
      <c r="A1382" s="1" t="s">
        <v>1936</v>
      </c>
      <c r="B1382" t="s">
        <v>1936</v>
      </c>
      <c r="C1382" t="s">
        <v>2635</v>
      </c>
      <c r="E1382" s="3">
        <v>42278</v>
      </c>
      <c r="F1382" t="s">
        <v>2680</v>
      </c>
    </row>
    <row r="1383" spans="1:6">
      <c r="A1383" s="1" t="s">
        <v>1937</v>
      </c>
      <c r="B1383" t="s">
        <v>1937</v>
      </c>
      <c r="C1383" t="s">
        <v>2635</v>
      </c>
      <c r="E1383" s="3">
        <v>42278</v>
      </c>
      <c r="F1383" t="s">
        <v>2680</v>
      </c>
    </row>
    <row r="1384" spans="1:6">
      <c r="A1384" s="1" t="s">
        <v>1938</v>
      </c>
      <c r="B1384" t="s">
        <v>1938</v>
      </c>
      <c r="C1384" t="s">
        <v>2635</v>
      </c>
      <c r="D1384" t="s">
        <v>86</v>
      </c>
      <c r="E1384" s="3">
        <v>42278</v>
      </c>
      <c r="F1384" t="s">
        <v>2680</v>
      </c>
    </row>
    <row r="1385" spans="1:6">
      <c r="A1385" s="1" t="s">
        <v>1939</v>
      </c>
      <c r="B1385" t="s">
        <v>1939</v>
      </c>
      <c r="C1385" t="s">
        <v>2636</v>
      </c>
      <c r="E1385" s="3">
        <v>42278</v>
      </c>
      <c r="F1385" t="s">
        <v>2680</v>
      </c>
    </row>
    <row r="1386" spans="1:6">
      <c r="A1386" s="1" t="s">
        <v>1940</v>
      </c>
      <c r="B1386" t="s">
        <v>1940</v>
      </c>
      <c r="C1386" t="s">
        <v>2635</v>
      </c>
      <c r="E1386" s="3">
        <v>42278</v>
      </c>
      <c r="F1386" t="s">
        <v>2680</v>
      </c>
    </row>
    <row r="1387" spans="1:6">
      <c r="A1387" s="1" t="s">
        <v>1941</v>
      </c>
      <c r="B1387" t="s">
        <v>1941</v>
      </c>
      <c r="C1387" t="s">
        <v>2636</v>
      </c>
      <c r="E1387" s="3">
        <v>42278</v>
      </c>
      <c r="F1387" t="s">
        <v>2680</v>
      </c>
    </row>
    <row r="1388" spans="1:6">
      <c r="A1388" s="1" t="s">
        <v>1942</v>
      </c>
      <c r="B1388" t="s">
        <v>1942</v>
      </c>
      <c r="C1388" t="s">
        <v>2636</v>
      </c>
      <c r="E1388" s="3">
        <v>42278</v>
      </c>
      <c r="F1388" t="s">
        <v>2680</v>
      </c>
    </row>
    <row r="1389" spans="1:6">
      <c r="A1389" s="1" t="s">
        <v>1943</v>
      </c>
      <c r="B1389" t="s">
        <v>1943</v>
      </c>
      <c r="C1389" t="s">
        <v>2636</v>
      </c>
      <c r="E1389" s="3">
        <v>42278</v>
      </c>
      <c r="F1389" t="s">
        <v>2680</v>
      </c>
    </row>
    <row r="1390" spans="1:6">
      <c r="A1390" s="1" t="s">
        <v>1944</v>
      </c>
      <c r="B1390" t="s">
        <v>1944</v>
      </c>
      <c r="C1390" t="s">
        <v>2635</v>
      </c>
      <c r="D1390" t="s">
        <v>71</v>
      </c>
      <c r="E1390" s="3">
        <v>42278</v>
      </c>
      <c r="F1390" t="s">
        <v>2680</v>
      </c>
    </row>
    <row r="1391" spans="1:6">
      <c r="A1391" s="1" t="s">
        <v>1945</v>
      </c>
      <c r="B1391" t="s">
        <v>1945</v>
      </c>
      <c r="C1391" t="s">
        <v>2636</v>
      </c>
      <c r="D1391" t="s">
        <v>71</v>
      </c>
      <c r="E1391" s="3">
        <v>42278</v>
      </c>
      <c r="F1391" t="s">
        <v>2680</v>
      </c>
    </row>
    <row r="1392" spans="1:6">
      <c r="A1392" s="1" t="s">
        <v>1946</v>
      </c>
      <c r="B1392" t="s">
        <v>1946</v>
      </c>
      <c r="C1392" t="s">
        <v>2635</v>
      </c>
      <c r="E1392" s="3">
        <v>42278</v>
      </c>
      <c r="F1392" t="s">
        <v>2680</v>
      </c>
    </row>
    <row r="1393" spans="1:6">
      <c r="A1393" s="1" t="s">
        <v>1947</v>
      </c>
      <c r="B1393" t="s">
        <v>1947</v>
      </c>
      <c r="C1393" t="s">
        <v>2636</v>
      </c>
      <c r="D1393" t="s">
        <v>2641</v>
      </c>
      <c r="E1393" s="3">
        <v>42278</v>
      </c>
      <c r="F1393" t="s">
        <v>2680</v>
      </c>
    </row>
    <row r="1394" spans="1:6">
      <c r="A1394" s="1" t="s">
        <v>1948</v>
      </c>
      <c r="B1394" t="s">
        <v>1948</v>
      </c>
      <c r="C1394" t="s">
        <v>2635</v>
      </c>
      <c r="D1394" t="s">
        <v>2660</v>
      </c>
      <c r="E1394" s="3">
        <v>42278</v>
      </c>
      <c r="F1394" t="s">
        <v>2680</v>
      </c>
    </row>
    <row r="1395" spans="1:6">
      <c r="A1395" s="1" t="s">
        <v>1949</v>
      </c>
      <c r="B1395" t="s">
        <v>1949</v>
      </c>
      <c r="C1395" t="s">
        <v>2635</v>
      </c>
      <c r="E1395" s="3">
        <v>42278</v>
      </c>
      <c r="F1395" t="s">
        <v>2680</v>
      </c>
    </row>
    <row r="1396" spans="1:6">
      <c r="A1396" s="1" t="s">
        <v>1950</v>
      </c>
      <c r="B1396" t="s">
        <v>1950</v>
      </c>
      <c r="C1396" t="s">
        <v>2635</v>
      </c>
      <c r="D1396" t="s">
        <v>74</v>
      </c>
      <c r="E1396" s="3">
        <v>42278</v>
      </c>
      <c r="F1396" t="s">
        <v>2680</v>
      </c>
    </row>
    <row r="1397" spans="1:6">
      <c r="A1397" s="1" t="s">
        <v>1951</v>
      </c>
      <c r="B1397" t="s">
        <v>1951</v>
      </c>
      <c r="C1397" t="s">
        <v>2635</v>
      </c>
      <c r="E1397" s="3">
        <v>42278</v>
      </c>
      <c r="F1397" t="s">
        <v>2680</v>
      </c>
    </row>
    <row r="1398" spans="1:6">
      <c r="A1398" s="1" t="s">
        <v>1952</v>
      </c>
      <c r="B1398" t="s">
        <v>1952</v>
      </c>
      <c r="C1398" t="s">
        <v>2636</v>
      </c>
      <c r="D1398" t="s">
        <v>2669</v>
      </c>
      <c r="E1398" s="3">
        <v>42278</v>
      </c>
      <c r="F1398" t="s">
        <v>2680</v>
      </c>
    </row>
    <row r="1399" spans="1:6">
      <c r="A1399" s="1" t="s">
        <v>1953</v>
      </c>
      <c r="B1399" t="s">
        <v>1953</v>
      </c>
      <c r="C1399" t="s">
        <v>2636</v>
      </c>
      <c r="E1399" s="3">
        <v>42278</v>
      </c>
      <c r="F1399" t="s">
        <v>2680</v>
      </c>
    </row>
    <row r="1400" spans="1:6">
      <c r="A1400" s="1" t="s">
        <v>1954</v>
      </c>
      <c r="B1400" t="s">
        <v>1954</v>
      </c>
      <c r="C1400" t="s">
        <v>2636</v>
      </c>
      <c r="E1400" s="3">
        <v>42278</v>
      </c>
      <c r="F1400" t="s">
        <v>2680</v>
      </c>
    </row>
    <row r="1401" spans="1:6">
      <c r="A1401" s="1" t="s">
        <v>1955</v>
      </c>
      <c r="B1401" t="s">
        <v>1955</v>
      </c>
      <c r="C1401" t="s">
        <v>2635</v>
      </c>
      <c r="D1401" t="s">
        <v>71</v>
      </c>
      <c r="E1401" s="3">
        <v>42346</v>
      </c>
      <c r="F1401" t="s">
        <v>2680</v>
      </c>
    </row>
    <row r="1402" spans="1:6">
      <c r="A1402" s="1" t="s">
        <v>1956</v>
      </c>
      <c r="B1402" t="s">
        <v>1956</v>
      </c>
      <c r="C1402" t="s">
        <v>2635</v>
      </c>
      <c r="E1402" s="3">
        <v>42278</v>
      </c>
      <c r="F1402" t="s">
        <v>2680</v>
      </c>
    </row>
    <row r="1403" spans="1:6">
      <c r="A1403" s="1" t="s">
        <v>1957</v>
      </c>
      <c r="B1403" t="s">
        <v>1957</v>
      </c>
      <c r="C1403" t="s">
        <v>2635</v>
      </c>
      <c r="D1403" t="s">
        <v>2651</v>
      </c>
      <c r="E1403" s="3">
        <v>42278</v>
      </c>
      <c r="F1403" t="s">
        <v>2680</v>
      </c>
    </row>
    <row r="1404" spans="1:6">
      <c r="A1404" s="1" t="s">
        <v>1958</v>
      </c>
      <c r="B1404" t="s">
        <v>1958</v>
      </c>
      <c r="C1404" t="s">
        <v>2635</v>
      </c>
      <c r="D1404" t="s">
        <v>2651</v>
      </c>
      <c r="E1404" s="3">
        <v>42278</v>
      </c>
      <c r="F1404" t="s">
        <v>2680</v>
      </c>
    </row>
    <row r="1405" spans="1:6">
      <c r="A1405" s="1" t="s">
        <v>1959</v>
      </c>
      <c r="B1405" t="s">
        <v>1959</v>
      </c>
      <c r="C1405" t="s">
        <v>2635</v>
      </c>
      <c r="E1405" s="3">
        <v>42278</v>
      </c>
      <c r="F1405" t="s">
        <v>2680</v>
      </c>
    </row>
    <row r="1406" spans="1:6">
      <c r="A1406" s="1" t="s">
        <v>1960</v>
      </c>
      <c r="B1406" t="s">
        <v>1960</v>
      </c>
      <c r="C1406" t="s">
        <v>2635</v>
      </c>
      <c r="D1406" t="s">
        <v>2641</v>
      </c>
      <c r="E1406" s="3">
        <v>42278</v>
      </c>
      <c r="F1406" t="s">
        <v>2680</v>
      </c>
    </row>
    <row r="1407" spans="1:6">
      <c r="A1407" s="1" t="s">
        <v>1961</v>
      </c>
      <c r="B1407" t="s">
        <v>1961</v>
      </c>
      <c r="C1407" t="s">
        <v>2635</v>
      </c>
      <c r="E1407" s="3">
        <v>42278</v>
      </c>
      <c r="F1407" t="s">
        <v>2680</v>
      </c>
    </row>
    <row r="1408" spans="1:6">
      <c r="A1408" s="1" t="s">
        <v>1962</v>
      </c>
      <c r="B1408" t="s">
        <v>1962</v>
      </c>
      <c r="C1408" t="s">
        <v>2636</v>
      </c>
      <c r="E1408" s="3">
        <v>42278</v>
      </c>
      <c r="F1408" t="s">
        <v>2680</v>
      </c>
    </row>
    <row r="1409" spans="1:6">
      <c r="A1409" s="1" t="s">
        <v>1963</v>
      </c>
      <c r="B1409" t="s">
        <v>1963</v>
      </c>
      <c r="C1409" t="s">
        <v>2636</v>
      </c>
      <c r="E1409" s="3">
        <v>42278</v>
      </c>
      <c r="F1409" t="s">
        <v>2680</v>
      </c>
    </row>
    <row r="1410" spans="1:6">
      <c r="A1410" s="1" t="s">
        <v>1964</v>
      </c>
      <c r="B1410" t="s">
        <v>1964</v>
      </c>
      <c r="C1410" t="s">
        <v>2636</v>
      </c>
      <c r="D1410" t="s">
        <v>71</v>
      </c>
      <c r="E1410" s="3">
        <v>42278</v>
      </c>
      <c r="F1410" t="s">
        <v>2680</v>
      </c>
    </row>
    <row r="1411" spans="1:6">
      <c r="A1411" s="1" t="s">
        <v>1965</v>
      </c>
      <c r="B1411" t="s">
        <v>1965</v>
      </c>
      <c r="C1411" t="s">
        <v>2635</v>
      </c>
      <c r="E1411" s="3">
        <v>42278</v>
      </c>
      <c r="F1411" t="s">
        <v>2680</v>
      </c>
    </row>
    <row r="1412" spans="1:6">
      <c r="A1412" s="1" t="s">
        <v>1966</v>
      </c>
      <c r="B1412" t="s">
        <v>1966</v>
      </c>
      <c r="C1412" t="s">
        <v>2635</v>
      </c>
      <c r="E1412" s="3">
        <v>42278</v>
      </c>
      <c r="F1412" t="s">
        <v>2680</v>
      </c>
    </row>
    <row r="1413" spans="1:6">
      <c r="A1413" s="1" t="s">
        <v>1967</v>
      </c>
      <c r="B1413" t="s">
        <v>1967</v>
      </c>
      <c r="C1413" t="s">
        <v>2636</v>
      </c>
      <c r="D1413" t="s">
        <v>2641</v>
      </c>
      <c r="E1413" s="3">
        <v>42278</v>
      </c>
      <c r="F1413" t="s">
        <v>2680</v>
      </c>
    </row>
    <row r="1414" spans="1:6">
      <c r="A1414" s="1" t="s">
        <v>1968</v>
      </c>
      <c r="B1414" t="s">
        <v>1968</v>
      </c>
      <c r="C1414" t="s">
        <v>2636</v>
      </c>
      <c r="E1414" s="3">
        <v>42278</v>
      </c>
      <c r="F1414" t="s">
        <v>2680</v>
      </c>
    </row>
    <row r="1415" spans="1:6">
      <c r="A1415" s="1" t="s">
        <v>1969</v>
      </c>
      <c r="B1415" t="s">
        <v>1969</v>
      </c>
      <c r="C1415" t="s">
        <v>2636</v>
      </c>
      <c r="D1415" t="s">
        <v>71</v>
      </c>
      <c r="E1415" s="3">
        <v>42278</v>
      </c>
      <c r="F1415" t="s">
        <v>2680</v>
      </c>
    </row>
    <row r="1416" spans="1:6">
      <c r="A1416" s="1" t="s">
        <v>1970</v>
      </c>
      <c r="B1416" t="s">
        <v>1970</v>
      </c>
      <c r="C1416" t="s">
        <v>2636</v>
      </c>
      <c r="E1416" s="3">
        <v>42278</v>
      </c>
      <c r="F1416" t="s">
        <v>2680</v>
      </c>
    </row>
    <row r="1417" spans="1:6">
      <c r="A1417" s="1" t="s">
        <v>1971</v>
      </c>
      <c r="B1417" t="s">
        <v>1971</v>
      </c>
      <c r="C1417" t="s">
        <v>2636</v>
      </c>
      <c r="E1417" s="3">
        <v>42278</v>
      </c>
      <c r="F1417" t="s">
        <v>2680</v>
      </c>
    </row>
    <row r="1418" spans="1:6">
      <c r="A1418" s="1" t="s">
        <v>1972</v>
      </c>
      <c r="B1418" t="s">
        <v>1972</v>
      </c>
      <c r="C1418" t="s">
        <v>2636</v>
      </c>
      <c r="D1418" t="s">
        <v>71</v>
      </c>
      <c r="E1418" s="3">
        <v>42278</v>
      </c>
      <c r="F1418" t="s">
        <v>2680</v>
      </c>
    </row>
    <row r="1419" spans="1:6">
      <c r="A1419" s="1" t="s">
        <v>1973</v>
      </c>
      <c r="B1419" t="s">
        <v>1973</v>
      </c>
      <c r="C1419" t="s">
        <v>2636</v>
      </c>
      <c r="D1419" t="s">
        <v>71</v>
      </c>
      <c r="E1419" s="3">
        <v>42278</v>
      </c>
      <c r="F1419" t="s">
        <v>2680</v>
      </c>
    </row>
    <row r="1420" spans="1:6">
      <c r="A1420" s="1" t="s">
        <v>1974</v>
      </c>
      <c r="B1420" t="s">
        <v>1974</v>
      </c>
      <c r="C1420" t="s">
        <v>2636</v>
      </c>
      <c r="E1420" s="3">
        <v>42278</v>
      </c>
      <c r="F1420" t="s">
        <v>2680</v>
      </c>
    </row>
    <row r="1421" spans="1:6">
      <c r="A1421" s="1" t="s">
        <v>1975</v>
      </c>
      <c r="B1421" t="s">
        <v>1975</v>
      </c>
      <c r="C1421" t="s">
        <v>2636</v>
      </c>
      <c r="E1421" s="3">
        <v>42278</v>
      </c>
      <c r="F1421" t="s">
        <v>2680</v>
      </c>
    </row>
    <row r="1422" spans="1:6">
      <c r="A1422" s="1" t="s">
        <v>1976</v>
      </c>
      <c r="B1422" t="s">
        <v>1976</v>
      </c>
      <c r="C1422" t="s">
        <v>2636</v>
      </c>
      <c r="E1422" s="3">
        <v>42278</v>
      </c>
      <c r="F1422" t="s">
        <v>2680</v>
      </c>
    </row>
    <row r="1423" spans="1:6">
      <c r="A1423" s="1" t="s">
        <v>1977</v>
      </c>
      <c r="B1423" t="s">
        <v>1977</v>
      </c>
      <c r="C1423" t="s">
        <v>2636</v>
      </c>
      <c r="D1423" t="s">
        <v>74</v>
      </c>
      <c r="E1423" s="3">
        <v>42278</v>
      </c>
      <c r="F1423" t="s">
        <v>2680</v>
      </c>
    </row>
    <row r="1424" spans="1:6">
      <c r="A1424" s="1" t="s">
        <v>1978</v>
      </c>
      <c r="B1424" t="s">
        <v>1978</v>
      </c>
      <c r="C1424" t="s">
        <v>2636</v>
      </c>
      <c r="D1424" t="s">
        <v>78</v>
      </c>
      <c r="E1424" s="3">
        <v>42278</v>
      </c>
      <c r="F1424" t="s">
        <v>2680</v>
      </c>
    </row>
    <row r="1425" spans="1:6">
      <c r="A1425" s="1" t="s">
        <v>1979</v>
      </c>
      <c r="B1425" t="s">
        <v>1979</v>
      </c>
      <c r="C1425" t="s">
        <v>2636</v>
      </c>
      <c r="E1425" s="3">
        <v>42278</v>
      </c>
      <c r="F1425" t="s">
        <v>2680</v>
      </c>
    </row>
    <row r="1426" spans="1:6">
      <c r="A1426" s="1" t="s">
        <v>1980</v>
      </c>
      <c r="B1426" t="s">
        <v>1980</v>
      </c>
      <c r="C1426" t="s">
        <v>2636</v>
      </c>
      <c r="E1426" s="3">
        <v>42278</v>
      </c>
      <c r="F1426" t="s">
        <v>2680</v>
      </c>
    </row>
    <row r="1427" spans="1:6">
      <c r="A1427" s="1" t="s">
        <v>1981</v>
      </c>
      <c r="B1427" t="s">
        <v>1981</v>
      </c>
      <c r="C1427" t="s">
        <v>2636</v>
      </c>
      <c r="E1427" s="3">
        <v>42278</v>
      </c>
      <c r="F1427" t="s">
        <v>2680</v>
      </c>
    </row>
    <row r="1428" spans="1:6">
      <c r="A1428" s="1" t="s">
        <v>1982</v>
      </c>
      <c r="B1428" t="s">
        <v>1982</v>
      </c>
      <c r="C1428" t="s">
        <v>2636</v>
      </c>
      <c r="D1428" t="s">
        <v>71</v>
      </c>
      <c r="E1428" s="3">
        <v>42278</v>
      </c>
      <c r="F1428" t="s">
        <v>2680</v>
      </c>
    </row>
    <row r="1429" spans="1:6">
      <c r="A1429" s="1" t="s">
        <v>1983</v>
      </c>
      <c r="B1429" t="s">
        <v>1983</v>
      </c>
      <c r="C1429" t="s">
        <v>2636</v>
      </c>
      <c r="E1429" s="3">
        <v>42278</v>
      </c>
      <c r="F1429" t="s">
        <v>2680</v>
      </c>
    </row>
    <row r="1430" spans="1:6">
      <c r="A1430" s="1" t="s">
        <v>1984</v>
      </c>
      <c r="B1430" t="s">
        <v>1984</v>
      </c>
      <c r="C1430" t="s">
        <v>2636</v>
      </c>
      <c r="E1430" s="3">
        <v>42278</v>
      </c>
      <c r="F1430" t="s">
        <v>2680</v>
      </c>
    </row>
    <row r="1431" spans="1:6">
      <c r="A1431" s="1" t="s">
        <v>1985</v>
      </c>
      <c r="B1431" t="s">
        <v>1985</v>
      </c>
      <c r="C1431" t="s">
        <v>2636</v>
      </c>
      <c r="D1431" t="s">
        <v>78</v>
      </c>
      <c r="E1431" s="3">
        <v>42278</v>
      </c>
      <c r="F1431" t="s">
        <v>2680</v>
      </c>
    </row>
    <row r="1432" spans="1:6">
      <c r="A1432" s="1" t="s">
        <v>1986</v>
      </c>
      <c r="B1432" t="s">
        <v>1986</v>
      </c>
      <c r="C1432" t="s">
        <v>2636</v>
      </c>
      <c r="E1432" s="3">
        <v>42278</v>
      </c>
      <c r="F1432" t="s">
        <v>2680</v>
      </c>
    </row>
    <row r="1433" spans="1:6">
      <c r="A1433" s="1" t="s">
        <v>1987</v>
      </c>
      <c r="B1433" t="s">
        <v>1987</v>
      </c>
      <c r="C1433" t="s">
        <v>2636</v>
      </c>
      <c r="E1433" s="3">
        <v>42278</v>
      </c>
      <c r="F1433" t="s">
        <v>2680</v>
      </c>
    </row>
    <row r="1434" spans="1:6">
      <c r="A1434" s="1" t="s">
        <v>1988</v>
      </c>
      <c r="B1434" t="s">
        <v>1988</v>
      </c>
      <c r="C1434" t="s">
        <v>2636</v>
      </c>
      <c r="E1434" s="3">
        <v>42278</v>
      </c>
      <c r="F1434" t="s">
        <v>2680</v>
      </c>
    </row>
    <row r="1435" spans="1:6">
      <c r="A1435" s="1" t="s">
        <v>1989</v>
      </c>
      <c r="B1435" t="s">
        <v>1989</v>
      </c>
      <c r="C1435" t="s">
        <v>2636</v>
      </c>
      <c r="D1435" t="s">
        <v>74</v>
      </c>
      <c r="E1435" s="3">
        <v>42278</v>
      </c>
      <c r="F1435" t="s">
        <v>2680</v>
      </c>
    </row>
    <row r="1436" spans="1:6">
      <c r="A1436" s="1" t="s">
        <v>1990</v>
      </c>
      <c r="B1436" t="s">
        <v>1990</v>
      </c>
      <c r="C1436" t="s">
        <v>2636</v>
      </c>
      <c r="E1436" s="3">
        <v>42278</v>
      </c>
      <c r="F1436" t="s">
        <v>2680</v>
      </c>
    </row>
    <row r="1437" spans="1:6">
      <c r="A1437" s="1" t="s">
        <v>1991</v>
      </c>
      <c r="B1437" t="s">
        <v>1991</v>
      </c>
      <c r="C1437" t="s">
        <v>2636</v>
      </c>
      <c r="E1437" s="3">
        <v>42278</v>
      </c>
      <c r="F1437" t="s">
        <v>2680</v>
      </c>
    </row>
    <row r="1438" spans="1:6">
      <c r="A1438" s="1" t="s">
        <v>1992</v>
      </c>
      <c r="B1438" t="s">
        <v>1992</v>
      </c>
      <c r="C1438" t="s">
        <v>2636</v>
      </c>
      <c r="D1438" t="s">
        <v>74</v>
      </c>
      <c r="E1438" s="3">
        <v>42278</v>
      </c>
      <c r="F1438" t="s">
        <v>2680</v>
      </c>
    </row>
    <row r="1439" spans="1:6">
      <c r="A1439" s="1" t="s">
        <v>1993</v>
      </c>
      <c r="B1439" t="s">
        <v>1993</v>
      </c>
      <c r="C1439" t="s">
        <v>2636</v>
      </c>
      <c r="E1439" s="3">
        <v>42278</v>
      </c>
      <c r="F1439" t="s">
        <v>2680</v>
      </c>
    </row>
    <row r="1440" spans="1:6">
      <c r="A1440" s="1" t="s">
        <v>1994</v>
      </c>
      <c r="B1440" t="s">
        <v>1994</v>
      </c>
      <c r="C1440" t="s">
        <v>2636</v>
      </c>
      <c r="E1440" s="3">
        <v>42278</v>
      </c>
      <c r="F1440" t="s">
        <v>2680</v>
      </c>
    </row>
    <row r="1441" spans="1:6">
      <c r="A1441" s="1" t="s">
        <v>1995</v>
      </c>
      <c r="B1441" t="s">
        <v>1995</v>
      </c>
      <c r="C1441" t="s">
        <v>2636</v>
      </c>
      <c r="E1441" s="3">
        <v>42278</v>
      </c>
      <c r="F1441" t="s">
        <v>2680</v>
      </c>
    </row>
    <row r="1442" spans="1:6">
      <c r="A1442" s="1" t="s">
        <v>1996</v>
      </c>
      <c r="B1442" t="s">
        <v>1996</v>
      </c>
      <c r="C1442" t="s">
        <v>2636</v>
      </c>
      <c r="D1442" t="s">
        <v>71</v>
      </c>
      <c r="E1442" s="3">
        <v>42278</v>
      </c>
      <c r="F1442" t="s">
        <v>2680</v>
      </c>
    </row>
    <row r="1443" spans="1:6">
      <c r="A1443" s="1" t="s">
        <v>1997</v>
      </c>
      <c r="B1443" t="s">
        <v>1997</v>
      </c>
      <c r="C1443" t="s">
        <v>2636</v>
      </c>
      <c r="D1443" t="s">
        <v>71</v>
      </c>
      <c r="E1443" s="3">
        <v>42278</v>
      </c>
      <c r="F1443" t="s">
        <v>2680</v>
      </c>
    </row>
    <row r="1444" spans="1:6">
      <c r="A1444" s="1" t="s">
        <v>1998</v>
      </c>
      <c r="B1444" t="s">
        <v>1998</v>
      </c>
      <c r="C1444" t="s">
        <v>2636</v>
      </c>
      <c r="E1444" s="3">
        <v>42278</v>
      </c>
      <c r="F1444" t="s">
        <v>2680</v>
      </c>
    </row>
    <row r="1445" spans="1:6">
      <c r="A1445" s="1" t="s">
        <v>1999</v>
      </c>
      <c r="B1445" t="s">
        <v>1999</v>
      </c>
      <c r="C1445" t="s">
        <v>2636</v>
      </c>
      <c r="E1445" s="3">
        <v>42278</v>
      </c>
      <c r="F1445" t="s">
        <v>2680</v>
      </c>
    </row>
    <row r="1446" spans="1:6">
      <c r="A1446" s="1" t="s">
        <v>2000</v>
      </c>
      <c r="B1446" t="s">
        <v>2000</v>
      </c>
      <c r="C1446" t="s">
        <v>2636</v>
      </c>
      <c r="D1446" t="s">
        <v>74</v>
      </c>
      <c r="E1446" s="3">
        <v>42278</v>
      </c>
      <c r="F1446" t="s">
        <v>2680</v>
      </c>
    </row>
    <row r="1447" spans="1:6">
      <c r="A1447" s="1" t="s">
        <v>2001</v>
      </c>
      <c r="B1447" t="s">
        <v>2001</v>
      </c>
      <c r="C1447" t="s">
        <v>2636</v>
      </c>
      <c r="D1447" t="s">
        <v>2673</v>
      </c>
      <c r="E1447" s="3">
        <v>42278</v>
      </c>
      <c r="F1447" t="s">
        <v>2680</v>
      </c>
    </row>
    <row r="1448" spans="1:6">
      <c r="A1448" s="1" t="s">
        <v>2002</v>
      </c>
      <c r="B1448" t="s">
        <v>2002</v>
      </c>
      <c r="C1448" t="s">
        <v>2636</v>
      </c>
      <c r="E1448" s="3">
        <v>42278</v>
      </c>
      <c r="F1448" t="s">
        <v>2680</v>
      </c>
    </row>
    <row r="1449" spans="1:6">
      <c r="A1449" s="1" t="s">
        <v>2003</v>
      </c>
      <c r="B1449" t="s">
        <v>2003</v>
      </c>
      <c r="C1449" t="s">
        <v>2636</v>
      </c>
      <c r="E1449" s="3">
        <v>42278</v>
      </c>
      <c r="F1449" t="s">
        <v>2680</v>
      </c>
    </row>
    <row r="1450" spans="1:6">
      <c r="A1450" s="1" t="s">
        <v>2004</v>
      </c>
      <c r="B1450" t="s">
        <v>2004</v>
      </c>
      <c r="C1450" t="s">
        <v>2636</v>
      </c>
      <c r="E1450" s="3">
        <v>42278</v>
      </c>
      <c r="F1450" t="s">
        <v>2680</v>
      </c>
    </row>
    <row r="1451" spans="1:6">
      <c r="A1451" s="1" t="s">
        <v>2005</v>
      </c>
      <c r="B1451" t="s">
        <v>2005</v>
      </c>
      <c r="C1451" t="s">
        <v>2636</v>
      </c>
      <c r="E1451" s="3">
        <v>42278</v>
      </c>
      <c r="F1451" t="s">
        <v>2680</v>
      </c>
    </row>
    <row r="1452" spans="1:6">
      <c r="A1452" s="1" t="s">
        <v>2006</v>
      </c>
      <c r="B1452" t="s">
        <v>2006</v>
      </c>
      <c r="C1452" t="s">
        <v>2636</v>
      </c>
      <c r="D1452" t="s">
        <v>2653</v>
      </c>
      <c r="E1452" s="3">
        <v>42278</v>
      </c>
      <c r="F1452" t="s">
        <v>2680</v>
      </c>
    </row>
    <row r="1453" spans="1:6">
      <c r="A1453" s="1" t="s">
        <v>2007</v>
      </c>
      <c r="B1453" t="s">
        <v>2007</v>
      </c>
      <c r="C1453" t="s">
        <v>2636</v>
      </c>
      <c r="E1453" s="3">
        <v>42278</v>
      </c>
      <c r="F1453" t="s">
        <v>2680</v>
      </c>
    </row>
    <row r="1454" spans="1:6">
      <c r="A1454" s="1" t="s">
        <v>2008</v>
      </c>
      <c r="B1454" t="s">
        <v>2008</v>
      </c>
      <c r="C1454" t="s">
        <v>2636</v>
      </c>
      <c r="D1454" t="s">
        <v>2651</v>
      </c>
      <c r="E1454" s="3">
        <v>42278</v>
      </c>
      <c r="F1454" t="s">
        <v>2680</v>
      </c>
    </row>
    <row r="1455" spans="1:6">
      <c r="A1455" s="1" t="s">
        <v>2009</v>
      </c>
      <c r="B1455" t="s">
        <v>2009</v>
      </c>
      <c r="C1455" t="s">
        <v>2636</v>
      </c>
      <c r="D1455" t="s">
        <v>74</v>
      </c>
      <c r="E1455" s="3">
        <v>42278</v>
      </c>
      <c r="F1455" t="s">
        <v>2680</v>
      </c>
    </row>
    <row r="1456" spans="1:6">
      <c r="A1456" s="1" t="s">
        <v>2010</v>
      </c>
      <c r="B1456" t="s">
        <v>2010</v>
      </c>
      <c r="C1456" t="s">
        <v>2636</v>
      </c>
      <c r="E1456" s="3">
        <v>42278</v>
      </c>
      <c r="F1456" t="s">
        <v>2680</v>
      </c>
    </row>
    <row r="1457" spans="1:6">
      <c r="A1457" s="1" t="s">
        <v>2011</v>
      </c>
      <c r="B1457" t="s">
        <v>2011</v>
      </c>
      <c r="C1457" t="s">
        <v>2636</v>
      </c>
      <c r="E1457" s="3">
        <v>42278</v>
      </c>
      <c r="F1457" t="s">
        <v>2680</v>
      </c>
    </row>
    <row r="1458" spans="1:6">
      <c r="A1458" s="1" t="s">
        <v>2012</v>
      </c>
      <c r="B1458" t="s">
        <v>2012</v>
      </c>
      <c r="C1458" t="s">
        <v>2636</v>
      </c>
      <c r="D1458" t="s">
        <v>74</v>
      </c>
      <c r="E1458" s="3">
        <v>42278</v>
      </c>
      <c r="F1458" t="s">
        <v>2680</v>
      </c>
    </row>
    <row r="1459" spans="1:6">
      <c r="A1459" s="1" t="s">
        <v>2013</v>
      </c>
      <c r="B1459" t="s">
        <v>2013</v>
      </c>
      <c r="C1459" t="s">
        <v>2636</v>
      </c>
      <c r="D1459" t="s">
        <v>2651</v>
      </c>
      <c r="E1459" s="3">
        <v>42278</v>
      </c>
      <c r="F1459" t="s">
        <v>2680</v>
      </c>
    </row>
    <row r="1460" spans="1:6">
      <c r="A1460" s="1" t="s">
        <v>2014</v>
      </c>
      <c r="B1460" t="s">
        <v>2014</v>
      </c>
      <c r="C1460" t="s">
        <v>2636</v>
      </c>
      <c r="E1460" s="3">
        <v>42278</v>
      </c>
      <c r="F1460" t="s">
        <v>2680</v>
      </c>
    </row>
    <row r="1461" spans="1:6">
      <c r="A1461" s="1" t="s">
        <v>2015</v>
      </c>
      <c r="B1461" t="s">
        <v>2015</v>
      </c>
      <c r="C1461" t="s">
        <v>2636</v>
      </c>
      <c r="E1461" s="3">
        <v>42278</v>
      </c>
      <c r="F1461" t="s">
        <v>2680</v>
      </c>
    </row>
    <row r="1462" spans="1:6">
      <c r="A1462" s="1" t="s">
        <v>2016</v>
      </c>
      <c r="B1462" t="s">
        <v>2016</v>
      </c>
      <c r="C1462" t="s">
        <v>2636</v>
      </c>
      <c r="E1462" s="3">
        <v>42278</v>
      </c>
      <c r="F1462" t="s">
        <v>2680</v>
      </c>
    </row>
    <row r="1463" spans="1:6">
      <c r="A1463" s="1" t="s">
        <v>2017</v>
      </c>
      <c r="B1463" t="s">
        <v>2017</v>
      </c>
      <c r="C1463" t="s">
        <v>2636</v>
      </c>
      <c r="E1463" s="3">
        <v>42278</v>
      </c>
      <c r="F1463" t="s">
        <v>2680</v>
      </c>
    </row>
    <row r="1464" spans="1:6">
      <c r="A1464" s="1" t="s">
        <v>2018</v>
      </c>
      <c r="B1464" t="s">
        <v>2018</v>
      </c>
      <c r="C1464" t="s">
        <v>2636</v>
      </c>
      <c r="E1464" s="3">
        <v>42278</v>
      </c>
      <c r="F1464" t="s">
        <v>2680</v>
      </c>
    </row>
    <row r="1465" spans="1:6">
      <c r="A1465" s="1" t="s">
        <v>2019</v>
      </c>
      <c r="B1465" t="s">
        <v>2019</v>
      </c>
      <c r="C1465" t="s">
        <v>2636</v>
      </c>
      <c r="E1465" s="3">
        <v>42278</v>
      </c>
      <c r="F1465" t="s">
        <v>2680</v>
      </c>
    </row>
    <row r="1466" spans="1:6">
      <c r="A1466" s="1" t="s">
        <v>2020</v>
      </c>
      <c r="B1466" t="s">
        <v>2020</v>
      </c>
      <c r="C1466" t="s">
        <v>2636</v>
      </c>
      <c r="E1466" s="3">
        <v>42278</v>
      </c>
      <c r="F1466" t="s">
        <v>2680</v>
      </c>
    </row>
    <row r="1467" spans="1:6">
      <c r="A1467" s="1" t="s">
        <v>2021</v>
      </c>
      <c r="B1467" t="s">
        <v>2021</v>
      </c>
      <c r="C1467" t="s">
        <v>2636</v>
      </c>
      <c r="E1467" s="3">
        <v>42278</v>
      </c>
      <c r="F1467" t="s">
        <v>2680</v>
      </c>
    </row>
    <row r="1468" spans="1:6">
      <c r="A1468" s="1" t="s">
        <v>2022</v>
      </c>
      <c r="B1468" t="s">
        <v>2022</v>
      </c>
      <c r="C1468" t="s">
        <v>2636</v>
      </c>
      <c r="E1468" s="3">
        <v>42278</v>
      </c>
      <c r="F1468" t="s">
        <v>2680</v>
      </c>
    </row>
    <row r="1469" spans="1:6">
      <c r="A1469" s="1" t="s">
        <v>2023</v>
      </c>
      <c r="B1469" t="s">
        <v>2023</v>
      </c>
      <c r="C1469" t="s">
        <v>2636</v>
      </c>
      <c r="D1469" t="s">
        <v>2651</v>
      </c>
      <c r="E1469" s="3">
        <v>42278</v>
      </c>
      <c r="F1469" t="s">
        <v>2680</v>
      </c>
    </row>
    <row r="1470" spans="1:6">
      <c r="A1470" s="1" t="s">
        <v>2024</v>
      </c>
      <c r="B1470" t="s">
        <v>2024</v>
      </c>
      <c r="C1470" t="s">
        <v>2636</v>
      </c>
      <c r="E1470" s="3">
        <v>42278</v>
      </c>
      <c r="F1470" t="s">
        <v>2680</v>
      </c>
    </row>
    <row r="1471" spans="1:6">
      <c r="A1471" s="1" t="s">
        <v>2025</v>
      </c>
      <c r="B1471" t="s">
        <v>2025</v>
      </c>
      <c r="C1471" t="s">
        <v>2636</v>
      </c>
      <c r="E1471" s="3">
        <v>42278</v>
      </c>
      <c r="F1471" t="s">
        <v>2680</v>
      </c>
    </row>
    <row r="1472" spans="1:6">
      <c r="A1472" s="1" t="s">
        <v>2026</v>
      </c>
      <c r="B1472" t="s">
        <v>2026</v>
      </c>
      <c r="C1472" t="s">
        <v>2636</v>
      </c>
      <c r="D1472" t="s">
        <v>2673</v>
      </c>
      <c r="E1472" s="3">
        <v>42278</v>
      </c>
      <c r="F1472" t="s">
        <v>2680</v>
      </c>
    </row>
    <row r="1473" spans="1:6">
      <c r="A1473" s="1" t="s">
        <v>2027</v>
      </c>
      <c r="B1473" t="s">
        <v>2027</v>
      </c>
      <c r="C1473" t="s">
        <v>2636</v>
      </c>
      <c r="E1473" s="3">
        <v>42278</v>
      </c>
      <c r="F1473" t="s">
        <v>2680</v>
      </c>
    </row>
    <row r="1474" spans="1:6">
      <c r="A1474" s="1" t="s">
        <v>2028</v>
      </c>
      <c r="B1474" t="s">
        <v>2028</v>
      </c>
      <c r="C1474" t="s">
        <v>2636</v>
      </c>
      <c r="E1474" s="3">
        <v>42278</v>
      </c>
      <c r="F1474" t="s">
        <v>2680</v>
      </c>
    </row>
    <row r="1475" spans="1:6">
      <c r="A1475" s="1" t="s">
        <v>2029</v>
      </c>
      <c r="B1475" t="s">
        <v>2029</v>
      </c>
      <c r="C1475" t="s">
        <v>2636</v>
      </c>
      <c r="D1475" t="s">
        <v>71</v>
      </c>
      <c r="E1475" s="3">
        <v>42278</v>
      </c>
      <c r="F1475" t="s">
        <v>2680</v>
      </c>
    </row>
    <row r="1476" spans="1:6">
      <c r="A1476" s="1" t="s">
        <v>2030</v>
      </c>
      <c r="B1476" t="s">
        <v>2030</v>
      </c>
      <c r="C1476" t="s">
        <v>2636</v>
      </c>
      <c r="D1476" t="s">
        <v>71</v>
      </c>
      <c r="E1476" s="3">
        <v>42278</v>
      </c>
      <c r="F1476" t="s">
        <v>2680</v>
      </c>
    </row>
    <row r="1477" spans="1:6">
      <c r="A1477" s="1" t="s">
        <v>2031</v>
      </c>
      <c r="B1477" t="s">
        <v>2031</v>
      </c>
      <c r="C1477" t="s">
        <v>2636</v>
      </c>
      <c r="E1477" s="3">
        <v>42278</v>
      </c>
      <c r="F1477" t="s">
        <v>2680</v>
      </c>
    </row>
    <row r="1478" spans="1:6">
      <c r="A1478" s="1" t="s">
        <v>2032</v>
      </c>
      <c r="B1478" t="s">
        <v>2032</v>
      </c>
      <c r="C1478" t="s">
        <v>2636</v>
      </c>
      <c r="E1478" s="3">
        <v>42278</v>
      </c>
      <c r="F1478" t="s">
        <v>2680</v>
      </c>
    </row>
    <row r="1479" spans="1:6">
      <c r="A1479" s="1" t="s">
        <v>2033</v>
      </c>
      <c r="B1479" t="s">
        <v>2033</v>
      </c>
      <c r="C1479" t="s">
        <v>2636</v>
      </c>
      <c r="E1479" s="3">
        <v>42278</v>
      </c>
      <c r="F1479" t="s">
        <v>2680</v>
      </c>
    </row>
    <row r="1480" spans="1:6">
      <c r="A1480" s="1" t="s">
        <v>2034</v>
      </c>
      <c r="B1480" t="s">
        <v>2034</v>
      </c>
      <c r="C1480" t="s">
        <v>2636</v>
      </c>
      <c r="E1480" s="3">
        <v>42278</v>
      </c>
      <c r="F1480" t="s">
        <v>2680</v>
      </c>
    </row>
    <row r="1481" spans="1:6">
      <c r="A1481" s="1" t="s">
        <v>2035</v>
      </c>
      <c r="B1481" t="s">
        <v>2035</v>
      </c>
      <c r="C1481" t="s">
        <v>2636</v>
      </c>
      <c r="E1481" s="3">
        <v>42278</v>
      </c>
      <c r="F1481" t="s">
        <v>2680</v>
      </c>
    </row>
    <row r="1482" spans="1:6">
      <c r="A1482" s="1" t="s">
        <v>2036</v>
      </c>
      <c r="B1482" t="s">
        <v>2036</v>
      </c>
      <c r="C1482" t="s">
        <v>2636</v>
      </c>
      <c r="D1482" t="s">
        <v>71</v>
      </c>
      <c r="E1482" s="3">
        <v>42278</v>
      </c>
      <c r="F1482" t="s">
        <v>2680</v>
      </c>
    </row>
    <row r="1483" spans="1:6">
      <c r="A1483" s="1" t="s">
        <v>2037</v>
      </c>
      <c r="B1483" t="s">
        <v>2037</v>
      </c>
      <c r="C1483" t="s">
        <v>2636</v>
      </c>
      <c r="E1483" s="3">
        <v>42278</v>
      </c>
      <c r="F1483" t="s">
        <v>2680</v>
      </c>
    </row>
    <row r="1484" spans="1:6">
      <c r="A1484" s="1" t="s">
        <v>2038</v>
      </c>
      <c r="B1484" t="s">
        <v>2038</v>
      </c>
      <c r="C1484" t="s">
        <v>2636</v>
      </c>
      <c r="E1484" s="3">
        <v>42278</v>
      </c>
      <c r="F1484" t="s">
        <v>2680</v>
      </c>
    </row>
    <row r="1485" spans="1:6">
      <c r="A1485" s="1" t="s">
        <v>2039</v>
      </c>
      <c r="B1485" t="s">
        <v>2039</v>
      </c>
      <c r="C1485" t="s">
        <v>2636</v>
      </c>
      <c r="E1485" s="3">
        <v>42278</v>
      </c>
      <c r="F1485" t="s">
        <v>2680</v>
      </c>
    </row>
    <row r="1486" spans="1:6">
      <c r="A1486" s="1" t="s">
        <v>2040</v>
      </c>
      <c r="B1486" t="s">
        <v>2040</v>
      </c>
      <c r="C1486" t="s">
        <v>2636</v>
      </c>
      <c r="E1486" s="3">
        <v>42278</v>
      </c>
      <c r="F1486" t="s">
        <v>2680</v>
      </c>
    </row>
    <row r="1487" spans="1:6">
      <c r="A1487" s="1" t="s">
        <v>2041</v>
      </c>
      <c r="B1487" t="s">
        <v>2041</v>
      </c>
      <c r="C1487" t="s">
        <v>2636</v>
      </c>
      <c r="D1487" t="s">
        <v>76</v>
      </c>
      <c r="E1487" s="3">
        <v>42278</v>
      </c>
      <c r="F1487" t="s">
        <v>2680</v>
      </c>
    </row>
    <row r="1488" spans="1:6">
      <c r="A1488" s="1" t="s">
        <v>2042</v>
      </c>
      <c r="B1488" t="s">
        <v>2042</v>
      </c>
      <c r="C1488" t="s">
        <v>2636</v>
      </c>
      <c r="E1488" s="3">
        <v>42278</v>
      </c>
      <c r="F1488" t="s">
        <v>2680</v>
      </c>
    </row>
    <row r="1489" spans="1:6">
      <c r="A1489" s="1" t="s">
        <v>2043</v>
      </c>
      <c r="B1489" t="s">
        <v>2043</v>
      </c>
      <c r="C1489" t="s">
        <v>2636</v>
      </c>
      <c r="D1489" t="s">
        <v>76</v>
      </c>
      <c r="E1489" s="3">
        <v>42278</v>
      </c>
      <c r="F1489" t="s">
        <v>2680</v>
      </c>
    </row>
    <row r="1490" spans="1:6">
      <c r="A1490" s="1" t="s">
        <v>2044</v>
      </c>
      <c r="B1490" t="s">
        <v>2044</v>
      </c>
      <c r="C1490" t="s">
        <v>2636</v>
      </c>
      <c r="E1490" s="3">
        <v>42278</v>
      </c>
      <c r="F1490" t="s">
        <v>2680</v>
      </c>
    </row>
    <row r="1491" spans="1:6">
      <c r="A1491" s="1" t="s">
        <v>2045</v>
      </c>
      <c r="B1491" t="s">
        <v>2045</v>
      </c>
      <c r="C1491" t="s">
        <v>2636</v>
      </c>
      <c r="E1491" s="3">
        <v>42278</v>
      </c>
      <c r="F1491" t="s">
        <v>2680</v>
      </c>
    </row>
    <row r="1492" spans="1:6">
      <c r="A1492" s="1" t="s">
        <v>2046</v>
      </c>
      <c r="B1492" t="s">
        <v>2046</v>
      </c>
      <c r="C1492" t="s">
        <v>2636</v>
      </c>
      <c r="E1492" s="3">
        <v>42278</v>
      </c>
      <c r="F1492" t="s">
        <v>2680</v>
      </c>
    </row>
    <row r="1493" spans="1:6">
      <c r="A1493" s="1" t="s">
        <v>2047</v>
      </c>
      <c r="B1493" t="s">
        <v>2047</v>
      </c>
      <c r="C1493" t="s">
        <v>2636</v>
      </c>
      <c r="E1493" s="3">
        <v>42278</v>
      </c>
      <c r="F1493" t="s">
        <v>2680</v>
      </c>
    </row>
    <row r="1494" spans="1:6">
      <c r="A1494" s="1" t="s">
        <v>2048</v>
      </c>
      <c r="B1494" t="s">
        <v>2048</v>
      </c>
      <c r="C1494" t="s">
        <v>2636</v>
      </c>
      <c r="E1494" s="3">
        <v>42278</v>
      </c>
      <c r="F1494" t="s">
        <v>2680</v>
      </c>
    </row>
    <row r="1495" spans="1:6">
      <c r="A1495" s="1" t="s">
        <v>2049</v>
      </c>
      <c r="B1495" t="s">
        <v>2049</v>
      </c>
      <c r="C1495" t="s">
        <v>2636</v>
      </c>
      <c r="D1495" t="s">
        <v>71</v>
      </c>
      <c r="E1495" s="3">
        <v>42278</v>
      </c>
      <c r="F1495" t="s">
        <v>2680</v>
      </c>
    </row>
    <row r="1496" spans="1:6">
      <c r="A1496" s="1" t="s">
        <v>2050</v>
      </c>
      <c r="B1496" t="s">
        <v>2050</v>
      </c>
      <c r="C1496" t="s">
        <v>2636</v>
      </c>
      <c r="E1496" s="3">
        <v>42278</v>
      </c>
      <c r="F1496" t="s">
        <v>2680</v>
      </c>
    </row>
    <row r="1497" spans="1:6">
      <c r="A1497" s="1" t="s">
        <v>2051</v>
      </c>
      <c r="B1497" t="s">
        <v>2051</v>
      </c>
      <c r="C1497" t="s">
        <v>2636</v>
      </c>
      <c r="D1497" t="s">
        <v>74</v>
      </c>
      <c r="E1497" s="3">
        <v>42278</v>
      </c>
      <c r="F1497" t="s">
        <v>2680</v>
      </c>
    </row>
    <row r="1498" spans="1:6">
      <c r="A1498" s="1" t="s">
        <v>2052</v>
      </c>
      <c r="B1498" t="s">
        <v>2052</v>
      </c>
      <c r="C1498" t="s">
        <v>2636</v>
      </c>
      <c r="E1498" s="3">
        <v>42278</v>
      </c>
      <c r="F1498" t="s">
        <v>2680</v>
      </c>
    </row>
    <row r="1499" spans="1:6">
      <c r="A1499" s="1" t="s">
        <v>2053</v>
      </c>
      <c r="B1499" t="s">
        <v>2053</v>
      </c>
      <c r="C1499" t="s">
        <v>2636</v>
      </c>
      <c r="E1499" s="3">
        <v>42278</v>
      </c>
      <c r="F1499" t="s">
        <v>2680</v>
      </c>
    </row>
    <row r="1500" spans="1:6">
      <c r="A1500" s="1" t="s">
        <v>2054</v>
      </c>
      <c r="B1500" t="s">
        <v>2054</v>
      </c>
      <c r="C1500" t="s">
        <v>2636</v>
      </c>
      <c r="E1500" s="3">
        <v>42278</v>
      </c>
      <c r="F1500" t="s">
        <v>2680</v>
      </c>
    </row>
    <row r="1501" spans="1:6">
      <c r="A1501" s="1" t="s">
        <v>2055</v>
      </c>
      <c r="B1501" t="s">
        <v>2055</v>
      </c>
      <c r="C1501" t="s">
        <v>2636</v>
      </c>
      <c r="E1501" s="3">
        <v>42278</v>
      </c>
      <c r="F1501" t="s">
        <v>2680</v>
      </c>
    </row>
    <row r="1502" spans="1:6">
      <c r="A1502" s="1" t="s">
        <v>2056</v>
      </c>
      <c r="B1502" t="s">
        <v>2056</v>
      </c>
      <c r="C1502" t="s">
        <v>2636</v>
      </c>
      <c r="E1502" s="3">
        <v>42278</v>
      </c>
      <c r="F1502" t="s">
        <v>2680</v>
      </c>
    </row>
    <row r="1503" spans="1:6">
      <c r="A1503" s="1" t="s">
        <v>2057</v>
      </c>
      <c r="B1503" t="s">
        <v>2057</v>
      </c>
      <c r="C1503" t="s">
        <v>2636</v>
      </c>
      <c r="D1503" t="s">
        <v>74</v>
      </c>
      <c r="E1503" s="3">
        <v>42278</v>
      </c>
      <c r="F1503" t="s">
        <v>2680</v>
      </c>
    </row>
    <row r="1504" spans="1:6">
      <c r="A1504" s="1" t="s">
        <v>2058</v>
      </c>
      <c r="B1504" t="s">
        <v>2058</v>
      </c>
      <c r="C1504" t="s">
        <v>2636</v>
      </c>
      <c r="E1504" s="3">
        <v>42278</v>
      </c>
      <c r="F1504" t="s">
        <v>2680</v>
      </c>
    </row>
    <row r="1505" spans="1:6">
      <c r="A1505" s="1" t="s">
        <v>2059</v>
      </c>
      <c r="B1505" t="s">
        <v>2059</v>
      </c>
      <c r="C1505" t="s">
        <v>2636</v>
      </c>
      <c r="D1505" t="s">
        <v>2651</v>
      </c>
      <c r="E1505" s="3">
        <v>42278</v>
      </c>
      <c r="F1505" t="s">
        <v>2680</v>
      </c>
    </row>
    <row r="1506" spans="1:6">
      <c r="A1506" s="1" t="s">
        <v>2060</v>
      </c>
      <c r="B1506" t="s">
        <v>2060</v>
      </c>
      <c r="C1506" t="s">
        <v>2636</v>
      </c>
      <c r="E1506" s="3">
        <v>42278</v>
      </c>
      <c r="F1506" t="s">
        <v>2680</v>
      </c>
    </row>
    <row r="1507" spans="1:6">
      <c r="A1507" s="1" t="s">
        <v>2061</v>
      </c>
      <c r="B1507" t="s">
        <v>2061</v>
      </c>
      <c r="C1507" t="s">
        <v>2636</v>
      </c>
      <c r="D1507" t="s">
        <v>76</v>
      </c>
      <c r="E1507" s="3">
        <v>42278</v>
      </c>
      <c r="F1507" t="s">
        <v>2680</v>
      </c>
    </row>
    <row r="1508" spans="1:6">
      <c r="A1508" s="1" t="s">
        <v>2062</v>
      </c>
      <c r="B1508" t="s">
        <v>2062</v>
      </c>
      <c r="C1508" t="s">
        <v>2636</v>
      </c>
      <c r="D1508" t="s">
        <v>74</v>
      </c>
      <c r="E1508" s="3">
        <v>42278</v>
      </c>
      <c r="F1508" t="s">
        <v>2680</v>
      </c>
    </row>
    <row r="1509" spans="1:6">
      <c r="A1509" s="1" t="s">
        <v>2063</v>
      </c>
      <c r="B1509" t="s">
        <v>2063</v>
      </c>
      <c r="C1509" t="s">
        <v>2636</v>
      </c>
      <c r="D1509" t="s">
        <v>78</v>
      </c>
      <c r="E1509" s="3">
        <v>42278</v>
      </c>
      <c r="F1509" t="s">
        <v>2680</v>
      </c>
    </row>
    <row r="1510" spans="1:6">
      <c r="A1510" s="1" t="s">
        <v>2064</v>
      </c>
      <c r="B1510" t="s">
        <v>2064</v>
      </c>
      <c r="C1510" t="s">
        <v>2636</v>
      </c>
      <c r="E1510" s="3">
        <v>42278</v>
      </c>
      <c r="F1510" t="s">
        <v>2680</v>
      </c>
    </row>
    <row r="1511" spans="1:6">
      <c r="A1511" s="1" t="s">
        <v>2065</v>
      </c>
      <c r="B1511" t="s">
        <v>2065</v>
      </c>
      <c r="C1511" t="s">
        <v>2636</v>
      </c>
      <c r="D1511" t="s">
        <v>71</v>
      </c>
      <c r="E1511" s="3">
        <v>42278</v>
      </c>
      <c r="F1511" t="s">
        <v>2680</v>
      </c>
    </row>
    <row r="1512" spans="1:6">
      <c r="A1512" s="1" t="s">
        <v>2066</v>
      </c>
      <c r="B1512" t="s">
        <v>2066</v>
      </c>
      <c r="C1512" t="s">
        <v>2636</v>
      </c>
      <c r="D1512" t="s">
        <v>71</v>
      </c>
      <c r="E1512" s="3">
        <v>42278</v>
      </c>
      <c r="F1512" t="s">
        <v>2680</v>
      </c>
    </row>
    <row r="1513" spans="1:6">
      <c r="A1513" s="1" t="s">
        <v>2067</v>
      </c>
      <c r="B1513" t="s">
        <v>2067</v>
      </c>
      <c r="C1513" t="s">
        <v>2636</v>
      </c>
      <c r="D1513" t="s">
        <v>71</v>
      </c>
      <c r="E1513" s="3">
        <v>42278</v>
      </c>
      <c r="F1513" t="s">
        <v>2680</v>
      </c>
    </row>
    <row r="1514" spans="1:6">
      <c r="A1514" s="1" t="s">
        <v>2068</v>
      </c>
      <c r="B1514" t="s">
        <v>2068</v>
      </c>
      <c r="C1514" t="s">
        <v>2636</v>
      </c>
      <c r="D1514" t="s">
        <v>71</v>
      </c>
      <c r="E1514" s="3">
        <v>42278</v>
      </c>
      <c r="F1514" t="s">
        <v>2680</v>
      </c>
    </row>
    <row r="1515" spans="1:6">
      <c r="A1515" s="1" t="s">
        <v>2069</v>
      </c>
      <c r="B1515" t="s">
        <v>2069</v>
      </c>
      <c r="C1515" t="s">
        <v>2636</v>
      </c>
      <c r="E1515" s="3">
        <v>42278</v>
      </c>
      <c r="F1515" t="s">
        <v>2680</v>
      </c>
    </row>
    <row r="1516" spans="1:6">
      <c r="A1516" s="1" t="s">
        <v>2070</v>
      </c>
      <c r="B1516" t="s">
        <v>2070</v>
      </c>
      <c r="C1516" t="s">
        <v>2636</v>
      </c>
      <c r="E1516" s="3">
        <v>42278</v>
      </c>
      <c r="F1516" t="s">
        <v>2680</v>
      </c>
    </row>
    <row r="1517" spans="1:6">
      <c r="A1517" s="1" t="s">
        <v>2071</v>
      </c>
      <c r="B1517" t="s">
        <v>2071</v>
      </c>
      <c r="C1517" t="s">
        <v>2636</v>
      </c>
      <c r="E1517" s="3">
        <v>42278</v>
      </c>
      <c r="F1517" t="s">
        <v>2680</v>
      </c>
    </row>
    <row r="1518" spans="1:6">
      <c r="A1518" s="1" t="s">
        <v>2072</v>
      </c>
      <c r="B1518" t="s">
        <v>2072</v>
      </c>
      <c r="C1518" t="s">
        <v>2636</v>
      </c>
      <c r="E1518" s="3">
        <v>42278</v>
      </c>
      <c r="F1518" t="s">
        <v>2680</v>
      </c>
    </row>
    <row r="1519" spans="1:6">
      <c r="A1519" s="1" t="s">
        <v>2073</v>
      </c>
      <c r="B1519" t="s">
        <v>2073</v>
      </c>
      <c r="C1519" t="s">
        <v>2636</v>
      </c>
      <c r="E1519" s="3">
        <v>42278</v>
      </c>
      <c r="F1519" t="s">
        <v>2680</v>
      </c>
    </row>
    <row r="1520" spans="1:6">
      <c r="A1520" s="1" t="s">
        <v>2074</v>
      </c>
      <c r="B1520" t="s">
        <v>2074</v>
      </c>
      <c r="C1520" t="s">
        <v>2636</v>
      </c>
      <c r="D1520" t="s">
        <v>74</v>
      </c>
      <c r="E1520" s="3">
        <v>42278</v>
      </c>
      <c r="F1520" t="s">
        <v>2680</v>
      </c>
    </row>
    <row r="1521" spans="1:6">
      <c r="A1521" s="1" t="s">
        <v>2075</v>
      </c>
      <c r="B1521" t="s">
        <v>2075</v>
      </c>
      <c r="C1521" t="s">
        <v>2636</v>
      </c>
      <c r="E1521" s="3">
        <v>42278</v>
      </c>
      <c r="F1521" t="s">
        <v>2680</v>
      </c>
    </row>
    <row r="1522" spans="1:6">
      <c r="A1522" s="1" t="s">
        <v>2076</v>
      </c>
      <c r="B1522" t="s">
        <v>2076</v>
      </c>
      <c r="C1522" t="s">
        <v>2636</v>
      </c>
      <c r="D1522" t="s">
        <v>74</v>
      </c>
      <c r="E1522" s="3">
        <v>42278</v>
      </c>
      <c r="F1522" t="s">
        <v>2680</v>
      </c>
    </row>
    <row r="1523" spans="1:6">
      <c r="A1523" s="1" t="s">
        <v>2077</v>
      </c>
      <c r="B1523" t="s">
        <v>2077</v>
      </c>
      <c r="C1523" t="s">
        <v>2636</v>
      </c>
      <c r="D1523" t="s">
        <v>71</v>
      </c>
      <c r="E1523" s="3">
        <v>42278</v>
      </c>
      <c r="F1523" t="s">
        <v>2680</v>
      </c>
    </row>
    <row r="1524" spans="1:6">
      <c r="A1524" s="1" t="s">
        <v>2078</v>
      </c>
      <c r="B1524" t="s">
        <v>2078</v>
      </c>
      <c r="C1524" t="s">
        <v>2636</v>
      </c>
      <c r="D1524" t="s">
        <v>71</v>
      </c>
      <c r="E1524" s="3">
        <v>42278</v>
      </c>
      <c r="F1524" t="s">
        <v>2680</v>
      </c>
    </row>
    <row r="1525" spans="1:6">
      <c r="A1525" s="1" t="s">
        <v>2079</v>
      </c>
      <c r="B1525" t="s">
        <v>2079</v>
      </c>
      <c r="C1525" t="s">
        <v>2636</v>
      </c>
      <c r="D1525" t="s">
        <v>2651</v>
      </c>
      <c r="E1525" s="3">
        <v>42278</v>
      </c>
      <c r="F1525" t="s">
        <v>2680</v>
      </c>
    </row>
    <row r="1526" spans="1:6">
      <c r="A1526" s="1" t="s">
        <v>2080</v>
      </c>
      <c r="B1526" t="s">
        <v>2080</v>
      </c>
      <c r="C1526" t="s">
        <v>2636</v>
      </c>
      <c r="D1526" t="s">
        <v>71</v>
      </c>
      <c r="E1526" s="3">
        <v>42278</v>
      </c>
      <c r="F1526" t="s">
        <v>2680</v>
      </c>
    </row>
    <row r="1527" spans="1:6">
      <c r="A1527" s="1" t="s">
        <v>2081</v>
      </c>
      <c r="B1527" t="s">
        <v>2081</v>
      </c>
      <c r="C1527" t="s">
        <v>2636</v>
      </c>
      <c r="E1527" s="3">
        <v>42278</v>
      </c>
      <c r="F1527" t="s">
        <v>2680</v>
      </c>
    </row>
    <row r="1528" spans="1:6">
      <c r="A1528" s="1" t="s">
        <v>2082</v>
      </c>
      <c r="B1528" t="s">
        <v>2082</v>
      </c>
      <c r="C1528" t="s">
        <v>2636</v>
      </c>
      <c r="D1528" t="s">
        <v>71</v>
      </c>
      <c r="E1528" s="3">
        <v>42278</v>
      </c>
      <c r="F1528" t="s">
        <v>2680</v>
      </c>
    </row>
    <row r="1529" spans="1:6">
      <c r="A1529" s="1" t="s">
        <v>2083</v>
      </c>
      <c r="B1529" t="s">
        <v>2083</v>
      </c>
      <c r="C1529" t="s">
        <v>2636</v>
      </c>
      <c r="E1529" s="3">
        <v>42278</v>
      </c>
      <c r="F1529" t="s">
        <v>2680</v>
      </c>
    </row>
    <row r="1530" spans="1:6">
      <c r="A1530" s="1" t="s">
        <v>2084</v>
      </c>
      <c r="B1530" t="s">
        <v>2084</v>
      </c>
      <c r="C1530" t="s">
        <v>2636</v>
      </c>
      <c r="E1530" s="3">
        <v>42278</v>
      </c>
      <c r="F1530" t="s">
        <v>2680</v>
      </c>
    </row>
    <row r="1531" spans="1:6">
      <c r="A1531" s="1" t="s">
        <v>2085</v>
      </c>
      <c r="B1531" t="s">
        <v>2085</v>
      </c>
      <c r="C1531" t="s">
        <v>2636</v>
      </c>
      <c r="E1531" s="3">
        <v>42278</v>
      </c>
      <c r="F1531" t="s">
        <v>2680</v>
      </c>
    </row>
    <row r="1532" spans="1:6">
      <c r="A1532" s="1" t="s">
        <v>2086</v>
      </c>
      <c r="B1532" t="s">
        <v>2086</v>
      </c>
      <c r="C1532" t="s">
        <v>2636</v>
      </c>
      <c r="E1532" s="3">
        <v>42278</v>
      </c>
      <c r="F1532" t="s">
        <v>2680</v>
      </c>
    </row>
    <row r="1533" spans="1:6">
      <c r="A1533" s="1" t="s">
        <v>2087</v>
      </c>
      <c r="B1533" t="s">
        <v>2087</v>
      </c>
      <c r="C1533" t="s">
        <v>2636</v>
      </c>
      <c r="E1533" s="3">
        <v>42278</v>
      </c>
      <c r="F1533" t="s">
        <v>2680</v>
      </c>
    </row>
    <row r="1534" spans="1:6">
      <c r="A1534" s="1" t="s">
        <v>2088</v>
      </c>
      <c r="B1534" t="s">
        <v>2088</v>
      </c>
      <c r="C1534" t="s">
        <v>2636</v>
      </c>
      <c r="D1534" t="s">
        <v>71</v>
      </c>
      <c r="E1534" s="3">
        <v>42278</v>
      </c>
      <c r="F1534" t="s">
        <v>2680</v>
      </c>
    </row>
    <row r="1535" spans="1:6">
      <c r="A1535" s="1" t="s">
        <v>2089</v>
      </c>
      <c r="B1535" t="s">
        <v>2089</v>
      </c>
      <c r="C1535" t="s">
        <v>2636</v>
      </c>
      <c r="D1535" t="s">
        <v>74</v>
      </c>
      <c r="E1535" s="3">
        <v>42278</v>
      </c>
      <c r="F1535" t="s">
        <v>2680</v>
      </c>
    </row>
    <row r="1536" spans="1:6">
      <c r="A1536" s="1" t="s">
        <v>2090</v>
      </c>
      <c r="B1536" t="s">
        <v>2090</v>
      </c>
      <c r="C1536" t="s">
        <v>2636</v>
      </c>
      <c r="E1536" s="3">
        <v>42278</v>
      </c>
      <c r="F1536" t="s">
        <v>2680</v>
      </c>
    </row>
    <row r="1537" spans="1:6">
      <c r="A1537" s="1" t="s">
        <v>2091</v>
      </c>
      <c r="B1537" t="s">
        <v>2091</v>
      </c>
      <c r="C1537" t="s">
        <v>2636</v>
      </c>
      <c r="D1537" t="s">
        <v>71</v>
      </c>
      <c r="E1537" s="3">
        <v>42278</v>
      </c>
      <c r="F1537" t="s">
        <v>2680</v>
      </c>
    </row>
    <row r="1538" spans="1:6">
      <c r="A1538" s="1" t="s">
        <v>2092</v>
      </c>
      <c r="B1538" t="s">
        <v>2092</v>
      </c>
      <c r="C1538" t="s">
        <v>2636</v>
      </c>
      <c r="D1538" t="s">
        <v>71</v>
      </c>
      <c r="E1538" s="3">
        <v>42278</v>
      </c>
      <c r="F1538" t="s">
        <v>2680</v>
      </c>
    </row>
    <row r="1539" spans="1:6">
      <c r="A1539" s="1" t="s">
        <v>2093</v>
      </c>
      <c r="B1539" t="s">
        <v>2093</v>
      </c>
      <c r="C1539" t="s">
        <v>2636</v>
      </c>
      <c r="E1539" s="3">
        <v>42278</v>
      </c>
      <c r="F1539" t="s">
        <v>2680</v>
      </c>
    </row>
    <row r="1540" spans="1:6">
      <c r="A1540" s="1" t="s">
        <v>2094</v>
      </c>
      <c r="B1540" t="s">
        <v>2094</v>
      </c>
      <c r="C1540" t="s">
        <v>2636</v>
      </c>
      <c r="E1540" s="3">
        <v>42278</v>
      </c>
      <c r="F1540" t="s">
        <v>2680</v>
      </c>
    </row>
    <row r="1541" spans="1:6">
      <c r="A1541" s="1" t="s">
        <v>2095</v>
      </c>
      <c r="B1541" t="s">
        <v>2095</v>
      </c>
      <c r="C1541" t="s">
        <v>2636</v>
      </c>
      <c r="D1541" t="s">
        <v>74</v>
      </c>
      <c r="E1541" s="3">
        <v>42278</v>
      </c>
      <c r="F1541" t="s">
        <v>2680</v>
      </c>
    </row>
    <row r="1542" spans="1:6">
      <c r="A1542" s="1" t="s">
        <v>2096</v>
      </c>
      <c r="B1542" t="s">
        <v>2096</v>
      </c>
      <c r="C1542" t="s">
        <v>2636</v>
      </c>
      <c r="D1542" t="s">
        <v>74</v>
      </c>
      <c r="E1542" s="3">
        <v>42278</v>
      </c>
      <c r="F1542" t="s">
        <v>2680</v>
      </c>
    </row>
    <row r="1543" spans="1:6">
      <c r="A1543" s="1" t="s">
        <v>2097</v>
      </c>
      <c r="B1543" t="s">
        <v>2097</v>
      </c>
      <c r="C1543" t="s">
        <v>2636</v>
      </c>
      <c r="D1543" t="s">
        <v>74</v>
      </c>
      <c r="E1543" s="3">
        <v>42278</v>
      </c>
      <c r="F1543" t="s">
        <v>2680</v>
      </c>
    </row>
    <row r="1544" spans="1:6">
      <c r="A1544" s="1" t="s">
        <v>2098</v>
      </c>
      <c r="B1544" t="s">
        <v>2098</v>
      </c>
      <c r="C1544" t="s">
        <v>2635</v>
      </c>
      <c r="D1544" t="s">
        <v>74</v>
      </c>
      <c r="E1544" s="3">
        <v>42278</v>
      </c>
      <c r="F1544" t="s">
        <v>2680</v>
      </c>
    </row>
    <row r="1545" spans="1:6">
      <c r="A1545" s="1" t="s">
        <v>2099</v>
      </c>
      <c r="B1545" t="s">
        <v>2099</v>
      </c>
      <c r="C1545" t="s">
        <v>2636</v>
      </c>
      <c r="D1545" t="s">
        <v>71</v>
      </c>
      <c r="E1545" s="3">
        <v>42278</v>
      </c>
      <c r="F1545" t="s">
        <v>2680</v>
      </c>
    </row>
    <row r="1546" spans="1:6">
      <c r="A1546" s="1" t="s">
        <v>2100</v>
      </c>
      <c r="B1546" t="s">
        <v>2100</v>
      </c>
      <c r="C1546" t="s">
        <v>2636</v>
      </c>
      <c r="D1546" t="s">
        <v>74</v>
      </c>
      <c r="E1546" s="3">
        <v>42278</v>
      </c>
      <c r="F1546" t="s">
        <v>2680</v>
      </c>
    </row>
    <row r="1547" spans="1:6">
      <c r="A1547" s="1" t="s">
        <v>2101</v>
      </c>
      <c r="B1547" t="s">
        <v>2101</v>
      </c>
      <c r="C1547" t="s">
        <v>2636</v>
      </c>
      <c r="E1547" s="3">
        <v>42278</v>
      </c>
      <c r="F1547" t="s">
        <v>2680</v>
      </c>
    </row>
    <row r="1548" spans="1:6">
      <c r="A1548" s="1" t="s">
        <v>2102</v>
      </c>
      <c r="B1548" t="s">
        <v>2102</v>
      </c>
      <c r="C1548" t="s">
        <v>2636</v>
      </c>
      <c r="D1548" t="s">
        <v>71</v>
      </c>
      <c r="E1548" s="3">
        <v>42278</v>
      </c>
      <c r="F1548" t="s">
        <v>2680</v>
      </c>
    </row>
    <row r="1549" spans="1:6">
      <c r="A1549" s="1" t="s">
        <v>2103</v>
      </c>
      <c r="B1549" t="s">
        <v>2103</v>
      </c>
      <c r="C1549" t="s">
        <v>2636</v>
      </c>
      <c r="D1549" t="s">
        <v>74</v>
      </c>
      <c r="E1549" s="3">
        <v>42278</v>
      </c>
      <c r="F1549" t="s">
        <v>2680</v>
      </c>
    </row>
    <row r="1550" spans="1:6">
      <c r="A1550" s="1" t="s">
        <v>2104</v>
      </c>
      <c r="B1550" t="s">
        <v>2104</v>
      </c>
      <c r="C1550" t="s">
        <v>2636</v>
      </c>
      <c r="D1550" t="s">
        <v>71</v>
      </c>
      <c r="E1550" s="3">
        <v>42278</v>
      </c>
      <c r="F1550" t="s">
        <v>2680</v>
      </c>
    </row>
    <row r="1551" spans="1:6">
      <c r="A1551" s="1" t="s">
        <v>2105</v>
      </c>
      <c r="B1551" t="s">
        <v>2105</v>
      </c>
      <c r="C1551" t="s">
        <v>2636</v>
      </c>
      <c r="D1551" t="s">
        <v>74</v>
      </c>
      <c r="E1551" s="3">
        <v>42278</v>
      </c>
      <c r="F1551" t="s">
        <v>2680</v>
      </c>
    </row>
    <row r="1552" spans="1:6">
      <c r="A1552" s="1" t="s">
        <v>2106</v>
      </c>
      <c r="B1552" t="s">
        <v>2106</v>
      </c>
      <c r="C1552" t="s">
        <v>2636</v>
      </c>
      <c r="E1552" s="3">
        <v>42278</v>
      </c>
      <c r="F1552" t="s">
        <v>2680</v>
      </c>
    </row>
    <row r="1553" spans="1:6">
      <c r="A1553" s="1" t="s">
        <v>2107</v>
      </c>
      <c r="B1553" t="s">
        <v>2107</v>
      </c>
      <c r="C1553" t="s">
        <v>2636</v>
      </c>
      <c r="E1553" s="3">
        <v>42278</v>
      </c>
      <c r="F1553" t="s">
        <v>2680</v>
      </c>
    </row>
    <row r="1554" spans="1:6">
      <c r="A1554" s="1" t="s">
        <v>2108</v>
      </c>
      <c r="B1554" t="s">
        <v>2108</v>
      </c>
      <c r="C1554" t="s">
        <v>2636</v>
      </c>
      <c r="E1554" s="3">
        <v>42278</v>
      </c>
      <c r="F1554" t="s">
        <v>2680</v>
      </c>
    </row>
    <row r="1555" spans="1:6">
      <c r="A1555" s="1" t="s">
        <v>2109</v>
      </c>
      <c r="B1555" t="s">
        <v>2109</v>
      </c>
      <c r="C1555" t="s">
        <v>2636</v>
      </c>
      <c r="E1555" s="3">
        <v>42278</v>
      </c>
      <c r="F1555" t="s">
        <v>2680</v>
      </c>
    </row>
    <row r="1556" spans="1:6">
      <c r="A1556" s="1" t="s">
        <v>2110</v>
      </c>
      <c r="B1556" t="s">
        <v>2110</v>
      </c>
      <c r="C1556" t="s">
        <v>2635</v>
      </c>
      <c r="D1556" t="s">
        <v>74</v>
      </c>
      <c r="E1556" s="3">
        <v>42278</v>
      </c>
      <c r="F1556" t="s">
        <v>2680</v>
      </c>
    </row>
    <row r="1557" spans="1:6">
      <c r="A1557" s="1" t="s">
        <v>2111</v>
      </c>
      <c r="B1557" t="s">
        <v>2111</v>
      </c>
      <c r="C1557" t="s">
        <v>2636</v>
      </c>
      <c r="E1557" s="3">
        <v>42278</v>
      </c>
      <c r="F1557" t="s">
        <v>2680</v>
      </c>
    </row>
    <row r="1558" spans="1:6">
      <c r="A1558" s="1" t="s">
        <v>2112</v>
      </c>
      <c r="B1558" t="s">
        <v>2112</v>
      </c>
      <c r="C1558" t="s">
        <v>2636</v>
      </c>
      <c r="E1558" s="3">
        <v>42278</v>
      </c>
      <c r="F1558" t="s">
        <v>2680</v>
      </c>
    </row>
    <row r="1559" spans="1:6">
      <c r="A1559" s="1" t="s">
        <v>2113</v>
      </c>
      <c r="B1559" t="s">
        <v>2113</v>
      </c>
      <c r="C1559" t="s">
        <v>2636</v>
      </c>
      <c r="E1559" s="3">
        <v>42278</v>
      </c>
      <c r="F1559" t="s">
        <v>2680</v>
      </c>
    </row>
    <row r="1560" spans="1:6">
      <c r="A1560" s="1" t="s">
        <v>2114</v>
      </c>
      <c r="B1560" t="s">
        <v>2114</v>
      </c>
      <c r="C1560" t="s">
        <v>2636</v>
      </c>
      <c r="E1560" s="3">
        <v>42278</v>
      </c>
      <c r="F1560" t="s">
        <v>2680</v>
      </c>
    </row>
    <row r="1561" spans="1:6">
      <c r="A1561" s="1" t="s">
        <v>2115</v>
      </c>
      <c r="B1561" t="s">
        <v>2115</v>
      </c>
      <c r="C1561" t="s">
        <v>2636</v>
      </c>
      <c r="E1561" s="3">
        <v>42278</v>
      </c>
      <c r="F1561" t="s">
        <v>2680</v>
      </c>
    </row>
    <row r="1562" spans="1:6">
      <c r="A1562" s="1" t="s">
        <v>2116</v>
      </c>
      <c r="B1562" t="s">
        <v>2116</v>
      </c>
      <c r="C1562" t="s">
        <v>2636</v>
      </c>
      <c r="D1562" t="s">
        <v>71</v>
      </c>
      <c r="E1562" s="3">
        <v>42278</v>
      </c>
      <c r="F1562" t="s">
        <v>2680</v>
      </c>
    </row>
    <row r="1563" spans="1:6">
      <c r="A1563" s="1" t="s">
        <v>2117</v>
      </c>
      <c r="B1563" t="s">
        <v>2117</v>
      </c>
      <c r="C1563" t="s">
        <v>2636</v>
      </c>
      <c r="E1563" s="3">
        <v>42278</v>
      </c>
      <c r="F1563" t="s">
        <v>2680</v>
      </c>
    </row>
    <row r="1564" spans="1:6">
      <c r="A1564" s="1" t="s">
        <v>2118</v>
      </c>
      <c r="B1564" t="s">
        <v>2118</v>
      </c>
      <c r="C1564" t="s">
        <v>2636</v>
      </c>
      <c r="E1564" s="3">
        <v>42278</v>
      </c>
      <c r="F1564" t="s">
        <v>2680</v>
      </c>
    </row>
    <row r="1565" spans="1:6">
      <c r="A1565" s="1" t="s">
        <v>2119</v>
      </c>
      <c r="B1565" t="s">
        <v>2119</v>
      </c>
      <c r="C1565" t="s">
        <v>2636</v>
      </c>
      <c r="D1565" t="s">
        <v>74</v>
      </c>
      <c r="E1565" s="3">
        <v>42278</v>
      </c>
      <c r="F1565" t="s">
        <v>2680</v>
      </c>
    </row>
    <row r="1566" spans="1:6">
      <c r="A1566" s="1" t="s">
        <v>2120</v>
      </c>
      <c r="B1566" t="s">
        <v>2120</v>
      </c>
      <c r="C1566" t="s">
        <v>2636</v>
      </c>
      <c r="E1566" s="3">
        <v>42278</v>
      </c>
      <c r="F1566" t="s">
        <v>2680</v>
      </c>
    </row>
    <row r="1567" spans="1:6">
      <c r="A1567" s="1" t="s">
        <v>2121</v>
      </c>
      <c r="B1567" t="s">
        <v>2121</v>
      </c>
      <c r="C1567" t="s">
        <v>2636</v>
      </c>
      <c r="D1567" t="s">
        <v>71</v>
      </c>
      <c r="E1567" s="3">
        <v>42278</v>
      </c>
      <c r="F1567" t="s">
        <v>2680</v>
      </c>
    </row>
    <row r="1568" spans="1:6">
      <c r="A1568" s="1" t="s">
        <v>2122</v>
      </c>
      <c r="B1568" t="s">
        <v>2122</v>
      </c>
      <c r="C1568" t="s">
        <v>2636</v>
      </c>
      <c r="D1568" t="s">
        <v>74</v>
      </c>
      <c r="E1568" s="3">
        <v>42278</v>
      </c>
      <c r="F1568" t="s">
        <v>2680</v>
      </c>
    </row>
    <row r="1569" spans="1:6">
      <c r="A1569" s="1" t="s">
        <v>2123</v>
      </c>
      <c r="B1569" t="s">
        <v>2123</v>
      </c>
      <c r="C1569" t="s">
        <v>2635</v>
      </c>
      <c r="D1569" t="s">
        <v>76</v>
      </c>
      <c r="E1569" s="3">
        <v>42912</v>
      </c>
      <c r="F1569" t="s">
        <v>2680</v>
      </c>
    </row>
    <row r="1570" spans="1:6">
      <c r="A1570" s="1" t="s">
        <v>2124</v>
      </c>
      <c r="B1570" t="s">
        <v>2124</v>
      </c>
      <c r="C1570" t="s">
        <v>2636</v>
      </c>
      <c r="E1570" s="3">
        <v>42278</v>
      </c>
      <c r="F1570" t="s">
        <v>2680</v>
      </c>
    </row>
    <row r="1571" spans="1:6">
      <c r="A1571" s="1" t="s">
        <v>2125</v>
      </c>
      <c r="B1571" t="s">
        <v>2125</v>
      </c>
      <c r="C1571" t="s">
        <v>2636</v>
      </c>
      <c r="D1571" t="s">
        <v>74</v>
      </c>
      <c r="E1571" s="3">
        <v>42278</v>
      </c>
      <c r="F1571" t="s">
        <v>2680</v>
      </c>
    </row>
    <row r="1572" spans="1:6">
      <c r="A1572" s="1" t="s">
        <v>2126</v>
      </c>
      <c r="B1572" t="s">
        <v>2126</v>
      </c>
      <c r="C1572" t="s">
        <v>2636</v>
      </c>
      <c r="E1572" s="3">
        <v>42278</v>
      </c>
      <c r="F1572" t="s">
        <v>2680</v>
      </c>
    </row>
    <row r="1573" spans="1:6">
      <c r="A1573" s="1" t="s">
        <v>2127</v>
      </c>
      <c r="B1573" t="s">
        <v>2127</v>
      </c>
      <c r="C1573" t="s">
        <v>2636</v>
      </c>
      <c r="E1573" s="3">
        <v>42278</v>
      </c>
      <c r="F1573" t="s">
        <v>2680</v>
      </c>
    </row>
    <row r="1574" spans="1:6">
      <c r="A1574" s="1" t="s">
        <v>2128</v>
      </c>
      <c r="B1574" t="s">
        <v>2128</v>
      </c>
      <c r="C1574" t="s">
        <v>2636</v>
      </c>
      <c r="D1574" t="s">
        <v>71</v>
      </c>
      <c r="E1574" s="3">
        <v>42278</v>
      </c>
      <c r="F1574" t="s">
        <v>2680</v>
      </c>
    </row>
    <row r="1575" spans="1:6">
      <c r="A1575" s="1" t="s">
        <v>2129</v>
      </c>
      <c r="B1575" t="s">
        <v>2129</v>
      </c>
      <c r="C1575" t="s">
        <v>2636</v>
      </c>
      <c r="D1575" t="s">
        <v>71</v>
      </c>
      <c r="E1575" s="3">
        <v>42278</v>
      </c>
      <c r="F1575" t="s">
        <v>2680</v>
      </c>
    </row>
    <row r="1576" spans="1:6">
      <c r="A1576" s="1" t="s">
        <v>2130</v>
      </c>
      <c r="B1576" t="s">
        <v>2130</v>
      </c>
      <c r="C1576" t="s">
        <v>2636</v>
      </c>
      <c r="E1576" s="3">
        <v>42278</v>
      </c>
      <c r="F1576" t="s">
        <v>2680</v>
      </c>
    </row>
    <row r="1577" spans="1:6">
      <c r="A1577" s="1" t="s">
        <v>2131</v>
      </c>
      <c r="B1577" t="s">
        <v>2131</v>
      </c>
      <c r="C1577" t="s">
        <v>2636</v>
      </c>
      <c r="E1577" s="3">
        <v>42278</v>
      </c>
      <c r="F1577" t="s">
        <v>2680</v>
      </c>
    </row>
    <row r="1578" spans="1:6">
      <c r="A1578" s="1" t="s">
        <v>2132</v>
      </c>
      <c r="B1578" t="s">
        <v>2132</v>
      </c>
      <c r="C1578" t="s">
        <v>2636</v>
      </c>
      <c r="D1578" t="s">
        <v>73</v>
      </c>
      <c r="E1578" s="3">
        <v>42278</v>
      </c>
      <c r="F1578" t="s">
        <v>2680</v>
      </c>
    </row>
    <row r="1579" spans="1:6">
      <c r="A1579" s="1" t="s">
        <v>2133</v>
      </c>
      <c r="B1579" t="s">
        <v>2133</v>
      </c>
      <c r="C1579" t="s">
        <v>2636</v>
      </c>
      <c r="E1579" s="3">
        <v>42278</v>
      </c>
      <c r="F1579" t="s">
        <v>2680</v>
      </c>
    </row>
    <row r="1580" spans="1:6">
      <c r="A1580" s="1" t="s">
        <v>2134</v>
      </c>
      <c r="B1580" t="s">
        <v>2134</v>
      </c>
      <c r="C1580" t="s">
        <v>2636</v>
      </c>
      <c r="D1580" t="s">
        <v>74</v>
      </c>
      <c r="E1580" s="3">
        <v>42278</v>
      </c>
      <c r="F1580" t="s">
        <v>2680</v>
      </c>
    </row>
    <row r="1581" spans="1:6">
      <c r="A1581" s="1" t="s">
        <v>2135</v>
      </c>
      <c r="B1581" t="s">
        <v>2135</v>
      </c>
      <c r="C1581" t="s">
        <v>2636</v>
      </c>
      <c r="E1581" s="3">
        <v>42278</v>
      </c>
      <c r="F1581" t="s">
        <v>2680</v>
      </c>
    </row>
    <row r="1582" spans="1:6">
      <c r="A1582" s="1" t="s">
        <v>2136</v>
      </c>
      <c r="B1582" t="s">
        <v>2136</v>
      </c>
      <c r="C1582" t="s">
        <v>2636</v>
      </c>
      <c r="D1582" t="s">
        <v>71</v>
      </c>
      <c r="E1582" s="3">
        <v>42278</v>
      </c>
      <c r="F1582" t="s">
        <v>2680</v>
      </c>
    </row>
    <row r="1583" spans="1:6">
      <c r="A1583" s="1" t="s">
        <v>2137</v>
      </c>
      <c r="B1583" t="s">
        <v>2137</v>
      </c>
      <c r="C1583" t="s">
        <v>2636</v>
      </c>
      <c r="D1583" t="s">
        <v>76</v>
      </c>
      <c r="E1583" s="3">
        <v>42278</v>
      </c>
      <c r="F1583" t="s">
        <v>2680</v>
      </c>
    </row>
    <row r="1584" spans="1:6">
      <c r="A1584" s="1" t="s">
        <v>2138</v>
      </c>
      <c r="B1584" t="s">
        <v>2138</v>
      </c>
      <c r="C1584" t="s">
        <v>2636</v>
      </c>
      <c r="D1584" t="s">
        <v>74</v>
      </c>
      <c r="E1584" s="3">
        <v>42278</v>
      </c>
      <c r="F1584" t="s">
        <v>2680</v>
      </c>
    </row>
    <row r="1585" spans="1:6">
      <c r="A1585" s="1" t="s">
        <v>2139</v>
      </c>
      <c r="B1585" t="s">
        <v>2139</v>
      </c>
      <c r="C1585" t="s">
        <v>2636</v>
      </c>
      <c r="E1585" s="3">
        <v>42278</v>
      </c>
      <c r="F1585" t="s">
        <v>2680</v>
      </c>
    </row>
    <row r="1586" spans="1:6">
      <c r="A1586" s="1" t="s">
        <v>2140</v>
      </c>
      <c r="B1586" t="s">
        <v>2140</v>
      </c>
      <c r="C1586" t="s">
        <v>2636</v>
      </c>
      <c r="D1586" t="s">
        <v>74</v>
      </c>
      <c r="E1586" s="3">
        <v>42278</v>
      </c>
      <c r="F1586" t="s">
        <v>2680</v>
      </c>
    </row>
    <row r="1587" spans="1:6">
      <c r="A1587" s="1" t="s">
        <v>2141</v>
      </c>
      <c r="B1587" t="s">
        <v>2141</v>
      </c>
      <c r="C1587" t="s">
        <v>2636</v>
      </c>
      <c r="E1587" s="3">
        <v>42278</v>
      </c>
      <c r="F1587" t="s">
        <v>2680</v>
      </c>
    </row>
    <row r="1588" spans="1:6">
      <c r="A1588" s="1" t="s">
        <v>2142</v>
      </c>
      <c r="B1588" t="s">
        <v>2142</v>
      </c>
      <c r="C1588" t="s">
        <v>2635</v>
      </c>
      <c r="E1588" s="3">
        <v>42278</v>
      </c>
      <c r="F1588" t="s">
        <v>2680</v>
      </c>
    </row>
    <row r="1589" spans="1:6">
      <c r="A1589" s="1" t="s">
        <v>2143</v>
      </c>
      <c r="B1589" t="s">
        <v>2143</v>
      </c>
      <c r="C1589" t="s">
        <v>2636</v>
      </c>
      <c r="D1589" t="s">
        <v>74</v>
      </c>
      <c r="E1589" s="3">
        <v>42278</v>
      </c>
      <c r="F1589" t="s">
        <v>2680</v>
      </c>
    </row>
    <row r="1590" spans="1:6">
      <c r="A1590" s="1" t="s">
        <v>2144</v>
      </c>
      <c r="B1590" t="s">
        <v>2144</v>
      </c>
      <c r="C1590" t="s">
        <v>2636</v>
      </c>
      <c r="D1590" t="s">
        <v>71</v>
      </c>
      <c r="E1590" s="3">
        <v>42278</v>
      </c>
      <c r="F1590" t="s">
        <v>2680</v>
      </c>
    </row>
    <row r="1591" spans="1:6">
      <c r="A1591" s="1" t="s">
        <v>2145</v>
      </c>
      <c r="B1591" t="s">
        <v>2145</v>
      </c>
      <c r="C1591" t="s">
        <v>2636</v>
      </c>
      <c r="E1591" s="3">
        <v>42278</v>
      </c>
      <c r="F1591" t="s">
        <v>2680</v>
      </c>
    </row>
    <row r="1592" spans="1:6">
      <c r="A1592" s="1" t="s">
        <v>2146</v>
      </c>
      <c r="B1592" t="s">
        <v>2146</v>
      </c>
      <c r="C1592" t="s">
        <v>2636</v>
      </c>
      <c r="E1592" s="3">
        <v>42278</v>
      </c>
      <c r="F1592" t="s">
        <v>2680</v>
      </c>
    </row>
    <row r="1593" spans="1:6">
      <c r="A1593" s="1" t="s">
        <v>2147</v>
      </c>
      <c r="B1593" t="s">
        <v>2147</v>
      </c>
      <c r="C1593" t="s">
        <v>2636</v>
      </c>
      <c r="E1593" s="3">
        <v>42278</v>
      </c>
      <c r="F1593" t="s">
        <v>2680</v>
      </c>
    </row>
    <row r="1594" spans="1:6">
      <c r="A1594" s="1" t="s">
        <v>2148</v>
      </c>
      <c r="B1594" t="s">
        <v>2148</v>
      </c>
      <c r="C1594" t="s">
        <v>2636</v>
      </c>
      <c r="E1594" s="3">
        <v>42278</v>
      </c>
      <c r="F1594" t="s">
        <v>2680</v>
      </c>
    </row>
    <row r="1595" spans="1:6">
      <c r="A1595" s="1" t="s">
        <v>2149</v>
      </c>
      <c r="B1595" t="s">
        <v>2149</v>
      </c>
      <c r="C1595" t="s">
        <v>2636</v>
      </c>
      <c r="D1595" t="s">
        <v>74</v>
      </c>
      <c r="E1595" s="3">
        <v>42278</v>
      </c>
      <c r="F1595" t="s">
        <v>2680</v>
      </c>
    </row>
    <row r="1596" spans="1:6">
      <c r="A1596" s="1" t="s">
        <v>2150</v>
      </c>
      <c r="B1596" t="s">
        <v>2150</v>
      </c>
      <c r="C1596" t="s">
        <v>2636</v>
      </c>
      <c r="E1596" s="3">
        <v>42278</v>
      </c>
      <c r="F1596" t="s">
        <v>2680</v>
      </c>
    </row>
    <row r="1597" spans="1:6">
      <c r="A1597" s="1" t="s">
        <v>2151</v>
      </c>
      <c r="B1597" t="s">
        <v>2151</v>
      </c>
      <c r="C1597" t="s">
        <v>2636</v>
      </c>
      <c r="E1597" s="3">
        <v>42278</v>
      </c>
      <c r="F1597" t="s">
        <v>2680</v>
      </c>
    </row>
    <row r="1598" spans="1:6">
      <c r="A1598" s="1" t="s">
        <v>2152</v>
      </c>
      <c r="B1598" t="s">
        <v>2152</v>
      </c>
      <c r="C1598" t="s">
        <v>2636</v>
      </c>
      <c r="E1598" s="3">
        <v>42278</v>
      </c>
      <c r="F1598" t="s">
        <v>2680</v>
      </c>
    </row>
    <row r="1599" spans="1:6">
      <c r="A1599" s="1" t="s">
        <v>2153</v>
      </c>
      <c r="B1599" t="s">
        <v>2153</v>
      </c>
      <c r="C1599" t="s">
        <v>2636</v>
      </c>
      <c r="E1599" s="3">
        <v>42278</v>
      </c>
      <c r="F1599" t="s">
        <v>2680</v>
      </c>
    </row>
    <row r="1600" spans="1:6">
      <c r="A1600" s="1" t="s">
        <v>2154</v>
      </c>
      <c r="B1600" t="s">
        <v>2154</v>
      </c>
      <c r="C1600" t="s">
        <v>2636</v>
      </c>
      <c r="E1600" s="3">
        <v>42278</v>
      </c>
      <c r="F1600" t="s">
        <v>2680</v>
      </c>
    </row>
    <row r="1601" spans="1:6">
      <c r="A1601" s="1" t="s">
        <v>2155</v>
      </c>
      <c r="B1601" t="s">
        <v>2155</v>
      </c>
      <c r="C1601" t="s">
        <v>2636</v>
      </c>
      <c r="E1601" s="3">
        <v>42278</v>
      </c>
      <c r="F1601" t="s">
        <v>2680</v>
      </c>
    </row>
    <row r="1602" spans="1:6">
      <c r="A1602" s="1" t="s">
        <v>2156</v>
      </c>
      <c r="B1602" t="s">
        <v>2156</v>
      </c>
      <c r="C1602" t="s">
        <v>2636</v>
      </c>
      <c r="E1602" s="3">
        <v>42278</v>
      </c>
      <c r="F1602" t="s">
        <v>2680</v>
      </c>
    </row>
    <row r="1603" spans="1:6">
      <c r="A1603" s="1" t="s">
        <v>2157</v>
      </c>
      <c r="B1603" t="s">
        <v>2157</v>
      </c>
      <c r="C1603" t="s">
        <v>2636</v>
      </c>
      <c r="E1603" s="3">
        <v>42278</v>
      </c>
      <c r="F1603" t="s">
        <v>2680</v>
      </c>
    </row>
    <row r="1604" spans="1:6">
      <c r="A1604" s="1" t="s">
        <v>2158</v>
      </c>
      <c r="B1604" t="s">
        <v>2158</v>
      </c>
      <c r="C1604" t="s">
        <v>2636</v>
      </c>
      <c r="D1604" t="s">
        <v>71</v>
      </c>
      <c r="E1604" s="3">
        <v>42278</v>
      </c>
      <c r="F1604" t="s">
        <v>2680</v>
      </c>
    </row>
    <row r="1605" spans="1:6">
      <c r="A1605" s="1" t="s">
        <v>2159</v>
      </c>
      <c r="B1605" t="s">
        <v>2159</v>
      </c>
      <c r="C1605" t="s">
        <v>2635</v>
      </c>
      <c r="D1605" t="s">
        <v>74</v>
      </c>
      <c r="E1605" s="3">
        <v>43333</v>
      </c>
      <c r="F1605" t="s">
        <v>2680</v>
      </c>
    </row>
    <row r="1606" spans="1:6">
      <c r="A1606" s="1" t="s">
        <v>2160</v>
      </c>
      <c r="B1606" t="s">
        <v>2160</v>
      </c>
      <c r="C1606" t="s">
        <v>2636</v>
      </c>
      <c r="E1606" s="3">
        <v>42278</v>
      </c>
      <c r="F1606" t="s">
        <v>2680</v>
      </c>
    </row>
    <row r="1607" spans="1:6">
      <c r="A1607" s="1" t="s">
        <v>2161</v>
      </c>
      <c r="B1607" t="s">
        <v>2161</v>
      </c>
      <c r="C1607" t="s">
        <v>2636</v>
      </c>
      <c r="D1607" t="s">
        <v>72</v>
      </c>
      <c r="E1607" s="3">
        <v>42278</v>
      </c>
      <c r="F1607" t="s">
        <v>2680</v>
      </c>
    </row>
    <row r="1608" spans="1:6">
      <c r="A1608" s="1" t="s">
        <v>2162</v>
      </c>
      <c r="B1608" t="s">
        <v>2162</v>
      </c>
      <c r="C1608" t="s">
        <v>2636</v>
      </c>
      <c r="E1608" s="3">
        <v>42278</v>
      </c>
      <c r="F1608" t="s">
        <v>2680</v>
      </c>
    </row>
    <row r="1609" spans="1:6">
      <c r="A1609" s="1" t="s">
        <v>2163</v>
      </c>
      <c r="B1609" t="s">
        <v>2163</v>
      </c>
      <c r="C1609" t="s">
        <v>2636</v>
      </c>
      <c r="D1609" t="s">
        <v>71</v>
      </c>
      <c r="E1609" s="3">
        <v>42278</v>
      </c>
      <c r="F1609" t="s">
        <v>2680</v>
      </c>
    </row>
    <row r="1610" spans="1:6">
      <c r="A1610" s="1" t="s">
        <v>2164</v>
      </c>
      <c r="B1610" t="s">
        <v>2164</v>
      </c>
      <c r="C1610" t="s">
        <v>2636</v>
      </c>
      <c r="E1610" s="3">
        <v>42278</v>
      </c>
      <c r="F1610" t="s">
        <v>2680</v>
      </c>
    </row>
    <row r="1611" spans="1:6">
      <c r="A1611" s="1" t="s">
        <v>2165</v>
      </c>
      <c r="B1611" t="s">
        <v>2165</v>
      </c>
      <c r="C1611" t="s">
        <v>2636</v>
      </c>
      <c r="D1611" t="s">
        <v>71</v>
      </c>
      <c r="E1611" s="3">
        <v>42278</v>
      </c>
      <c r="F1611" t="s">
        <v>2680</v>
      </c>
    </row>
    <row r="1612" spans="1:6">
      <c r="A1612" s="1" t="s">
        <v>2166</v>
      </c>
      <c r="B1612" t="s">
        <v>2166</v>
      </c>
      <c r="C1612" t="s">
        <v>2635</v>
      </c>
      <c r="D1612" t="s">
        <v>74</v>
      </c>
      <c r="E1612" s="3">
        <v>42278</v>
      </c>
      <c r="F1612" t="s">
        <v>2680</v>
      </c>
    </row>
    <row r="1613" spans="1:6">
      <c r="A1613" s="1" t="s">
        <v>2167</v>
      </c>
      <c r="B1613" t="s">
        <v>2167</v>
      </c>
      <c r="C1613" t="s">
        <v>2636</v>
      </c>
      <c r="D1613" t="s">
        <v>71</v>
      </c>
      <c r="E1613" s="3">
        <v>42278</v>
      </c>
      <c r="F1613" t="s">
        <v>2680</v>
      </c>
    </row>
    <row r="1614" spans="1:6">
      <c r="A1614" s="1" t="s">
        <v>2168</v>
      </c>
      <c r="B1614" t="s">
        <v>2168</v>
      </c>
      <c r="C1614" t="s">
        <v>2636</v>
      </c>
      <c r="D1614" t="s">
        <v>2651</v>
      </c>
      <c r="E1614" s="3">
        <v>42278</v>
      </c>
      <c r="F1614" t="s">
        <v>2680</v>
      </c>
    </row>
    <row r="1615" spans="1:6">
      <c r="A1615" s="1" t="s">
        <v>2169</v>
      </c>
      <c r="B1615" t="s">
        <v>2169</v>
      </c>
      <c r="C1615" t="s">
        <v>2636</v>
      </c>
      <c r="D1615" t="s">
        <v>71</v>
      </c>
      <c r="E1615" s="3">
        <v>42278</v>
      </c>
      <c r="F1615" t="s">
        <v>2680</v>
      </c>
    </row>
    <row r="1616" spans="1:6">
      <c r="A1616" s="1" t="s">
        <v>2170</v>
      </c>
      <c r="B1616" t="s">
        <v>2170</v>
      </c>
      <c r="C1616" t="s">
        <v>2636</v>
      </c>
      <c r="D1616" t="s">
        <v>79</v>
      </c>
      <c r="E1616" s="3">
        <v>42278</v>
      </c>
      <c r="F1616" t="s">
        <v>2680</v>
      </c>
    </row>
    <row r="1617" spans="1:6">
      <c r="A1617" s="1" t="s">
        <v>2171</v>
      </c>
      <c r="B1617" t="s">
        <v>2171</v>
      </c>
      <c r="C1617" t="s">
        <v>2635</v>
      </c>
      <c r="D1617" t="s">
        <v>2655</v>
      </c>
      <c r="E1617" s="3">
        <v>42278</v>
      </c>
      <c r="F1617" t="s">
        <v>2680</v>
      </c>
    </row>
    <row r="1618" spans="1:6">
      <c r="A1618" s="1" t="s">
        <v>2172</v>
      </c>
      <c r="B1618" t="s">
        <v>2172</v>
      </c>
      <c r="C1618" t="s">
        <v>2636</v>
      </c>
      <c r="E1618" s="3">
        <v>42278</v>
      </c>
      <c r="F1618" t="s">
        <v>2680</v>
      </c>
    </row>
    <row r="1619" spans="1:6">
      <c r="A1619" s="1" t="s">
        <v>2173</v>
      </c>
      <c r="B1619" t="s">
        <v>2173</v>
      </c>
      <c r="C1619" t="s">
        <v>2636</v>
      </c>
      <c r="E1619" s="3">
        <v>42278</v>
      </c>
      <c r="F1619" t="s">
        <v>2680</v>
      </c>
    </row>
    <row r="1620" spans="1:6">
      <c r="A1620" s="1" t="s">
        <v>2174</v>
      </c>
      <c r="B1620" t="s">
        <v>2174</v>
      </c>
      <c r="C1620" t="s">
        <v>2636</v>
      </c>
      <c r="E1620" s="3">
        <v>42278</v>
      </c>
      <c r="F1620" t="s">
        <v>2680</v>
      </c>
    </row>
    <row r="1621" spans="1:6">
      <c r="A1621" s="1" t="s">
        <v>2175</v>
      </c>
      <c r="B1621" t="s">
        <v>2175</v>
      </c>
      <c r="C1621" t="s">
        <v>2636</v>
      </c>
      <c r="E1621" s="3">
        <v>42278</v>
      </c>
      <c r="F1621" t="s">
        <v>2680</v>
      </c>
    </row>
    <row r="1622" spans="1:6">
      <c r="A1622" s="1" t="s">
        <v>2176</v>
      </c>
      <c r="B1622" t="s">
        <v>2176</v>
      </c>
      <c r="C1622" t="s">
        <v>2636</v>
      </c>
      <c r="D1622" t="s">
        <v>74</v>
      </c>
      <c r="E1622" s="3">
        <v>42278</v>
      </c>
      <c r="F1622" t="s">
        <v>2680</v>
      </c>
    </row>
    <row r="1623" spans="1:6">
      <c r="A1623" s="1" t="s">
        <v>2177</v>
      </c>
      <c r="B1623" t="s">
        <v>2177</v>
      </c>
      <c r="C1623" t="s">
        <v>2636</v>
      </c>
      <c r="E1623" s="3">
        <v>42278</v>
      </c>
      <c r="F1623" t="s">
        <v>2680</v>
      </c>
    </row>
    <row r="1624" spans="1:6">
      <c r="A1624" s="1" t="s">
        <v>2178</v>
      </c>
      <c r="B1624" t="s">
        <v>2178</v>
      </c>
      <c r="C1624" t="s">
        <v>2636</v>
      </c>
      <c r="E1624" s="3">
        <v>42278</v>
      </c>
      <c r="F1624" t="s">
        <v>2680</v>
      </c>
    </row>
    <row r="1625" spans="1:6">
      <c r="A1625" s="1" t="s">
        <v>2179</v>
      </c>
      <c r="B1625" t="s">
        <v>2179</v>
      </c>
      <c r="C1625" t="s">
        <v>2636</v>
      </c>
      <c r="E1625" s="3">
        <v>42278</v>
      </c>
      <c r="F1625" t="s">
        <v>2680</v>
      </c>
    </row>
    <row r="1626" spans="1:6">
      <c r="A1626" s="1" t="s">
        <v>2180</v>
      </c>
      <c r="B1626" t="s">
        <v>2180</v>
      </c>
      <c r="C1626" t="s">
        <v>2636</v>
      </c>
      <c r="D1626" t="s">
        <v>76</v>
      </c>
      <c r="E1626" s="3">
        <v>42278</v>
      </c>
      <c r="F1626" t="s">
        <v>2680</v>
      </c>
    </row>
    <row r="1627" spans="1:6">
      <c r="A1627" s="1" t="s">
        <v>2181</v>
      </c>
      <c r="B1627" t="s">
        <v>2181</v>
      </c>
      <c r="C1627" t="s">
        <v>2636</v>
      </c>
      <c r="D1627" t="s">
        <v>78</v>
      </c>
      <c r="E1627" s="3">
        <v>42278</v>
      </c>
      <c r="F1627" t="s">
        <v>2680</v>
      </c>
    </row>
    <row r="1628" spans="1:6">
      <c r="A1628" s="1" t="s">
        <v>2182</v>
      </c>
      <c r="B1628" t="s">
        <v>2182</v>
      </c>
      <c r="C1628" t="s">
        <v>2636</v>
      </c>
      <c r="E1628" s="3">
        <v>42278</v>
      </c>
      <c r="F1628" t="s">
        <v>2680</v>
      </c>
    </row>
    <row r="1629" spans="1:6">
      <c r="A1629" s="1" t="s">
        <v>2183</v>
      </c>
      <c r="B1629" t="s">
        <v>2183</v>
      </c>
      <c r="C1629" t="s">
        <v>2636</v>
      </c>
      <c r="E1629" s="3">
        <v>42278</v>
      </c>
      <c r="F1629" t="s">
        <v>2680</v>
      </c>
    </row>
    <row r="1630" spans="1:6">
      <c r="A1630" s="1" t="s">
        <v>2184</v>
      </c>
      <c r="B1630" t="s">
        <v>2184</v>
      </c>
      <c r="C1630" t="s">
        <v>2636</v>
      </c>
      <c r="E1630" s="3">
        <v>42278</v>
      </c>
      <c r="F1630" t="s">
        <v>2680</v>
      </c>
    </row>
    <row r="1631" spans="1:6">
      <c r="A1631" s="1" t="s">
        <v>2185</v>
      </c>
      <c r="B1631" t="s">
        <v>2185</v>
      </c>
      <c r="C1631" t="s">
        <v>2636</v>
      </c>
      <c r="D1631" t="s">
        <v>2651</v>
      </c>
      <c r="E1631" s="3">
        <v>42278</v>
      </c>
      <c r="F1631" t="s">
        <v>2680</v>
      </c>
    </row>
    <row r="1632" spans="1:6">
      <c r="A1632" s="1" t="s">
        <v>2186</v>
      </c>
      <c r="B1632" t="s">
        <v>2186</v>
      </c>
      <c r="C1632" t="s">
        <v>2636</v>
      </c>
      <c r="E1632" s="3">
        <v>42278</v>
      </c>
      <c r="F1632" t="s">
        <v>2680</v>
      </c>
    </row>
    <row r="1633" spans="1:6">
      <c r="A1633" s="1" t="s">
        <v>2187</v>
      </c>
      <c r="B1633" t="s">
        <v>2187</v>
      </c>
      <c r="C1633" t="s">
        <v>2636</v>
      </c>
      <c r="E1633" s="3">
        <v>42278</v>
      </c>
      <c r="F1633" t="s">
        <v>2680</v>
      </c>
    </row>
    <row r="1634" spans="1:6">
      <c r="A1634" s="1" t="s">
        <v>2188</v>
      </c>
      <c r="B1634" t="s">
        <v>2188</v>
      </c>
      <c r="C1634" t="s">
        <v>2636</v>
      </c>
      <c r="E1634" s="3">
        <v>42278</v>
      </c>
      <c r="F1634" t="s">
        <v>2680</v>
      </c>
    </row>
    <row r="1635" spans="1:6">
      <c r="A1635" s="1" t="s">
        <v>2189</v>
      </c>
      <c r="B1635" t="s">
        <v>2189</v>
      </c>
      <c r="C1635" t="s">
        <v>2636</v>
      </c>
      <c r="E1635" s="3">
        <v>42278</v>
      </c>
      <c r="F1635" t="s">
        <v>2680</v>
      </c>
    </row>
    <row r="1636" spans="1:6">
      <c r="A1636" s="1" t="s">
        <v>2190</v>
      </c>
      <c r="B1636" t="s">
        <v>2190</v>
      </c>
      <c r="C1636" t="s">
        <v>2636</v>
      </c>
      <c r="E1636" s="3">
        <v>42278</v>
      </c>
      <c r="F1636" t="s">
        <v>2680</v>
      </c>
    </row>
    <row r="1637" spans="1:6">
      <c r="A1637" s="1" t="s">
        <v>2191</v>
      </c>
      <c r="B1637" t="s">
        <v>2191</v>
      </c>
      <c r="C1637" t="s">
        <v>2636</v>
      </c>
      <c r="E1637" s="3">
        <v>42278</v>
      </c>
      <c r="F1637" t="s">
        <v>2680</v>
      </c>
    </row>
    <row r="1638" spans="1:6">
      <c r="A1638" s="1" t="s">
        <v>2192</v>
      </c>
      <c r="B1638" t="s">
        <v>2192</v>
      </c>
      <c r="C1638" t="s">
        <v>2636</v>
      </c>
      <c r="E1638" s="3">
        <v>42278</v>
      </c>
      <c r="F1638" t="s">
        <v>2680</v>
      </c>
    </row>
    <row r="1639" spans="1:6">
      <c r="A1639" s="1" t="s">
        <v>2193</v>
      </c>
      <c r="B1639" t="s">
        <v>2193</v>
      </c>
      <c r="C1639" t="s">
        <v>2636</v>
      </c>
      <c r="D1639" t="s">
        <v>74</v>
      </c>
      <c r="E1639" s="3">
        <v>42278</v>
      </c>
      <c r="F1639" t="s">
        <v>2680</v>
      </c>
    </row>
    <row r="1640" spans="1:6">
      <c r="A1640" s="1" t="s">
        <v>2194</v>
      </c>
      <c r="B1640" t="s">
        <v>2194</v>
      </c>
      <c r="C1640" t="s">
        <v>2636</v>
      </c>
      <c r="E1640" s="3">
        <v>42278</v>
      </c>
      <c r="F1640" t="s">
        <v>2680</v>
      </c>
    </row>
    <row r="1641" spans="1:6">
      <c r="A1641" s="1" t="s">
        <v>2195</v>
      </c>
      <c r="B1641" t="s">
        <v>2195</v>
      </c>
      <c r="C1641" t="s">
        <v>2636</v>
      </c>
      <c r="E1641" s="3">
        <v>42278</v>
      </c>
      <c r="F1641" t="s">
        <v>2680</v>
      </c>
    </row>
    <row r="1642" spans="1:6">
      <c r="A1642" s="1" t="s">
        <v>2196</v>
      </c>
      <c r="B1642" t="s">
        <v>2196</v>
      </c>
      <c r="C1642" t="s">
        <v>2636</v>
      </c>
      <c r="E1642" s="3">
        <v>42278</v>
      </c>
      <c r="F1642" t="s">
        <v>2680</v>
      </c>
    </row>
    <row r="1643" spans="1:6">
      <c r="A1643" s="1" t="s">
        <v>2197</v>
      </c>
      <c r="B1643" t="s">
        <v>2197</v>
      </c>
      <c r="C1643" t="s">
        <v>2636</v>
      </c>
      <c r="D1643" t="s">
        <v>74</v>
      </c>
      <c r="E1643" s="3">
        <v>42278</v>
      </c>
      <c r="F1643" t="s">
        <v>2680</v>
      </c>
    </row>
    <row r="1644" spans="1:6">
      <c r="A1644" s="1" t="s">
        <v>2198</v>
      </c>
      <c r="B1644" t="s">
        <v>2198</v>
      </c>
      <c r="C1644" t="s">
        <v>2636</v>
      </c>
      <c r="D1644" t="s">
        <v>71</v>
      </c>
      <c r="E1644" s="3">
        <v>42278</v>
      </c>
      <c r="F1644" t="s">
        <v>2680</v>
      </c>
    </row>
    <row r="1645" spans="1:6">
      <c r="A1645" s="1" t="s">
        <v>2199</v>
      </c>
      <c r="B1645" t="s">
        <v>2199</v>
      </c>
      <c r="C1645" t="s">
        <v>2636</v>
      </c>
      <c r="E1645" s="3">
        <v>42278</v>
      </c>
      <c r="F1645" t="s">
        <v>2680</v>
      </c>
    </row>
    <row r="1646" spans="1:6">
      <c r="A1646" s="1" t="s">
        <v>2200</v>
      </c>
      <c r="B1646" t="s">
        <v>2200</v>
      </c>
      <c r="C1646" t="s">
        <v>2636</v>
      </c>
      <c r="E1646" s="3">
        <v>42278</v>
      </c>
      <c r="F1646" t="s">
        <v>2680</v>
      </c>
    </row>
    <row r="1647" spans="1:6">
      <c r="A1647" s="1" t="s">
        <v>2201</v>
      </c>
      <c r="B1647" t="s">
        <v>2201</v>
      </c>
      <c r="C1647" t="s">
        <v>2636</v>
      </c>
      <c r="E1647" s="3">
        <v>42278</v>
      </c>
      <c r="F1647" t="s">
        <v>2680</v>
      </c>
    </row>
    <row r="1648" spans="1:6">
      <c r="A1648" s="1" t="s">
        <v>2202</v>
      </c>
      <c r="B1648" t="s">
        <v>2202</v>
      </c>
      <c r="C1648" t="s">
        <v>2636</v>
      </c>
      <c r="D1648" t="s">
        <v>74</v>
      </c>
      <c r="E1648" s="3">
        <v>42278</v>
      </c>
      <c r="F1648" t="s">
        <v>2680</v>
      </c>
    </row>
    <row r="1649" spans="1:6">
      <c r="A1649" s="1" t="s">
        <v>2203</v>
      </c>
      <c r="B1649" t="s">
        <v>2203</v>
      </c>
      <c r="C1649" t="s">
        <v>2636</v>
      </c>
      <c r="E1649" s="3">
        <v>42278</v>
      </c>
      <c r="F1649" t="s">
        <v>2680</v>
      </c>
    </row>
    <row r="1650" spans="1:6">
      <c r="A1650" s="1" t="s">
        <v>2204</v>
      </c>
      <c r="B1650" t="s">
        <v>2204</v>
      </c>
      <c r="C1650" t="s">
        <v>2635</v>
      </c>
      <c r="E1650" s="3">
        <v>42278</v>
      </c>
      <c r="F1650" t="s">
        <v>2680</v>
      </c>
    </row>
    <row r="1651" spans="1:6">
      <c r="A1651" s="1" t="s">
        <v>2205</v>
      </c>
      <c r="B1651" t="s">
        <v>2205</v>
      </c>
      <c r="C1651" t="s">
        <v>2636</v>
      </c>
      <c r="E1651" s="3">
        <v>42278</v>
      </c>
      <c r="F1651" t="s">
        <v>2680</v>
      </c>
    </row>
    <row r="1652" spans="1:6">
      <c r="A1652" s="1" t="s">
        <v>2206</v>
      </c>
      <c r="B1652" t="s">
        <v>2206</v>
      </c>
      <c r="C1652" t="s">
        <v>2636</v>
      </c>
      <c r="E1652" s="3">
        <v>42278</v>
      </c>
      <c r="F1652" t="s">
        <v>2680</v>
      </c>
    </row>
    <row r="1653" spans="1:6">
      <c r="A1653" s="1" t="s">
        <v>2207</v>
      </c>
      <c r="B1653" t="s">
        <v>2207</v>
      </c>
      <c r="C1653" t="s">
        <v>2636</v>
      </c>
      <c r="E1653" s="3">
        <v>42278</v>
      </c>
      <c r="F1653" t="s">
        <v>2680</v>
      </c>
    </row>
    <row r="1654" spans="1:6">
      <c r="A1654" s="1" t="s">
        <v>2208</v>
      </c>
      <c r="B1654" t="s">
        <v>2208</v>
      </c>
      <c r="C1654" t="s">
        <v>2636</v>
      </c>
      <c r="E1654" s="3">
        <v>42278</v>
      </c>
      <c r="F1654" t="s">
        <v>2680</v>
      </c>
    </row>
    <row r="1655" spans="1:6">
      <c r="A1655" s="1" t="s">
        <v>2209</v>
      </c>
      <c r="B1655" t="s">
        <v>2209</v>
      </c>
      <c r="C1655" t="s">
        <v>2635</v>
      </c>
      <c r="E1655" s="3">
        <v>42278</v>
      </c>
      <c r="F1655" t="s">
        <v>2680</v>
      </c>
    </row>
    <row r="1656" spans="1:6">
      <c r="A1656" s="1" t="s">
        <v>2210</v>
      </c>
      <c r="B1656" t="s">
        <v>2210</v>
      </c>
      <c r="C1656" t="s">
        <v>2636</v>
      </c>
      <c r="E1656" s="3">
        <v>42278</v>
      </c>
      <c r="F1656" t="s">
        <v>2680</v>
      </c>
    </row>
    <row r="1657" spans="1:6">
      <c r="A1657" s="1" t="s">
        <v>2211</v>
      </c>
      <c r="B1657" t="s">
        <v>2211</v>
      </c>
      <c r="C1657" t="s">
        <v>2636</v>
      </c>
      <c r="E1657" s="3">
        <v>42278</v>
      </c>
      <c r="F1657" t="s">
        <v>2680</v>
      </c>
    </row>
    <row r="1658" spans="1:6">
      <c r="A1658" s="1" t="s">
        <v>2212</v>
      </c>
      <c r="B1658" t="s">
        <v>2212</v>
      </c>
      <c r="C1658" t="s">
        <v>2636</v>
      </c>
      <c r="E1658" s="3">
        <v>42278</v>
      </c>
      <c r="F1658" t="s">
        <v>2680</v>
      </c>
    </row>
    <row r="1659" spans="1:6">
      <c r="A1659" s="1" t="s">
        <v>2213</v>
      </c>
      <c r="B1659" t="s">
        <v>2213</v>
      </c>
      <c r="C1659" t="s">
        <v>2636</v>
      </c>
      <c r="E1659" s="3">
        <v>42278</v>
      </c>
      <c r="F1659" t="s">
        <v>2680</v>
      </c>
    </row>
    <row r="1660" spans="1:6">
      <c r="A1660" s="1" t="s">
        <v>2214</v>
      </c>
      <c r="B1660" t="s">
        <v>2214</v>
      </c>
      <c r="C1660" t="s">
        <v>2636</v>
      </c>
      <c r="E1660" s="3">
        <v>42278</v>
      </c>
      <c r="F1660" t="s">
        <v>2680</v>
      </c>
    </row>
    <row r="1661" spans="1:6">
      <c r="A1661" s="1" t="s">
        <v>2215</v>
      </c>
      <c r="B1661" t="s">
        <v>2215</v>
      </c>
      <c r="C1661" t="s">
        <v>2636</v>
      </c>
      <c r="E1661" s="3">
        <v>42278</v>
      </c>
      <c r="F1661" t="s">
        <v>2680</v>
      </c>
    </row>
    <row r="1662" spans="1:6">
      <c r="A1662" s="1" t="s">
        <v>2216</v>
      </c>
      <c r="B1662" t="s">
        <v>2216</v>
      </c>
      <c r="C1662" t="s">
        <v>2636</v>
      </c>
      <c r="E1662" s="3">
        <v>42278</v>
      </c>
      <c r="F1662" t="s">
        <v>2680</v>
      </c>
    </row>
    <row r="1663" spans="1:6">
      <c r="A1663" s="1" t="s">
        <v>2217</v>
      </c>
      <c r="B1663" t="s">
        <v>2217</v>
      </c>
      <c r="C1663" t="s">
        <v>2636</v>
      </c>
      <c r="E1663" s="3">
        <v>42278</v>
      </c>
      <c r="F1663" t="s">
        <v>2680</v>
      </c>
    </row>
    <row r="1664" spans="1:6">
      <c r="A1664" s="1" t="s">
        <v>2218</v>
      </c>
      <c r="B1664" t="s">
        <v>2218</v>
      </c>
      <c r="C1664" t="s">
        <v>2636</v>
      </c>
      <c r="E1664" s="3">
        <v>42278</v>
      </c>
      <c r="F1664" t="s">
        <v>2680</v>
      </c>
    </row>
    <row r="1665" spans="1:6">
      <c r="A1665" s="1" t="s">
        <v>2219</v>
      </c>
      <c r="B1665" t="s">
        <v>2219</v>
      </c>
      <c r="C1665" t="s">
        <v>2636</v>
      </c>
      <c r="E1665" s="3">
        <v>42278</v>
      </c>
      <c r="F1665" t="s">
        <v>2680</v>
      </c>
    </row>
    <row r="1666" spans="1:6">
      <c r="A1666" s="1" t="s">
        <v>2220</v>
      </c>
      <c r="B1666" t="s">
        <v>2220</v>
      </c>
      <c r="C1666" t="s">
        <v>2636</v>
      </c>
      <c r="D1666" t="s">
        <v>74</v>
      </c>
      <c r="E1666" s="3">
        <v>42278</v>
      </c>
      <c r="F1666" t="s">
        <v>2680</v>
      </c>
    </row>
    <row r="1667" spans="1:6">
      <c r="A1667" s="1" t="s">
        <v>2221</v>
      </c>
      <c r="B1667" t="s">
        <v>2221</v>
      </c>
      <c r="C1667" t="s">
        <v>2636</v>
      </c>
      <c r="E1667" s="3">
        <v>42278</v>
      </c>
      <c r="F1667" t="s">
        <v>2680</v>
      </c>
    </row>
    <row r="1668" spans="1:6">
      <c r="A1668" s="1" t="s">
        <v>2222</v>
      </c>
      <c r="B1668" t="s">
        <v>2222</v>
      </c>
      <c r="C1668" t="s">
        <v>2636</v>
      </c>
      <c r="E1668" s="3">
        <v>42278</v>
      </c>
      <c r="F1668" t="s">
        <v>2680</v>
      </c>
    </row>
    <row r="1669" spans="1:6">
      <c r="A1669" s="1" t="s">
        <v>2223</v>
      </c>
      <c r="B1669" t="s">
        <v>2223</v>
      </c>
      <c r="C1669" t="s">
        <v>2636</v>
      </c>
      <c r="E1669" s="3">
        <v>42278</v>
      </c>
      <c r="F1669" t="s">
        <v>2680</v>
      </c>
    </row>
    <row r="1670" spans="1:6">
      <c r="A1670" s="1" t="s">
        <v>2224</v>
      </c>
      <c r="B1670" t="s">
        <v>2224</v>
      </c>
      <c r="C1670" t="s">
        <v>2636</v>
      </c>
      <c r="E1670" s="3">
        <v>42278</v>
      </c>
      <c r="F1670" t="s">
        <v>2680</v>
      </c>
    </row>
    <row r="1671" spans="1:6">
      <c r="A1671" s="1" t="s">
        <v>2225</v>
      </c>
      <c r="B1671" t="s">
        <v>2225</v>
      </c>
      <c r="C1671" t="s">
        <v>2636</v>
      </c>
      <c r="D1671" t="s">
        <v>74</v>
      </c>
      <c r="E1671" s="3">
        <v>42278</v>
      </c>
      <c r="F1671" t="s">
        <v>2680</v>
      </c>
    </row>
    <row r="1672" spans="1:6">
      <c r="A1672" s="1" t="s">
        <v>2226</v>
      </c>
      <c r="B1672" t="s">
        <v>2226</v>
      </c>
      <c r="C1672" t="s">
        <v>2636</v>
      </c>
      <c r="E1672" s="3">
        <v>42278</v>
      </c>
      <c r="F1672" t="s">
        <v>2680</v>
      </c>
    </row>
    <row r="1673" spans="1:6">
      <c r="A1673" s="1" t="s">
        <v>2227</v>
      </c>
      <c r="B1673" t="s">
        <v>2227</v>
      </c>
      <c r="C1673" t="s">
        <v>2636</v>
      </c>
      <c r="E1673" s="3">
        <v>42278</v>
      </c>
      <c r="F1673" t="s">
        <v>2680</v>
      </c>
    </row>
    <row r="1674" spans="1:6">
      <c r="A1674" s="1" t="s">
        <v>2228</v>
      </c>
      <c r="B1674" t="s">
        <v>2228</v>
      </c>
      <c r="C1674" t="s">
        <v>2636</v>
      </c>
      <c r="E1674" s="3">
        <v>42278</v>
      </c>
      <c r="F1674" t="s">
        <v>2680</v>
      </c>
    </row>
    <row r="1675" spans="1:6">
      <c r="A1675" s="1" t="s">
        <v>2229</v>
      </c>
      <c r="B1675" t="s">
        <v>2229</v>
      </c>
      <c r="C1675" t="s">
        <v>2636</v>
      </c>
      <c r="E1675" s="3">
        <v>42278</v>
      </c>
      <c r="F1675" t="s">
        <v>2680</v>
      </c>
    </row>
    <row r="1676" spans="1:6">
      <c r="A1676" s="1" t="s">
        <v>2230</v>
      </c>
      <c r="B1676" t="s">
        <v>2230</v>
      </c>
      <c r="C1676" t="s">
        <v>2636</v>
      </c>
      <c r="D1676" t="s">
        <v>71</v>
      </c>
      <c r="E1676" s="3">
        <v>42278</v>
      </c>
      <c r="F1676" t="s">
        <v>2680</v>
      </c>
    </row>
    <row r="1677" spans="1:6">
      <c r="A1677" s="1" t="s">
        <v>2231</v>
      </c>
      <c r="B1677" t="s">
        <v>2231</v>
      </c>
      <c r="C1677" t="s">
        <v>2635</v>
      </c>
      <c r="D1677" t="s">
        <v>71</v>
      </c>
      <c r="E1677" s="3">
        <v>42278</v>
      </c>
      <c r="F1677" t="s">
        <v>2680</v>
      </c>
    </row>
    <row r="1678" spans="1:6">
      <c r="A1678" s="1" t="s">
        <v>2232</v>
      </c>
      <c r="B1678" t="s">
        <v>2232</v>
      </c>
      <c r="C1678" t="s">
        <v>2636</v>
      </c>
      <c r="E1678" s="3">
        <v>42278</v>
      </c>
      <c r="F1678" t="s">
        <v>2680</v>
      </c>
    </row>
    <row r="1679" spans="1:6">
      <c r="A1679" s="1" t="s">
        <v>2233</v>
      </c>
      <c r="B1679" t="s">
        <v>2233</v>
      </c>
      <c r="C1679" t="s">
        <v>2636</v>
      </c>
      <c r="E1679" s="3">
        <v>42278</v>
      </c>
      <c r="F1679" t="s">
        <v>2680</v>
      </c>
    </row>
    <row r="1680" spans="1:6">
      <c r="A1680" s="1" t="s">
        <v>2234</v>
      </c>
      <c r="B1680" t="s">
        <v>2234</v>
      </c>
      <c r="C1680" t="s">
        <v>2636</v>
      </c>
      <c r="D1680" t="s">
        <v>74</v>
      </c>
      <c r="E1680" s="3">
        <v>42278</v>
      </c>
      <c r="F1680" t="s">
        <v>2680</v>
      </c>
    </row>
    <row r="1681" spans="1:6">
      <c r="A1681" s="1" t="s">
        <v>2235</v>
      </c>
      <c r="B1681" t="s">
        <v>2235</v>
      </c>
      <c r="C1681" t="s">
        <v>2636</v>
      </c>
      <c r="E1681" s="3">
        <v>42278</v>
      </c>
      <c r="F1681" t="s">
        <v>2680</v>
      </c>
    </row>
    <row r="1682" spans="1:6">
      <c r="A1682" s="1" t="s">
        <v>2236</v>
      </c>
      <c r="B1682" t="s">
        <v>2236</v>
      </c>
      <c r="C1682" t="s">
        <v>2636</v>
      </c>
      <c r="E1682" s="3">
        <v>42278</v>
      </c>
      <c r="F1682" t="s">
        <v>2680</v>
      </c>
    </row>
    <row r="1683" spans="1:6">
      <c r="A1683" s="1" t="s">
        <v>2237</v>
      </c>
      <c r="B1683" t="s">
        <v>2237</v>
      </c>
      <c r="C1683" t="s">
        <v>2636</v>
      </c>
      <c r="D1683" t="s">
        <v>74</v>
      </c>
      <c r="E1683" s="3">
        <v>42278</v>
      </c>
      <c r="F1683" t="s">
        <v>2680</v>
      </c>
    </row>
    <row r="1684" spans="1:6">
      <c r="A1684" s="1" t="s">
        <v>2238</v>
      </c>
      <c r="B1684" t="s">
        <v>2238</v>
      </c>
      <c r="C1684" t="s">
        <v>2636</v>
      </c>
      <c r="E1684" s="3">
        <v>42278</v>
      </c>
      <c r="F1684" t="s">
        <v>2680</v>
      </c>
    </row>
    <row r="1685" spans="1:6">
      <c r="A1685" s="1" t="s">
        <v>2239</v>
      </c>
      <c r="B1685" t="s">
        <v>2239</v>
      </c>
      <c r="C1685" t="s">
        <v>2636</v>
      </c>
      <c r="E1685" s="3">
        <v>42278</v>
      </c>
      <c r="F1685" t="s">
        <v>2680</v>
      </c>
    </row>
    <row r="1686" spans="1:6">
      <c r="A1686" s="1" t="s">
        <v>2240</v>
      </c>
      <c r="B1686" t="s">
        <v>2240</v>
      </c>
      <c r="C1686" t="s">
        <v>2635</v>
      </c>
      <c r="D1686" t="s">
        <v>74</v>
      </c>
      <c r="E1686" s="3">
        <v>42278</v>
      </c>
      <c r="F1686" t="s">
        <v>2680</v>
      </c>
    </row>
    <row r="1687" spans="1:6">
      <c r="A1687" s="1" t="s">
        <v>2241</v>
      </c>
      <c r="B1687" t="s">
        <v>2241</v>
      </c>
      <c r="C1687" t="s">
        <v>2636</v>
      </c>
      <c r="E1687" s="3">
        <v>42278</v>
      </c>
      <c r="F1687" t="s">
        <v>2680</v>
      </c>
    </row>
    <row r="1688" spans="1:6">
      <c r="A1688" s="1" t="s">
        <v>2242</v>
      </c>
      <c r="B1688" t="s">
        <v>2242</v>
      </c>
      <c r="C1688" t="s">
        <v>2636</v>
      </c>
      <c r="D1688" t="s">
        <v>71</v>
      </c>
      <c r="E1688" s="3">
        <v>42278</v>
      </c>
      <c r="F1688" t="s">
        <v>2680</v>
      </c>
    </row>
    <row r="1689" spans="1:6">
      <c r="A1689" s="1" t="s">
        <v>2243</v>
      </c>
      <c r="B1689" t="s">
        <v>2243</v>
      </c>
      <c r="C1689" t="s">
        <v>2636</v>
      </c>
      <c r="E1689" s="3">
        <v>42278</v>
      </c>
      <c r="F1689" t="s">
        <v>2680</v>
      </c>
    </row>
    <row r="1690" spans="1:6">
      <c r="A1690" s="1" t="s">
        <v>2244</v>
      </c>
      <c r="B1690" t="s">
        <v>2244</v>
      </c>
      <c r="C1690" t="s">
        <v>2636</v>
      </c>
      <c r="E1690" s="3">
        <v>42278</v>
      </c>
      <c r="F1690" t="s">
        <v>2680</v>
      </c>
    </row>
    <row r="1691" spans="1:6">
      <c r="A1691" s="1" t="s">
        <v>2245</v>
      </c>
      <c r="B1691" t="s">
        <v>2245</v>
      </c>
      <c r="C1691" t="s">
        <v>2636</v>
      </c>
      <c r="E1691" s="3">
        <v>42278</v>
      </c>
      <c r="F1691" t="s">
        <v>2680</v>
      </c>
    </row>
    <row r="1692" spans="1:6">
      <c r="A1692" s="1" t="s">
        <v>2246</v>
      </c>
      <c r="B1692" t="s">
        <v>2246</v>
      </c>
      <c r="C1692" t="s">
        <v>2636</v>
      </c>
      <c r="D1692" t="s">
        <v>74</v>
      </c>
      <c r="E1692" s="3">
        <v>42278</v>
      </c>
      <c r="F1692" t="s">
        <v>2680</v>
      </c>
    </row>
    <row r="1693" spans="1:6">
      <c r="A1693" s="1" t="s">
        <v>2247</v>
      </c>
      <c r="B1693" t="s">
        <v>2247</v>
      </c>
      <c r="C1693" t="s">
        <v>2636</v>
      </c>
      <c r="E1693" s="3">
        <v>42278</v>
      </c>
      <c r="F1693" t="s">
        <v>2680</v>
      </c>
    </row>
    <row r="1694" spans="1:6">
      <c r="A1694" s="1" t="s">
        <v>2248</v>
      </c>
      <c r="B1694" t="s">
        <v>2248</v>
      </c>
      <c r="C1694" t="s">
        <v>2636</v>
      </c>
      <c r="D1694" t="s">
        <v>71</v>
      </c>
      <c r="E1694" s="3">
        <v>42278</v>
      </c>
      <c r="F1694" t="s">
        <v>2680</v>
      </c>
    </row>
    <row r="1695" spans="1:6">
      <c r="A1695" s="1" t="s">
        <v>2249</v>
      </c>
      <c r="B1695" t="s">
        <v>2249</v>
      </c>
      <c r="C1695" t="s">
        <v>2636</v>
      </c>
      <c r="E1695" s="3">
        <v>42278</v>
      </c>
      <c r="F1695" t="s">
        <v>2680</v>
      </c>
    </row>
    <row r="1696" spans="1:6">
      <c r="A1696" s="1" t="s">
        <v>2250</v>
      </c>
      <c r="B1696" t="s">
        <v>2250</v>
      </c>
      <c r="C1696" t="s">
        <v>2636</v>
      </c>
      <c r="E1696" s="3">
        <v>42278</v>
      </c>
      <c r="F1696" t="s">
        <v>2680</v>
      </c>
    </row>
    <row r="1697" spans="1:6">
      <c r="A1697" s="1" t="s">
        <v>2251</v>
      </c>
      <c r="B1697" t="s">
        <v>2251</v>
      </c>
      <c r="C1697" t="s">
        <v>2636</v>
      </c>
      <c r="E1697" s="3">
        <v>42278</v>
      </c>
      <c r="F1697" t="s">
        <v>2680</v>
      </c>
    </row>
    <row r="1698" spans="1:6">
      <c r="A1698" s="1" t="s">
        <v>2252</v>
      </c>
      <c r="B1698" t="s">
        <v>2252</v>
      </c>
      <c r="C1698" t="s">
        <v>2636</v>
      </c>
      <c r="E1698" s="3">
        <v>42278</v>
      </c>
      <c r="F1698" t="s">
        <v>2680</v>
      </c>
    </row>
    <row r="1699" spans="1:6">
      <c r="A1699" s="1" t="s">
        <v>2253</v>
      </c>
      <c r="B1699" t="s">
        <v>2253</v>
      </c>
      <c r="C1699" t="s">
        <v>2635</v>
      </c>
      <c r="E1699" s="3">
        <v>42278</v>
      </c>
      <c r="F1699" t="s">
        <v>2680</v>
      </c>
    </row>
    <row r="1700" spans="1:6">
      <c r="A1700" s="1" t="s">
        <v>2254</v>
      </c>
      <c r="B1700" t="s">
        <v>2254</v>
      </c>
      <c r="C1700" t="s">
        <v>2636</v>
      </c>
      <c r="E1700" s="3">
        <v>42278</v>
      </c>
      <c r="F1700" t="s">
        <v>2680</v>
      </c>
    </row>
    <row r="1701" spans="1:6">
      <c r="A1701" s="1" t="s">
        <v>2255</v>
      </c>
      <c r="B1701" t="s">
        <v>2255</v>
      </c>
      <c r="C1701" t="s">
        <v>2636</v>
      </c>
      <c r="D1701" t="s">
        <v>74</v>
      </c>
      <c r="E1701" s="3">
        <v>42278</v>
      </c>
      <c r="F1701" t="s">
        <v>2680</v>
      </c>
    </row>
    <row r="1702" spans="1:6">
      <c r="A1702" s="1" t="s">
        <v>2256</v>
      </c>
      <c r="B1702" t="s">
        <v>2256</v>
      </c>
      <c r="C1702" t="s">
        <v>2636</v>
      </c>
      <c r="E1702" s="3">
        <v>42278</v>
      </c>
      <c r="F1702" t="s">
        <v>2680</v>
      </c>
    </row>
    <row r="1703" spans="1:6">
      <c r="A1703" s="1" t="s">
        <v>2257</v>
      </c>
      <c r="B1703" t="s">
        <v>2257</v>
      </c>
      <c r="C1703" t="s">
        <v>2636</v>
      </c>
      <c r="E1703" s="3">
        <v>42278</v>
      </c>
      <c r="F1703" t="s">
        <v>2680</v>
      </c>
    </row>
    <row r="1704" spans="1:6">
      <c r="A1704" s="1" t="s">
        <v>2258</v>
      </c>
      <c r="B1704" t="s">
        <v>2258</v>
      </c>
      <c r="C1704" t="s">
        <v>2636</v>
      </c>
      <c r="E1704" s="3">
        <v>42278</v>
      </c>
      <c r="F1704" t="s">
        <v>2680</v>
      </c>
    </row>
    <row r="1705" spans="1:6">
      <c r="A1705" s="1" t="s">
        <v>2259</v>
      </c>
      <c r="B1705" t="s">
        <v>2259</v>
      </c>
      <c r="C1705" t="s">
        <v>2636</v>
      </c>
      <c r="E1705" s="3">
        <v>42278</v>
      </c>
      <c r="F1705" t="s">
        <v>2680</v>
      </c>
    </row>
    <row r="1706" spans="1:6">
      <c r="A1706" s="1" t="s">
        <v>2260</v>
      </c>
      <c r="B1706" t="s">
        <v>2260</v>
      </c>
      <c r="C1706" t="s">
        <v>2636</v>
      </c>
      <c r="D1706" t="s">
        <v>2674</v>
      </c>
      <c r="E1706" s="3">
        <v>42278</v>
      </c>
      <c r="F1706" t="s">
        <v>2680</v>
      </c>
    </row>
    <row r="1707" spans="1:6">
      <c r="A1707" s="1" t="s">
        <v>2261</v>
      </c>
      <c r="B1707" t="s">
        <v>2261</v>
      </c>
      <c r="C1707" t="s">
        <v>2636</v>
      </c>
      <c r="E1707" s="3">
        <v>42278</v>
      </c>
      <c r="F1707" t="s">
        <v>2680</v>
      </c>
    </row>
    <row r="1708" spans="1:6">
      <c r="A1708" s="1" t="s">
        <v>2262</v>
      </c>
      <c r="B1708" t="s">
        <v>2262</v>
      </c>
      <c r="C1708" t="s">
        <v>2636</v>
      </c>
      <c r="E1708" s="3">
        <v>42278</v>
      </c>
      <c r="F1708" t="s">
        <v>2680</v>
      </c>
    </row>
    <row r="1709" spans="1:6">
      <c r="A1709" s="1" t="s">
        <v>2263</v>
      </c>
      <c r="B1709" t="s">
        <v>2263</v>
      </c>
      <c r="C1709" t="s">
        <v>2636</v>
      </c>
      <c r="E1709" s="3">
        <v>42278</v>
      </c>
      <c r="F1709" t="s">
        <v>2680</v>
      </c>
    </row>
    <row r="1710" spans="1:6">
      <c r="A1710" s="1" t="s">
        <v>2264</v>
      </c>
      <c r="B1710" t="s">
        <v>2264</v>
      </c>
      <c r="C1710" t="s">
        <v>2636</v>
      </c>
      <c r="E1710" s="3">
        <v>42278</v>
      </c>
      <c r="F1710" t="s">
        <v>2680</v>
      </c>
    </row>
    <row r="1711" spans="1:6">
      <c r="A1711" s="1" t="s">
        <v>2265</v>
      </c>
      <c r="B1711" t="s">
        <v>2265</v>
      </c>
      <c r="C1711" t="s">
        <v>2636</v>
      </c>
      <c r="E1711" s="3">
        <v>42278</v>
      </c>
      <c r="F1711" t="s">
        <v>2680</v>
      </c>
    </row>
    <row r="1712" spans="1:6">
      <c r="A1712" s="1" t="s">
        <v>2266</v>
      </c>
      <c r="B1712" t="s">
        <v>2266</v>
      </c>
      <c r="C1712" t="s">
        <v>2636</v>
      </c>
      <c r="E1712" s="3">
        <v>42278</v>
      </c>
      <c r="F1712" t="s">
        <v>2680</v>
      </c>
    </row>
    <row r="1713" spans="1:6">
      <c r="A1713" s="1" t="s">
        <v>2267</v>
      </c>
      <c r="B1713" t="s">
        <v>2267</v>
      </c>
      <c r="C1713" t="s">
        <v>2636</v>
      </c>
      <c r="E1713" s="3">
        <v>42278</v>
      </c>
      <c r="F1713" t="s">
        <v>2680</v>
      </c>
    </row>
    <row r="1714" spans="1:6">
      <c r="A1714" s="1" t="s">
        <v>2268</v>
      </c>
      <c r="B1714" t="s">
        <v>2268</v>
      </c>
      <c r="C1714" t="s">
        <v>2636</v>
      </c>
      <c r="E1714" s="3">
        <v>42278</v>
      </c>
      <c r="F1714" t="s">
        <v>2680</v>
      </c>
    </row>
    <row r="1715" spans="1:6">
      <c r="A1715" s="1" t="s">
        <v>2269</v>
      </c>
      <c r="B1715" t="s">
        <v>2269</v>
      </c>
      <c r="C1715" t="s">
        <v>2636</v>
      </c>
      <c r="E1715" s="3">
        <v>42278</v>
      </c>
      <c r="F1715" t="s">
        <v>2680</v>
      </c>
    </row>
    <row r="1716" spans="1:6">
      <c r="A1716" s="1" t="s">
        <v>2270</v>
      </c>
      <c r="B1716" t="s">
        <v>2270</v>
      </c>
      <c r="C1716" t="s">
        <v>2636</v>
      </c>
      <c r="E1716" s="3">
        <v>42278</v>
      </c>
      <c r="F1716" t="s">
        <v>2680</v>
      </c>
    </row>
    <row r="1717" spans="1:6">
      <c r="A1717" s="1" t="s">
        <v>2271</v>
      </c>
      <c r="B1717" t="s">
        <v>2271</v>
      </c>
      <c r="C1717" t="s">
        <v>2636</v>
      </c>
      <c r="D1717" t="s">
        <v>2651</v>
      </c>
      <c r="E1717" s="3">
        <v>42278</v>
      </c>
      <c r="F1717" t="s">
        <v>2680</v>
      </c>
    </row>
    <row r="1718" spans="1:6">
      <c r="A1718" s="1" t="s">
        <v>2272</v>
      </c>
      <c r="B1718" t="s">
        <v>2272</v>
      </c>
      <c r="C1718" t="s">
        <v>2636</v>
      </c>
      <c r="E1718" s="3">
        <v>42278</v>
      </c>
      <c r="F1718" t="s">
        <v>2680</v>
      </c>
    </row>
    <row r="1719" spans="1:6">
      <c r="A1719" s="1" t="s">
        <v>2273</v>
      </c>
      <c r="B1719" t="s">
        <v>2273</v>
      </c>
      <c r="C1719" t="s">
        <v>2635</v>
      </c>
      <c r="D1719" t="s">
        <v>71</v>
      </c>
      <c r="E1719" s="3">
        <v>42278</v>
      </c>
      <c r="F1719" t="s">
        <v>2680</v>
      </c>
    </row>
    <row r="1720" spans="1:6">
      <c r="A1720" s="1" t="s">
        <v>2274</v>
      </c>
      <c r="B1720" t="s">
        <v>2274</v>
      </c>
      <c r="C1720" t="s">
        <v>2636</v>
      </c>
      <c r="D1720" t="s">
        <v>74</v>
      </c>
      <c r="E1720" s="3">
        <v>42278</v>
      </c>
      <c r="F1720" t="s">
        <v>2680</v>
      </c>
    </row>
    <row r="1721" spans="1:6">
      <c r="A1721" s="1" t="s">
        <v>2275</v>
      </c>
      <c r="B1721" t="s">
        <v>2275</v>
      </c>
      <c r="C1721" t="s">
        <v>2635</v>
      </c>
      <c r="E1721" s="3">
        <v>42278</v>
      </c>
      <c r="F1721" t="s">
        <v>2680</v>
      </c>
    </row>
    <row r="1722" spans="1:6">
      <c r="A1722" s="1" t="s">
        <v>2276</v>
      </c>
      <c r="B1722" t="s">
        <v>2276</v>
      </c>
      <c r="C1722" t="s">
        <v>2635</v>
      </c>
      <c r="E1722" s="3">
        <v>42278</v>
      </c>
      <c r="F1722" t="s">
        <v>2680</v>
      </c>
    </row>
    <row r="1723" spans="1:6">
      <c r="A1723" s="1" t="s">
        <v>2277</v>
      </c>
      <c r="B1723" t="s">
        <v>2277</v>
      </c>
      <c r="C1723" t="s">
        <v>2635</v>
      </c>
      <c r="D1723" t="s">
        <v>71</v>
      </c>
      <c r="E1723" s="3">
        <v>42278</v>
      </c>
      <c r="F1723" t="s">
        <v>2680</v>
      </c>
    </row>
    <row r="1724" spans="1:6">
      <c r="A1724" s="1" t="s">
        <v>2278</v>
      </c>
      <c r="B1724" t="s">
        <v>2278</v>
      </c>
      <c r="C1724" t="s">
        <v>2636</v>
      </c>
      <c r="E1724" s="3">
        <v>42278</v>
      </c>
      <c r="F1724" t="s">
        <v>2680</v>
      </c>
    </row>
    <row r="1725" spans="1:6">
      <c r="A1725" s="1" t="s">
        <v>2279</v>
      </c>
      <c r="B1725" t="s">
        <v>2279</v>
      </c>
      <c r="C1725" t="s">
        <v>2635</v>
      </c>
      <c r="D1725" t="s">
        <v>71</v>
      </c>
      <c r="E1725" s="3">
        <v>42895</v>
      </c>
      <c r="F1725" t="s">
        <v>2680</v>
      </c>
    </row>
    <row r="1726" spans="1:6">
      <c r="A1726" s="1" t="s">
        <v>2280</v>
      </c>
      <c r="B1726" t="s">
        <v>2280</v>
      </c>
      <c r="C1726" t="s">
        <v>2635</v>
      </c>
      <c r="D1726" t="s">
        <v>2675</v>
      </c>
      <c r="E1726" s="3">
        <v>42278</v>
      </c>
      <c r="F1726" t="s">
        <v>2680</v>
      </c>
    </row>
    <row r="1727" spans="1:6">
      <c r="A1727" s="1" t="s">
        <v>2281</v>
      </c>
      <c r="B1727" t="s">
        <v>2281</v>
      </c>
      <c r="C1727" t="s">
        <v>2636</v>
      </c>
      <c r="E1727" s="3">
        <v>42278</v>
      </c>
      <c r="F1727" t="s">
        <v>2680</v>
      </c>
    </row>
    <row r="1728" spans="1:6">
      <c r="A1728" s="1" t="s">
        <v>2282</v>
      </c>
      <c r="B1728" t="s">
        <v>2282</v>
      </c>
      <c r="C1728" t="s">
        <v>2636</v>
      </c>
      <c r="E1728" s="3">
        <v>42278</v>
      </c>
      <c r="F1728" t="s">
        <v>2680</v>
      </c>
    </row>
    <row r="1729" spans="1:6">
      <c r="A1729" s="1" t="s">
        <v>2283</v>
      </c>
      <c r="B1729" t="s">
        <v>2283</v>
      </c>
      <c r="C1729" t="s">
        <v>2636</v>
      </c>
      <c r="E1729" s="3">
        <v>42278</v>
      </c>
      <c r="F1729" t="s">
        <v>2680</v>
      </c>
    </row>
    <row r="1730" spans="1:6">
      <c r="A1730" s="1" t="s">
        <v>2284</v>
      </c>
      <c r="B1730" t="s">
        <v>2284</v>
      </c>
      <c r="C1730" t="s">
        <v>2636</v>
      </c>
      <c r="E1730" s="3">
        <v>42278</v>
      </c>
      <c r="F1730" t="s">
        <v>2680</v>
      </c>
    </row>
    <row r="1731" spans="1:6">
      <c r="A1731" s="1" t="s">
        <v>2285</v>
      </c>
      <c r="B1731" t="s">
        <v>2285</v>
      </c>
      <c r="C1731" t="s">
        <v>2636</v>
      </c>
      <c r="E1731" s="3">
        <v>42278</v>
      </c>
      <c r="F1731" t="s">
        <v>2680</v>
      </c>
    </row>
    <row r="1732" spans="1:6">
      <c r="A1732" s="1" t="s">
        <v>2286</v>
      </c>
      <c r="B1732" t="s">
        <v>2286</v>
      </c>
      <c r="C1732" t="s">
        <v>2636</v>
      </c>
      <c r="D1732" t="s">
        <v>74</v>
      </c>
      <c r="E1732" s="3">
        <v>42278</v>
      </c>
      <c r="F1732" t="s">
        <v>2680</v>
      </c>
    </row>
    <row r="1733" spans="1:6">
      <c r="A1733" s="1" t="s">
        <v>2287</v>
      </c>
      <c r="B1733" t="s">
        <v>2287</v>
      </c>
      <c r="C1733" t="s">
        <v>2636</v>
      </c>
      <c r="D1733" t="s">
        <v>71</v>
      </c>
      <c r="E1733" s="3">
        <v>42278</v>
      </c>
      <c r="F1733" t="s">
        <v>2680</v>
      </c>
    </row>
    <row r="1734" spans="1:6">
      <c r="A1734" s="1" t="s">
        <v>2288</v>
      </c>
      <c r="B1734" t="s">
        <v>2288</v>
      </c>
      <c r="C1734" t="s">
        <v>2636</v>
      </c>
      <c r="E1734" s="3">
        <v>42278</v>
      </c>
      <c r="F1734" t="s">
        <v>2680</v>
      </c>
    </row>
    <row r="1735" spans="1:6">
      <c r="A1735" s="1" t="s">
        <v>2289</v>
      </c>
      <c r="B1735" t="s">
        <v>2289</v>
      </c>
      <c r="C1735" t="s">
        <v>2636</v>
      </c>
      <c r="E1735" s="3">
        <v>42278</v>
      </c>
      <c r="F1735" t="s">
        <v>2680</v>
      </c>
    </row>
    <row r="1736" spans="1:6">
      <c r="A1736" s="1" t="s">
        <v>2290</v>
      </c>
      <c r="B1736" t="s">
        <v>2290</v>
      </c>
      <c r="C1736" t="s">
        <v>2635</v>
      </c>
      <c r="E1736" s="3">
        <v>42278</v>
      </c>
      <c r="F1736" t="s">
        <v>2680</v>
      </c>
    </row>
    <row r="1737" spans="1:6">
      <c r="A1737" s="1" t="s">
        <v>2291</v>
      </c>
      <c r="B1737" t="s">
        <v>2291</v>
      </c>
      <c r="C1737" t="s">
        <v>2635</v>
      </c>
      <c r="D1737" t="s">
        <v>74</v>
      </c>
      <c r="E1737" s="3">
        <v>42278</v>
      </c>
      <c r="F1737" t="s">
        <v>2680</v>
      </c>
    </row>
    <row r="1738" spans="1:6">
      <c r="A1738" s="1" t="s">
        <v>2292</v>
      </c>
      <c r="B1738" t="s">
        <v>2292</v>
      </c>
      <c r="C1738" t="s">
        <v>2635</v>
      </c>
      <c r="D1738" t="s">
        <v>74</v>
      </c>
      <c r="E1738" s="3">
        <v>42278</v>
      </c>
      <c r="F1738" t="s">
        <v>2680</v>
      </c>
    </row>
    <row r="1739" spans="1:6">
      <c r="A1739" s="1" t="s">
        <v>2293</v>
      </c>
      <c r="B1739" t="s">
        <v>2293</v>
      </c>
      <c r="C1739" t="s">
        <v>2636</v>
      </c>
      <c r="E1739" s="3">
        <v>42278</v>
      </c>
      <c r="F1739" t="s">
        <v>2680</v>
      </c>
    </row>
    <row r="1740" spans="1:6">
      <c r="A1740" s="1" t="s">
        <v>2294</v>
      </c>
      <c r="B1740" t="s">
        <v>2294</v>
      </c>
      <c r="C1740" t="s">
        <v>2636</v>
      </c>
      <c r="D1740" t="s">
        <v>2676</v>
      </c>
      <c r="E1740" s="3">
        <v>42278</v>
      </c>
      <c r="F1740" t="s">
        <v>2680</v>
      </c>
    </row>
    <row r="1741" spans="1:6">
      <c r="A1741" s="1" t="s">
        <v>2295</v>
      </c>
      <c r="B1741" t="s">
        <v>2295</v>
      </c>
      <c r="C1741" t="s">
        <v>2636</v>
      </c>
      <c r="E1741" s="3">
        <v>42278</v>
      </c>
      <c r="F1741" t="s">
        <v>2680</v>
      </c>
    </row>
    <row r="1742" spans="1:6">
      <c r="A1742" s="1" t="s">
        <v>2296</v>
      </c>
      <c r="B1742" t="s">
        <v>2296</v>
      </c>
      <c r="C1742" t="s">
        <v>2636</v>
      </c>
      <c r="E1742" s="3">
        <v>42278</v>
      </c>
      <c r="F1742" t="s">
        <v>2680</v>
      </c>
    </row>
    <row r="1743" spans="1:6">
      <c r="A1743" s="1" t="s">
        <v>2297</v>
      </c>
      <c r="B1743" t="s">
        <v>2297</v>
      </c>
      <c r="C1743" t="s">
        <v>2635</v>
      </c>
      <c r="E1743" s="3">
        <v>42278</v>
      </c>
      <c r="F1743" t="s">
        <v>2680</v>
      </c>
    </row>
    <row r="1744" spans="1:6">
      <c r="A1744" s="1" t="s">
        <v>2298</v>
      </c>
      <c r="B1744" t="s">
        <v>2298</v>
      </c>
      <c r="C1744" t="s">
        <v>2636</v>
      </c>
      <c r="D1744" t="s">
        <v>74</v>
      </c>
      <c r="E1744" s="3">
        <v>42278</v>
      </c>
      <c r="F1744" t="s">
        <v>2680</v>
      </c>
    </row>
    <row r="1745" spans="1:6">
      <c r="A1745" s="1" t="s">
        <v>2299</v>
      </c>
      <c r="B1745" t="s">
        <v>2299</v>
      </c>
      <c r="C1745" t="s">
        <v>2636</v>
      </c>
      <c r="D1745" t="s">
        <v>73</v>
      </c>
      <c r="E1745" s="3">
        <v>42278</v>
      </c>
      <c r="F1745" t="s">
        <v>2680</v>
      </c>
    </row>
    <row r="1746" spans="1:6">
      <c r="A1746" s="1" t="s">
        <v>2300</v>
      </c>
      <c r="B1746" t="s">
        <v>2300</v>
      </c>
      <c r="C1746" t="s">
        <v>2635</v>
      </c>
      <c r="E1746" s="3">
        <v>42278</v>
      </c>
      <c r="F1746" t="s">
        <v>2680</v>
      </c>
    </row>
    <row r="1747" spans="1:6">
      <c r="A1747" s="1" t="s">
        <v>2301</v>
      </c>
      <c r="B1747" t="s">
        <v>2301</v>
      </c>
      <c r="C1747" t="s">
        <v>2636</v>
      </c>
      <c r="E1747" s="3">
        <v>42278</v>
      </c>
      <c r="F1747" t="s">
        <v>2680</v>
      </c>
    </row>
    <row r="1748" spans="1:6">
      <c r="A1748" s="1" t="s">
        <v>2302</v>
      </c>
      <c r="B1748" t="s">
        <v>2302</v>
      </c>
      <c r="C1748" t="s">
        <v>2636</v>
      </c>
      <c r="E1748" s="3">
        <v>42278</v>
      </c>
      <c r="F1748" t="s">
        <v>2680</v>
      </c>
    </row>
    <row r="1749" spans="1:6">
      <c r="A1749" s="1" t="s">
        <v>2303</v>
      </c>
      <c r="B1749" t="s">
        <v>2303</v>
      </c>
      <c r="C1749" t="s">
        <v>2635</v>
      </c>
      <c r="D1749" t="s">
        <v>74</v>
      </c>
      <c r="E1749" s="3">
        <v>42278</v>
      </c>
      <c r="F1749" t="s">
        <v>2680</v>
      </c>
    </row>
    <row r="1750" spans="1:6">
      <c r="A1750" s="1" t="s">
        <v>2304</v>
      </c>
      <c r="B1750" t="s">
        <v>2304</v>
      </c>
      <c r="C1750" t="s">
        <v>2636</v>
      </c>
      <c r="E1750" s="3">
        <v>42278</v>
      </c>
      <c r="F1750" t="s">
        <v>2680</v>
      </c>
    </row>
    <row r="1751" spans="1:6">
      <c r="A1751" s="1" t="s">
        <v>2305</v>
      </c>
      <c r="B1751" t="s">
        <v>2305</v>
      </c>
      <c r="C1751" t="s">
        <v>2636</v>
      </c>
      <c r="E1751" s="3">
        <v>42278</v>
      </c>
      <c r="F1751" t="s">
        <v>2680</v>
      </c>
    </row>
    <row r="1752" spans="1:6">
      <c r="A1752" s="1" t="s">
        <v>2306</v>
      </c>
      <c r="B1752" t="s">
        <v>2306</v>
      </c>
      <c r="C1752" t="s">
        <v>2636</v>
      </c>
      <c r="E1752" s="3">
        <v>42278</v>
      </c>
      <c r="F1752" t="s">
        <v>2680</v>
      </c>
    </row>
    <row r="1753" spans="1:6">
      <c r="A1753" s="1" t="s">
        <v>2307</v>
      </c>
      <c r="B1753" t="s">
        <v>2307</v>
      </c>
      <c r="C1753" t="s">
        <v>2636</v>
      </c>
      <c r="D1753" t="s">
        <v>74</v>
      </c>
      <c r="E1753" s="3">
        <v>42278</v>
      </c>
      <c r="F1753" t="s">
        <v>2680</v>
      </c>
    </row>
    <row r="1754" spans="1:6">
      <c r="A1754" s="1" t="s">
        <v>2308</v>
      </c>
      <c r="B1754" t="s">
        <v>2308</v>
      </c>
      <c r="C1754" t="s">
        <v>2635</v>
      </c>
      <c r="D1754" t="s">
        <v>71</v>
      </c>
      <c r="E1754" s="3">
        <v>42278</v>
      </c>
      <c r="F1754" t="s">
        <v>2680</v>
      </c>
    </row>
    <row r="1755" spans="1:6">
      <c r="A1755" s="1" t="s">
        <v>2309</v>
      </c>
      <c r="B1755" t="s">
        <v>2309</v>
      </c>
      <c r="C1755" t="s">
        <v>2636</v>
      </c>
      <c r="E1755" s="3">
        <v>42278</v>
      </c>
      <c r="F1755" t="s">
        <v>2680</v>
      </c>
    </row>
    <row r="1756" spans="1:6">
      <c r="A1756" s="1" t="s">
        <v>2310</v>
      </c>
      <c r="B1756" t="s">
        <v>2310</v>
      </c>
      <c r="C1756" t="s">
        <v>2636</v>
      </c>
      <c r="E1756" s="3">
        <v>42278</v>
      </c>
      <c r="F1756" t="s">
        <v>2680</v>
      </c>
    </row>
    <row r="1757" spans="1:6">
      <c r="A1757" s="1" t="s">
        <v>2311</v>
      </c>
      <c r="B1757" t="s">
        <v>2311</v>
      </c>
      <c r="C1757" t="s">
        <v>2635</v>
      </c>
      <c r="E1757" s="3">
        <v>42278</v>
      </c>
      <c r="F1757" t="s">
        <v>2680</v>
      </c>
    </row>
    <row r="1758" spans="1:6">
      <c r="A1758" s="1" t="s">
        <v>2312</v>
      </c>
      <c r="B1758" t="s">
        <v>2312</v>
      </c>
      <c r="C1758" t="s">
        <v>2636</v>
      </c>
      <c r="E1758" s="3">
        <v>42278</v>
      </c>
      <c r="F1758" t="s">
        <v>2680</v>
      </c>
    </row>
    <row r="1759" spans="1:6">
      <c r="A1759" s="1" t="s">
        <v>2313</v>
      </c>
      <c r="B1759" t="s">
        <v>2313</v>
      </c>
      <c r="C1759" t="s">
        <v>2636</v>
      </c>
      <c r="D1759" t="s">
        <v>74</v>
      </c>
      <c r="E1759" s="3">
        <v>42278</v>
      </c>
      <c r="F1759" t="s">
        <v>2680</v>
      </c>
    </row>
    <row r="1760" spans="1:6">
      <c r="A1760" s="1" t="s">
        <v>2314</v>
      </c>
      <c r="B1760" t="s">
        <v>2314</v>
      </c>
      <c r="C1760" t="s">
        <v>2636</v>
      </c>
      <c r="D1760" t="s">
        <v>71</v>
      </c>
      <c r="E1760" s="3">
        <v>42278</v>
      </c>
      <c r="F1760" t="s">
        <v>2680</v>
      </c>
    </row>
    <row r="1761" spans="1:6">
      <c r="A1761" s="1" t="s">
        <v>2315</v>
      </c>
      <c r="B1761" t="s">
        <v>2315</v>
      </c>
      <c r="C1761" t="s">
        <v>2635</v>
      </c>
      <c r="E1761" s="3">
        <v>42278</v>
      </c>
      <c r="F1761" t="s">
        <v>2680</v>
      </c>
    </row>
    <row r="1762" spans="1:6">
      <c r="A1762" s="1" t="s">
        <v>2316</v>
      </c>
      <c r="B1762" t="s">
        <v>2316</v>
      </c>
      <c r="C1762" t="s">
        <v>2636</v>
      </c>
      <c r="D1762" t="s">
        <v>2675</v>
      </c>
      <c r="E1762" s="3">
        <v>42278</v>
      </c>
      <c r="F1762" t="s">
        <v>2680</v>
      </c>
    </row>
    <row r="1763" spans="1:6">
      <c r="A1763" s="1" t="s">
        <v>2317</v>
      </c>
      <c r="B1763" t="s">
        <v>2317</v>
      </c>
      <c r="C1763" t="s">
        <v>2636</v>
      </c>
      <c r="E1763" s="3">
        <v>42278</v>
      </c>
      <c r="F1763" t="s">
        <v>2680</v>
      </c>
    </row>
    <row r="1764" spans="1:6">
      <c r="A1764" s="1" t="s">
        <v>2318</v>
      </c>
      <c r="B1764" t="s">
        <v>2318</v>
      </c>
      <c r="C1764" t="s">
        <v>2636</v>
      </c>
      <c r="E1764" s="3">
        <v>42278</v>
      </c>
      <c r="F1764" t="s">
        <v>2680</v>
      </c>
    </row>
    <row r="1765" spans="1:6">
      <c r="A1765" s="1" t="s">
        <v>2319</v>
      </c>
      <c r="B1765" t="s">
        <v>2319</v>
      </c>
      <c r="C1765" t="s">
        <v>2636</v>
      </c>
      <c r="E1765" s="3">
        <v>42278</v>
      </c>
      <c r="F1765" t="s">
        <v>2680</v>
      </c>
    </row>
    <row r="1766" spans="1:6">
      <c r="A1766" s="1" t="s">
        <v>2320</v>
      </c>
      <c r="B1766" t="s">
        <v>2320</v>
      </c>
      <c r="C1766" t="s">
        <v>2635</v>
      </c>
      <c r="D1766" t="s">
        <v>71</v>
      </c>
      <c r="E1766" s="3">
        <v>42278</v>
      </c>
      <c r="F1766" t="s">
        <v>2680</v>
      </c>
    </row>
    <row r="1767" spans="1:6">
      <c r="A1767" s="1" t="s">
        <v>2321</v>
      </c>
      <c r="B1767" t="s">
        <v>2321</v>
      </c>
      <c r="C1767" t="s">
        <v>2635</v>
      </c>
      <c r="D1767" t="s">
        <v>71</v>
      </c>
      <c r="E1767" s="3">
        <v>42278</v>
      </c>
      <c r="F1767" t="s">
        <v>2680</v>
      </c>
    </row>
    <row r="1768" spans="1:6">
      <c r="A1768" s="1" t="s">
        <v>2322</v>
      </c>
      <c r="B1768" t="s">
        <v>2322</v>
      </c>
      <c r="C1768" t="s">
        <v>2635</v>
      </c>
      <c r="D1768" t="s">
        <v>74</v>
      </c>
      <c r="E1768" s="3">
        <v>42278</v>
      </c>
      <c r="F1768" t="s">
        <v>2680</v>
      </c>
    </row>
    <row r="1769" spans="1:6">
      <c r="A1769" s="1" t="s">
        <v>2323</v>
      </c>
      <c r="B1769" t="s">
        <v>2323</v>
      </c>
      <c r="C1769" t="s">
        <v>2636</v>
      </c>
      <c r="E1769" s="3">
        <v>42278</v>
      </c>
      <c r="F1769" t="s">
        <v>2680</v>
      </c>
    </row>
    <row r="1770" spans="1:6">
      <c r="A1770" s="1" t="s">
        <v>2324</v>
      </c>
      <c r="B1770" t="s">
        <v>2324</v>
      </c>
      <c r="C1770" t="s">
        <v>2635</v>
      </c>
      <c r="D1770" t="s">
        <v>74</v>
      </c>
      <c r="E1770" s="3">
        <v>42278</v>
      </c>
      <c r="F1770" t="s">
        <v>2680</v>
      </c>
    </row>
    <row r="1771" spans="1:6">
      <c r="A1771" s="1" t="s">
        <v>2325</v>
      </c>
      <c r="B1771" t="s">
        <v>2325</v>
      </c>
      <c r="C1771" t="s">
        <v>2635</v>
      </c>
      <c r="D1771" t="s">
        <v>71</v>
      </c>
      <c r="E1771" s="3">
        <v>42278</v>
      </c>
      <c r="F1771" t="s">
        <v>2680</v>
      </c>
    </row>
    <row r="1772" spans="1:6">
      <c r="A1772" s="1" t="s">
        <v>2326</v>
      </c>
      <c r="B1772" t="s">
        <v>2326</v>
      </c>
      <c r="C1772" t="s">
        <v>2636</v>
      </c>
      <c r="E1772" s="3">
        <v>42278</v>
      </c>
      <c r="F1772" t="s">
        <v>2680</v>
      </c>
    </row>
    <row r="1773" spans="1:6">
      <c r="A1773" s="1" t="s">
        <v>2327</v>
      </c>
      <c r="B1773" t="s">
        <v>2327</v>
      </c>
      <c r="C1773" t="s">
        <v>2636</v>
      </c>
      <c r="E1773" s="3">
        <v>42278</v>
      </c>
      <c r="F1773" t="s">
        <v>2680</v>
      </c>
    </row>
    <row r="1774" spans="1:6">
      <c r="A1774" s="1" t="s">
        <v>2328</v>
      </c>
      <c r="B1774" t="s">
        <v>2328</v>
      </c>
      <c r="C1774" t="s">
        <v>2636</v>
      </c>
      <c r="E1774" s="3">
        <v>42278</v>
      </c>
      <c r="F1774" t="s">
        <v>2680</v>
      </c>
    </row>
    <row r="1775" spans="1:6">
      <c r="A1775" s="1" t="s">
        <v>2329</v>
      </c>
      <c r="B1775" t="s">
        <v>2329</v>
      </c>
      <c r="C1775" t="s">
        <v>2636</v>
      </c>
      <c r="E1775" s="3">
        <v>42278</v>
      </c>
      <c r="F1775" t="s">
        <v>2680</v>
      </c>
    </row>
    <row r="1776" spans="1:6">
      <c r="A1776" s="1" t="s">
        <v>2330</v>
      </c>
      <c r="B1776" t="s">
        <v>2330</v>
      </c>
      <c r="C1776" t="s">
        <v>2636</v>
      </c>
      <c r="D1776" t="s">
        <v>74</v>
      </c>
      <c r="E1776" s="3">
        <v>42278</v>
      </c>
      <c r="F1776" t="s">
        <v>2680</v>
      </c>
    </row>
    <row r="1777" spans="1:6">
      <c r="A1777" s="1" t="s">
        <v>2331</v>
      </c>
      <c r="B1777" t="s">
        <v>2331</v>
      </c>
      <c r="C1777" t="s">
        <v>2636</v>
      </c>
      <c r="E1777" s="3">
        <v>42278</v>
      </c>
      <c r="F1777" t="s">
        <v>2680</v>
      </c>
    </row>
    <row r="1778" spans="1:6">
      <c r="A1778" s="1" t="s">
        <v>2332</v>
      </c>
      <c r="B1778" t="s">
        <v>2332</v>
      </c>
      <c r="C1778" t="s">
        <v>2636</v>
      </c>
      <c r="E1778" s="3">
        <v>42278</v>
      </c>
      <c r="F1778" t="s">
        <v>2680</v>
      </c>
    </row>
    <row r="1779" spans="1:6">
      <c r="A1779" s="1" t="s">
        <v>2333</v>
      </c>
      <c r="B1779" t="s">
        <v>2333</v>
      </c>
      <c r="C1779" t="s">
        <v>2636</v>
      </c>
      <c r="D1779" t="s">
        <v>74</v>
      </c>
      <c r="E1779" s="3">
        <v>42278</v>
      </c>
      <c r="F1779" t="s">
        <v>2680</v>
      </c>
    </row>
    <row r="1780" spans="1:6">
      <c r="A1780" s="1" t="s">
        <v>2334</v>
      </c>
      <c r="B1780" t="s">
        <v>2334</v>
      </c>
      <c r="C1780" t="s">
        <v>2636</v>
      </c>
      <c r="E1780" s="3">
        <v>42278</v>
      </c>
      <c r="F1780" t="s">
        <v>2680</v>
      </c>
    </row>
    <row r="1781" spans="1:6">
      <c r="A1781" s="1" t="s">
        <v>2335</v>
      </c>
      <c r="B1781" t="s">
        <v>2335</v>
      </c>
      <c r="C1781" t="s">
        <v>2636</v>
      </c>
      <c r="E1781" s="3">
        <v>42278</v>
      </c>
      <c r="F1781" t="s">
        <v>2680</v>
      </c>
    </row>
    <row r="1782" spans="1:6">
      <c r="A1782" s="1" t="s">
        <v>2336</v>
      </c>
      <c r="B1782" t="s">
        <v>2336</v>
      </c>
      <c r="C1782" t="s">
        <v>2636</v>
      </c>
      <c r="E1782" s="3">
        <v>42278</v>
      </c>
      <c r="F1782" t="s">
        <v>2680</v>
      </c>
    </row>
    <row r="1783" spans="1:6">
      <c r="A1783" s="1" t="s">
        <v>2337</v>
      </c>
      <c r="B1783" t="s">
        <v>2337</v>
      </c>
      <c r="C1783" t="s">
        <v>2636</v>
      </c>
      <c r="E1783" s="3">
        <v>42278</v>
      </c>
      <c r="F1783" t="s">
        <v>2680</v>
      </c>
    </row>
    <row r="1784" spans="1:6">
      <c r="A1784" s="1" t="s">
        <v>2338</v>
      </c>
      <c r="B1784" t="s">
        <v>2338</v>
      </c>
      <c r="C1784" t="s">
        <v>2636</v>
      </c>
      <c r="E1784" s="3">
        <v>42278</v>
      </c>
      <c r="F1784" t="s">
        <v>2680</v>
      </c>
    </row>
    <row r="1785" spans="1:6">
      <c r="A1785" s="1" t="s">
        <v>2339</v>
      </c>
      <c r="B1785" t="s">
        <v>2339</v>
      </c>
      <c r="C1785" t="s">
        <v>2636</v>
      </c>
      <c r="E1785" s="3">
        <v>42278</v>
      </c>
      <c r="F1785" t="s">
        <v>2680</v>
      </c>
    </row>
    <row r="1786" spans="1:6">
      <c r="A1786" s="1" t="s">
        <v>2340</v>
      </c>
      <c r="B1786" t="s">
        <v>2340</v>
      </c>
      <c r="C1786" t="s">
        <v>2636</v>
      </c>
      <c r="E1786" s="3">
        <v>42278</v>
      </c>
      <c r="F1786" t="s">
        <v>2680</v>
      </c>
    </row>
    <row r="1787" spans="1:6">
      <c r="A1787" s="1" t="s">
        <v>2341</v>
      </c>
      <c r="B1787" t="s">
        <v>2341</v>
      </c>
      <c r="C1787" t="s">
        <v>2636</v>
      </c>
      <c r="E1787" s="3">
        <v>42278</v>
      </c>
      <c r="F1787" t="s">
        <v>2680</v>
      </c>
    </row>
    <row r="1788" spans="1:6">
      <c r="A1788" s="1" t="s">
        <v>2342</v>
      </c>
      <c r="B1788" t="s">
        <v>2342</v>
      </c>
      <c r="C1788" t="s">
        <v>2636</v>
      </c>
      <c r="E1788" s="3">
        <v>42278</v>
      </c>
      <c r="F1788" t="s">
        <v>2680</v>
      </c>
    </row>
    <row r="1789" spans="1:6">
      <c r="A1789" s="1" t="s">
        <v>2343</v>
      </c>
      <c r="B1789" t="s">
        <v>2343</v>
      </c>
      <c r="C1789" t="s">
        <v>2636</v>
      </c>
      <c r="E1789" s="3">
        <v>42278</v>
      </c>
      <c r="F1789" t="s">
        <v>2680</v>
      </c>
    </row>
    <row r="1790" spans="1:6">
      <c r="A1790" s="1" t="s">
        <v>2344</v>
      </c>
      <c r="B1790" t="s">
        <v>2344</v>
      </c>
      <c r="C1790" t="s">
        <v>2635</v>
      </c>
      <c r="D1790" t="s">
        <v>71</v>
      </c>
      <c r="E1790" s="3">
        <v>42550</v>
      </c>
      <c r="F1790" t="s">
        <v>2680</v>
      </c>
    </row>
    <row r="1791" spans="1:6">
      <c r="A1791" s="1" t="s">
        <v>2345</v>
      </c>
      <c r="B1791" t="s">
        <v>2345</v>
      </c>
      <c r="C1791" t="s">
        <v>2636</v>
      </c>
      <c r="D1791" t="s">
        <v>71</v>
      </c>
      <c r="E1791" s="3">
        <v>42278</v>
      </c>
      <c r="F1791" t="s">
        <v>2680</v>
      </c>
    </row>
    <row r="1792" spans="1:6">
      <c r="A1792" s="1" t="s">
        <v>2346</v>
      </c>
      <c r="B1792" t="s">
        <v>2346</v>
      </c>
      <c r="C1792" t="s">
        <v>2636</v>
      </c>
      <c r="E1792" s="3">
        <v>42278</v>
      </c>
      <c r="F1792" t="s">
        <v>2680</v>
      </c>
    </row>
    <row r="1793" spans="1:6">
      <c r="A1793" s="1" t="s">
        <v>2347</v>
      </c>
      <c r="B1793" t="s">
        <v>2347</v>
      </c>
      <c r="C1793" t="s">
        <v>2636</v>
      </c>
      <c r="E1793" s="3">
        <v>42278</v>
      </c>
      <c r="F1793" t="s">
        <v>2680</v>
      </c>
    </row>
    <row r="1794" spans="1:6">
      <c r="A1794" s="1" t="s">
        <v>2348</v>
      </c>
      <c r="B1794" t="s">
        <v>2348</v>
      </c>
      <c r="C1794" t="s">
        <v>2636</v>
      </c>
      <c r="E1794" s="3">
        <v>42278</v>
      </c>
      <c r="F1794" t="s">
        <v>2680</v>
      </c>
    </row>
    <row r="1795" spans="1:6">
      <c r="A1795" s="1" t="s">
        <v>2349</v>
      </c>
      <c r="B1795" t="s">
        <v>2349</v>
      </c>
      <c r="C1795" t="s">
        <v>2636</v>
      </c>
      <c r="E1795" s="3">
        <v>42278</v>
      </c>
      <c r="F1795" t="s">
        <v>2680</v>
      </c>
    </row>
    <row r="1796" spans="1:6">
      <c r="A1796" s="1" t="s">
        <v>2350</v>
      </c>
      <c r="B1796" t="s">
        <v>2350</v>
      </c>
      <c r="C1796" t="s">
        <v>2636</v>
      </c>
      <c r="D1796" t="s">
        <v>2669</v>
      </c>
      <c r="E1796" s="3">
        <v>42278</v>
      </c>
      <c r="F1796" t="s">
        <v>2680</v>
      </c>
    </row>
    <row r="1797" spans="1:6">
      <c r="A1797" s="1" t="s">
        <v>2351</v>
      </c>
      <c r="B1797" t="s">
        <v>2351</v>
      </c>
      <c r="C1797" t="s">
        <v>2636</v>
      </c>
      <c r="E1797" s="3">
        <v>42278</v>
      </c>
      <c r="F1797" t="s">
        <v>2680</v>
      </c>
    </row>
    <row r="1798" spans="1:6">
      <c r="A1798" s="1" t="s">
        <v>2352</v>
      </c>
      <c r="B1798" t="s">
        <v>2352</v>
      </c>
      <c r="C1798" t="s">
        <v>2636</v>
      </c>
      <c r="D1798" t="s">
        <v>74</v>
      </c>
      <c r="E1798" s="3">
        <v>42278</v>
      </c>
      <c r="F1798" t="s">
        <v>2680</v>
      </c>
    </row>
    <row r="1799" spans="1:6">
      <c r="A1799" s="1" t="s">
        <v>2353</v>
      </c>
      <c r="B1799" t="s">
        <v>2353</v>
      </c>
      <c r="C1799" t="s">
        <v>2636</v>
      </c>
      <c r="E1799" s="3">
        <v>42278</v>
      </c>
      <c r="F1799" t="s">
        <v>2680</v>
      </c>
    </row>
    <row r="1800" spans="1:6">
      <c r="A1800" s="1" t="s">
        <v>2354</v>
      </c>
      <c r="B1800" t="s">
        <v>2354</v>
      </c>
      <c r="C1800" t="s">
        <v>2636</v>
      </c>
      <c r="E1800" s="3">
        <v>42278</v>
      </c>
      <c r="F1800" t="s">
        <v>2680</v>
      </c>
    </row>
    <row r="1801" spans="1:6">
      <c r="A1801" s="1" t="s">
        <v>2355</v>
      </c>
      <c r="B1801" t="s">
        <v>2355</v>
      </c>
      <c r="C1801" t="s">
        <v>2636</v>
      </c>
      <c r="D1801" t="s">
        <v>74</v>
      </c>
      <c r="E1801" s="3">
        <v>42278</v>
      </c>
      <c r="F1801" t="s">
        <v>2680</v>
      </c>
    </row>
    <row r="1802" spans="1:6">
      <c r="A1802" s="1" t="s">
        <v>2356</v>
      </c>
      <c r="B1802" t="s">
        <v>2356</v>
      </c>
      <c r="C1802" t="s">
        <v>2636</v>
      </c>
      <c r="D1802" t="s">
        <v>79</v>
      </c>
      <c r="E1802" s="3">
        <v>42278</v>
      </c>
      <c r="F1802" t="s">
        <v>2680</v>
      </c>
    </row>
    <row r="1803" spans="1:6">
      <c r="A1803" s="1" t="s">
        <v>2357</v>
      </c>
      <c r="B1803" t="s">
        <v>2357</v>
      </c>
      <c r="C1803" t="s">
        <v>2635</v>
      </c>
      <c r="D1803" t="s">
        <v>71</v>
      </c>
      <c r="E1803" s="3">
        <v>42278</v>
      </c>
      <c r="F1803" t="s">
        <v>2680</v>
      </c>
    </row>
    <row r="1804" spans="1:6">
      <c r="A1804" s="1" t="s">
        <v>2358</v>
      </c>
      <c r="B1804" t="s">
        <v>2358</v>
      </c>
      <c r="C1804" t="s">
        <v>2635</v>
      </c>
      <c r="D1804" t="s">
        <v>71</v>
      </c>
      <c r="E1804" s="3">
        <v>42489</v>
      </c>
      <c r="F1804" t="s">
        <v>2680</v>
      </c>
    </row>
    <row r="1805" spans="1:6">
      <c r="A1805" s="1" t="s">
        <v>2359</v>
      </c>
      <c r="B1805" t="s">
        <v>2359</v>
      </c>
      <c r="C1805" t="s">
        <v>2635</v>
      </c>
      <c r="D1805" t="s">
        <v>2677</v>
      </c>
      <c r="E1805" s="3">
        <v>42278</v>
      </c>
      <c r="F1805" t="s">
        <v>2680</v>
      </c>
    </row>
    <row r="1806" spans="1:6">
      <c r="A1806" s="1" t="s">
        <v>2360</v>
      </c>
      <c r="B1806" t="s">
        <v>2360</v>
      </c>
      <c r="C1806" t="s">
        <v>2636</v>
      </c>
      <c r="E1806" s="3">
        <v>42278</v>
      </c>
      <c r="F1806" t="s">
        <v>2680</v>
      </c>
    </row>
    <row r="1807" spans="1:6">
      <c r="A1807" s="1" t="s">
        <v>2361</v>
      </c>
      <c r="B1807" t="s">
        <v>2361</v>
      </c>
      <c r="C1807" t="s">
        <v>2636</v>
      </c>
      <c r="E1807" s="3">
        <v>42278</v>
      </c>
      <c r="F1807" t="s">
        <v>2680</v>
      </c>
    </row>
    <row r="1808" spans="1:6">
      <c r="A1808" s="1" t="s">
        <v>2362</v>
      </c>
      <c r="B1808" t="s">
        <v>2362</v>
      </c>
      <c r="C1808" t="s">
        <v>2636</v>
      </c>
      <c r="D1808" t="s">
        <v>74</v>
      </c>
      <c r="E1808" s="3">
        <v>42278</v>
      </c>
      <c r="F1808" t="s">
        <v>2680</v>
      </c>
    </row>
    <row r="1809" spans="1:6">
      <c r="A1809" s="1" t="s">
        <v>2363</v>
      </c>
      <c r="B1809" t="s">
        <v>2363</v>
      </c>
      <c r="C1809" t="s">
        <v>2636</v>
      </c>
      <c r="E1809" s="3">
        <v>42278</v>
      </c>
      <c r="F1809" t="s">
        <v>2680</v>
      </c>
    </row>
    <row r="1810" spans="1:6">
      <c r="A1810" s="1" t="s">
        <v>2364</v>
      </c>
      <c r="B1810" t="s">
        <v>2364</v>
      </c>
      <c r="C1810" t="s">
        <v>2636</v>
      </c>
      <c r="E1810" s="3">
        <v>42278</v>
      </c>
      <c r="F1810" t="s">
        <v>2680</v>
      </c>
    </row>
    <row r="1811" spans="1:6">
      <c r="A1811" s="1" t="s">
        <v>2365</v>
      </c>
      <c r="B1811" t="s">
        <v>2365</v>
      </c>
      <c r="C1811" t="s">
        <v>2636</v>
      </c>
      <c r="D1811" t="s">
        <v>74</v>
      </c>
      <c r="E1811" s="3">
        <v>42278</v>
      </c>
      <c r="F1811" t="s">
        <v>2680</v>
      </c>
    </row>
    <row r="1812" spans="1:6">
      <c r="A1812" s="1" t="s">
        <v>2366</v>
      </c>
      <c r="B1812" t="s">
        <v>2366</v>
      </c>
      <c r="C1812" t="s">
        <v>2635</v>
      </c>
      <c r="D1812" t="s">
        <v>74</v>
      </c>
      <c r="E1812" s="3">
        <v>42278</v>
      </c>
      <c r="F1812" t="s">
        <v>2680</v>
      </c>
    </row>
    <row r="1813" spans="1:6">
      <c r="A1813" s="1" t="s">
        <v>2367</v>
      </c>
      <c r="B1813" t="s">
        <v>2367</v>
      </c>
      <c r="C1813" t="s">
        <v>2635</v>
      </c>
      <c r="D1813" t="s">
        <v>2648</v>
      </c>
      <c r="E1813" s="3">
        <v>42278</v>
      </c>
      <c r="F1813" t="s">
        <v>2680</v>
      </c>
    </row>
    <row r="1814" spans="1:6">
      <c r="A1814" s="1" t="s">
        <v>2368</v>
      </c>
      <c r="B1814" t="s">
        <v>2368</v>
      </c>
      <c r="C1814" t="s">
        <v>2636</v>
      </c>
      <c r="E1814" s="3">
        <v>42278</v>
      </c>
      <c r="F1814" t="s">
        <v>2680</v>
      </c>
    </row>
    <row r="1815" spans="1:6">
      <c r="A1815" s="1" t="s">
        <v>2369</v>
      </c>
      <c r="B1815" t="s">
        <v>2369</v>
      </c>
      <c r="C1815" t="s">
        <v>2636</v>
      </c>
      <c r="E1815" s="3">
        <v>42278</v>
      </c>
      <c r="F1815" t="s">
        <v>2680</v>
      </c>
    </row>
    <row r="1816" spans="1:6">
      <c r="A1816" s="1" t="s">
        <v>2370</v>
      </c>
      <c r="B1816" t="s">
        <v>2370</v>
      </c>
      <c r="C1816" t="s">
        <v>2635</v>
      </c>
      <c r="D1816" t="s">
        <v>71</v>
      </c>
      <c r="E1816" s="3">
        <v>42346</v>
      </c>
      <c r="F1816" t="s">
        <v>2680</v>
      </c>
    </row>
    <row r="1817" spans="1:6">
      <c r="A1817" s="1" t="s">
        <v>2371</v>
      </c>
      <c r="B1817" t="s">
        <v>2371</v>
      </c>
      <c r="C1817" t="s">
        <v>2636</v>
      </c>
      <c r="E1817" s="3">
        <v>42278</v>
      </c>
      <c r="F1817" t="s">
        <v>2680</v>
      </c>
    </row>
    <row r="1818" spans="1:6">
      <c r="A1818" s="1" t="s">
        <v>2372</v>
      </c>
      <c r="B1818" t="s">
        <v>2372</v>
      </c>
      <c r="C1818" t="s">
        <v>2636</v>
      </c>
      <c r="E1818" s="3">
        <v>42278</v>
      </c>
      <c r="F1818" t="s">
        <v>2680</v>
      </c>
    </row>
    <row r="1819" spans="1:6">
      <c r="A1819" s="1" t="s">
        <v>2373</v>
      </c>
      <c r="B1819" t="s">
        <v>2373</v>
      </c>
      <c r="C1819" t="s">
        <v>2635</v>
      </c>
      <c r="E1819" s="3">
        <v>42278</v>
      </c>
      <c r="F1819" t="s">
        <v>2680</v>
      </c>
    </row>
    <row r="1820" spans="1:6">
      <c r="A1820" s="1" t="s">
        <v>2374</v>
      </c>
      <c r="B1820" t="s">
        <v>2374</v>
      </c>
      <c r="C1820" t="s">
        <v>2635</v>
      </c>
      <c r="D1820" t="s">
        <v>71</v>
      </c>
      <c r="E1820" s="3">
        <v>42278</v>
      </c>
      <c r="F1820" t="s">
        <v>2680</v>
      </c>
    </row>
    <row r="1821" spans="1:6">
      <c r="A1821" s="1" t="s">
        <v>2375</v>
      </c>
      <c r="B1821" t="s">
        <v>2375</v>
      </c>
      <c r="C1821" t="s">
        <v>2635</v>
      </c>
      <c r="D1821" t="s">
        <v>2648</v>
      </c>
      <c r="E1821" s="3">
        <v>42688</v>
      </c>
      <c r="F1821" t="s">
        <v>2680</v>
      </c>
    </row>
    <row r="1822" spans="1:6">
      <c r="A1822" s="1" t="s">
        <v>2376</v>
      </c>
      <c r="B1822" t="s">
        <v>2376</v>
      </c>
      <c r="C1822" t="s">
        <v>2636</v>
      </c>
      <c r="D1822" t="s">
        <v>2641</v>
      </c>
      <c r="E1822" s="3">
        <v>42278</v>
      </c>
      <c r="F1822" t="s">
        <v>2680</v>
      </c>
    </row>
    <row r="1823" spans="1:6">
      <c r="A1823" s="1" t="s">
        <v>2377</v>
      </c>
      <c r="B1823" t="s">
        <v>2377</v>
      </c>
      <c r="C1823" t="s">
        <v>2635</v>
      </c>
      <c r="D1823" t="s">
        <v>71</v>
      </c>
      <c r="E1823" s="3">
        <v>42278</v>
      </c>
      <c r="F1823" t="s">
        <v>2680</v>
      </c>
    </row>
    <row r="1824" spans="1:6">
      <c r="A1824" s="1" t="s">
        <v>2378</v>
      </c>
      <c r="B1824" t="s">
        <v>2378</v>
      </c>
      <c r="C1824" t="s">
        <v>2636</v>
      </c>
      <c r="E1824" s="3">
        <v>42278</v>
      </c>
      <c r="F1824" t="s">
        <v>2680</v>
      </c>
    </row>
    <row r="1825" spans="1:6">
      <c r="A1825" s="1" t="s">
        <v>2379</v>
      </c>
      <c r="B1825" t="s">
        <v>2379</v>
      </c>
      <c r="C1825" t="s">
        <v>2635</v>
      </c>
      <c r="D1825" t="s">
        <v>71</v>
      </c>
      <c r="E1825" s="3">
        <v>42278</v>
      </c>
      <c r="F1825" t="s">
        <v>2680</v>
      </c>
    </row>
    <row r="1826" spans="1:6">
      <c r="A1826" s="1" t="s">
        <v>2380</v>
      </c>
      <c r="B1826" t="s">
        <v>2380</v>
      </c>
      <c r="C1826" t="s">
        <v>2635</v>
      </c>
      <c r="D1826" t="s">
        <v>74</v>
      </c>
      <c r="E1826" s="3">
        <v>42278</v>
      </c>
      <c r="F1826" t="s">
        <v>2680</v>
      </c>
    </row>
    <row r="1827" spans="1:6">
      <c r="A1827" s="1" t="s">
        <v>2381</v>
      </c>
      <c r="B1827" t="s">
        <v>2381</v>
      </c>
      <c r="C1827" t="s">
        <v>2636</v>
      </c>
      <c r="D1827" t="s">
        <v>71</v>
      </c>
      <c r="E1827" s="3">
        <v>42278</v>
      </c>
      <c r="F1827" t="s">
        <v>2680</v>
      </c>
    </row>
    <row r="1828" spans="1:6">
      <c r="A1828" s="1" t="s">
        <v>2382</v>
      </c>
      <c r="B1828" t="s">
        <v>2382</v>
      </c>
      <c r="C1828" t="s">
        <v>2635</v>
      </c>
      <c r="D1828" t="s">
        <v>2678</v>
      </c>
      <c r="E1828" s="3">
        <v>42278</v>
      </c>
      <c r="F1828" t="s">
        <v>2680</v>
      </c>
    </row>
    <row r="1829" spans="1:6">
      <c r="A1829" s="1" t="s">
        <v>2383</v>
      </c>
      <c r="B1829" t="s">
        <v>2383</v>
      </c>
      <c r="C1829" t="s">
        <v>2635</v>
      </c>
      <c r="D1829" t="s">
        <v>71</v>
      </c>
      <c r="E1829" s="3">
        <v>42426</v>
      </c>
      <c r="F1829" t="s">
        <v>2680</v>
      </c>
    </row>
    <row r="1830" spans="1:6">
      <c r="A1830" s="1" t="s">
        <v>2384</v>
      </c>
      <c r="B1830" t="s">
        <v>2384</v>
      </c>
      <c r="C1830" t="s">
        <v>2635</v>
      </c>
      <c r="E1830" s="3">
        <v>42278</v>
      </c>
      <c r="F1830" t="s">
        <v>2680</v>
      </c>
    </row>
    <row r="1831" spans="1:6">
      <c r="A1831" s="1" t="s">
        <v>2385</v>
      </c>
      <c r="B1831" t="s">
        <v>2385</v>
      </c>
      <c r="C1831" t="s">
        <v>2636</v>
      </c>
      <c r="E1831" s="3">
        <v>42278</v>
      </c>
      <c r="F1831" t="s">
        <v>2680</v>
      </c>
    </row>
    <row r="1832" spans="1:6">
      <c r="A1832" s="1" t="s">
        <v>2386</v>
      </c>
      <c r="B1832" t="s">
        <v>2386</v>
      </c>
      <c r="C1832" t="s">
        <v>2636</v>
      </c>
      <c r="D1832" t="s">
        <v>74</v>
      </c>
      <c r="E1832" s="3">
        <v>42278</v>
      </c>
      <c r="F1832" t="s">
        <v>2680</v>
      </c>
    </row>
    <row r="1833" spans="1:6">
      <c r="A1833" s="1" t="s">
        <v>2387</v>
      </c>
      <c r="B1833" t="s">
        <v>2387</v>
      </c>
      <c r="C1833" t="s">
        <v>2636</v>
      </c>
      <c r="E1833" s="3">
        <v>42278</v>
      </c>
      <c r="F1833" t="s">
        <v>2680</v>
      </c>
    </row>
    <row r="1834" spans="1:6">
      <c r="A1834" s="1" t="s">
        <v>2388</v>
      </c>
      <c r="B1834" t="s">
        <v>2388</v>
      </c>
      <c r="C1834" t="s">
        <v>2636</v>
      </c>
      <c r="E1834" s="3">
        <v>42278</v>
      </c>
      <c r="F1834" t="s">
        <v>2680</v>
      </c>
    </row>
    <row r="1835" spans="1:6">
      <c r="A1835" s="1" t="s">
        <v>2389</v>
      </c>
      <c r="B1835" t="s">
        <v>2389</v>
      </c>
      <c r="C1835" t="s">
        <v>2636</v>
      </c>
      <c r="E1835" s="3">
        <v>42278</v>
      </c>
      <c r="F1835" t="s">
        <v>2680</v>
      </c>
    </row>
    <row r="1836" spans="1:6">
      <c r="A1836" s="1" t="s">
        <v>2390</v>
      </c>
      <c r="B1836" t="s">
        <v>2390</v>
      </c>
      <c r="C1836" t="s">
        <v>2636</v>
      </c>
      <c r="D1836" t="s">
        <v>79</v>
      </c>
      <c r="E1836" s="3">
        <v>42278</v>
      </c>
      <c r="F1836" t="s">
        <v>2680</v>
      </c>
    </row>
    <row r="1837" spans="1:6">
      <c r="A1837" s="1" t="s">
        <v>2391</v>
      </c>
      <c r="B1837" t="s">
        <v>2391</v>
      </c>
      <c r="C1837" t="s">
        <v>2636</v>
      </c>
      <c r="D1837" t="s">
        <v>71</v>
      </c>
      <c r="E1837" s="3">
        <v>42278</v>
      </c>
      <c r="F1837" t="s">
        <v>2680</v>
      </c>
    </row>
    <row r="1838" spans="1:6">
      <c r="A1838" s="1" t="s">
        <v>2392</v>
      </c>
      <c r="B1838" t="s">
        <v>2392</v>
      </c>
      <c r="C1838" t="s">
        <v>2636</v>
      </c>
      <c r="D1838" t="s">
        <v>2651</v>
      </c>
      <c r="E1838" s="3">
        <v>42278</v>
      </c>
      <c r="F1838" t="s">
        <v>2680</v>
      </c>
    </row>
    <row r="1839" spans="1:6">
      <c r="A1839" s="1" t="s">
        <v>2393</v>
      </c>
      <c r="B1839" t="s">
        <v>2393</v>
      </c>
      <c r="C1839" t="s">
        <v>2636</v>
      </c>
      <c r="E1839" s="3">
        <v>42278</v>
      </c>
      <c r="F1839" t="s">
        <v>2680</v>
      </c>
    </row>
    <row r="1840" spans="1:6">
      <c r="A1840" s="1" t="s">
        <v>2394</v>
      </c>
      <c r="B1840" t="s">
        <v>2394</v>
      </c>
      <c r="C1840" t="s">
        <v>2636</v>
      </c>
      <c r="D1840" t="s">
        <v>74</v>
      </c>
      <c r="E1840" s="3">
        <v>42278</v>
      </c>
      <c r="F1840" t="s">
        <v>2680</v>
      </c>
    </row>
    <row r="1841" spans="1:6">
      <c r="A1841" s="1" t="s">
        <v>2395</v>
      </c>
      <c r="B1841" t="s">
        <v>2395</v>
      </c>
      <c r="C1841" t="s">
        <v>2636</v>
      </c>
      <c r="E1841" s="3">
        <v>42278</v>
      </c>
      <c r="F1841" t="s">
        <v>2680</v>
      </c>
    </row>
    <row r="1842" spans="1:6">
      <c r="A1842" s="1" t="s">
        <v>2396</v>
      </c>
      <c r="B1842" t="s">
        <v>2396</v>
      </c>
      <c r="C1842" t="s">
        <v>2635</v>
      </c>
      <c r="D1842" t="s">
        <v>2672</v>
      </c>
      <c r="E1842" s="3">
        <v>42278</v>
      </c>
      <c r="F1842" t="s">
        <v>2680</v>
      </c>
    </row>
    <row r="1843" spans="1:6">
      <c r="A1843" s="1" t="s">
        <v>2397</v>
      </c>
      <c r="B1843" t="s">
        <v>2397</v>
      </c>
      <c r="C1843" t="s">
        <v>2636</v>
      </c>
      <c r="E1843" s="3">
        <v>42278</v>
      </c>
      <c r="F1843" t="s">
        <v>2680</v>
      </c>
    </row>
    <row r="1844" spans="1:6">
      <c r="A1844" s="1" t="s">
        <v>2398</v>
      </c>
      <c r="B1844" t="s">
        <v>2398</v>
      </c>
      <c r="C1844" t="s">
        <v>2636</v>
      </c>
      <c r="D1844" t="s">
        <v>2651</v>
      </c>
      <c r="E1844" s="3">
        <v>42278</v>
      </c>
      <c r="F1844" t="s">
        <v>2680</v>
      </c>
    </row>
    <row r="1845" spans="1:6">
      <c r="A1845" s="1" t="s">
        <v>2399</v>
      </c>
      <c r="B1845" t="s">
        <v>2399</v>
      </c>
      <c r="C1845" t="s">
        <v>2636</v>
      </c>
      <c r="E1845" s="3">
        <v>42278</v>
      </c>
      <c r="F1845" t="s">
        <v>2680</v>
      </c>
    </row>
    <row r="1846" spans="1:6">
      <c r="A1846" s="1" t="s">
        <v>2400</v>
      </c>
      <c r="B1846" t="s">
        <v>2400</v>
      </c>
      <c r="C1846" t="s">
        <v>2636</v>
      </c>
      <c r="E1846" s="3">
        <v>42278</v>
      </c>
      <c r="F1846" t="s">
        <v>2680</v>
      </c>
    </row>
    <row r="1847" spans="1:6">
      <c r="A1847" s="1" t="s">
        <v>2401</v>
      </c>
      <c r="B1847" t="s">
        <v>2401</v>
      </c>
      <c r="C1847" t="s">
        <v>2636</v>
      </c>
      <c r="E1847" s="3">
        <v>42278</v>
      </c>
      <c r="F1847" t="s">
        <v>2680</v>
      </c>
    </row>
    <row r="1848" spans="1:6">
      <c r="A1848" s="1" t="s">
        <v>2402</v>
      </c>
      <c r="B1848" t="s">
        <v>2402</v>
      </c>
      <c r="C1848" t="s">
        <v>2636</v>
      </c>
      <c r="D1848" t="s">
        <v>71</v>
      </c>
      <c r="E1848" s="3">
        <v>42278</v>
      </c>
      <c r="F1848" t="s">
        <v>2680</v>
      </c>
    </row>
    <row r="1849" spans="1:6">
      <c r="A1849" s="1" t="s">
        <v>2403</v>
      </c>
      <c r="B1849" t="s">
        <v>2403</v>
      </c>
      <c r="C1849" t="s">
        <v>2636</v>
      </c>
      <c r="E1849" s="3">
        <v>42278</v>
      </c>
      <c r="F1849" t="s">
        <v>2680</v>
      </c>
    </row>
    <row r="1850" spans="1:6">
      <c r="A1850" s="1" t="s">
        <v>2404</v>
      </c>
      <c r="B1850" t="s">
        <v>2404</v>
      </c>
      <c r="C1850" t="s">
        <v>2636</v>
      </c>
      <c r="D1850" t="s">
        <v>71</v>
      </c>
      <c r="E1850" s="3">
        <v>42278</v>
      </c>
      <c r="F1850" t="s">
        <v>2680</v>
      </c>
    </row>
    <row r="1851" spans="1:6">
      <c r="A1851" s="1" t="s">
        <v>2405</v>
      </c>
      <c r="B1851" t="s">
        <v>2405</v>
      </c>
      <c r="C1851" t="s">
        <v>2636</v>
      </c>
      <c r="E1851" s="3">
        <v>42278</v>
      </c>
      <c r="F1851" t="s">
        <v>2680</v>
      </c>
    </row>
    <row r="1852" spans="1:6">
      <c r="A1852" s="1" t="s">
        <v>2406</v>
      </c>
      <c r="B1852" t="s">
        <v>2406</v>
      </c>
      <c r="C1852" t="s">
        <v>2636</v>
      </c>
      <c r="D1852" t="s">
        <v>71</v>
      </c>
      <c r="E1852" s="3">
        <v>42278</v>
      </c>
      <c r="F1852" t="s">
        <v>2680</v>
      </c>
    </row>
    <row r="1853" spans="1:6">
      <c r="A1853" s="1" t="s">
        <v>2407</v>
      </c>
      <c r="B1853" t="s">
        <v>2407</v>
      </c>
      <c r="C1853" t="s">
        <v>2636</v>
      </c>
      <c r="E1853" s="3">
        <v>42278</v>
      </c>
      <c r="F1853" t="s">
        <v>2680</v>
      </c>
    </row>
    <row r="1854" spans="1:6">
      <c r="A1854" s="1" t="s">
        <v>2408</v>
      </c>
      <c r="B1854" t="s">
        <v>2408</v>
      </c>
      <c r="C1854" t="s">
        <v>2636</v>
      </c>
      <c r="E1854" s="3">
        <v>42278</v>
      </c>
      <c r="F1854" t="s">
        <v>2680</v>
      </c>
    </row>
    <row r="1855" spans="1:6">
      <c r="A1855" s="1" t="s">
        <v>2409</v>
      </c>
      <c r="B1855" t="s">
        <v>2409</v>
      </c>
      <c r="C1855" t="s">
        <v>2636</v>
      </c>
      <c r="E1855" s="3">
        <v>42278</v>
      </c>
      <c r="F1855" t="s">
        <v>2680</v>
      </c>
    </row>
    <row r="1856" spans="1:6">
      <c r="A1856" s="1" t="s">
        <v>2410</v>
      </c>
      <c r="B1856" t="s">
        <v>2410</v>
      </c>
      <c r="C1856" t="s">
        <v>2636</v>
      </c>
      <c r="E1856" s="3">
        <v>42278</v>
      </c>
      <c r="F1856" t="s">
        <v>2680</v>
      </c>
    </row>
    <row r="1857" spans="1:6">
      <c r="A1857" s="1" t="s">
        <v>2411</v>
      </c>
      <c r="B1857" t="s">
        <v>2411</v>
      </c>
      <c r="C1857" t="s">
        <v>2636</v>
      </c>
      <c r="E1857" s="3">
        <v>42278</v>
      </c>
      <c r="F1857" t="s">
        <v>2680</v>
      </c>
    </row>
    <row r="1858" spans="1:6">
      <c r="A1858" s="1" t="s">
        <v>2412</v>
      </c>
      <c r="B1858" t="s">
        <v>2412</v>
      </c>
      <c r="C1858" t="s">
        <v>2636</v>
      </c>
      <c r="E1858" s="3">
        <v>42278</v>
      </c>
      <c r="F1858" t="s">
        <v>2680</v>
      </c>
    </row>
    <row r="1859" spans="1:6">
      <c r="A1859" s="1" t="s">
        <v>2413</v>
      </c>
      <c r="B1859" t="s">
        <v>2413</v>
      </c>
      <c r="C1859" t="s">
        <v>2636</v>
      </c>
      <c r="E1859" s="3">
        <v>42278</v>
      </c>
      <c r="F1859" t="s">
        <v>2680</v>
      </c>
    </row>
    <row r="1860" spans="1:6">
      <c r="A1860" s="1" t="s">
        <v>2414</v>
      </c>
      <c r="B1860" t="s">
        <v>2414</v>
      </c>
      <c r="C1860" t="s">
        <v>2636</v>
      </c>
      <c r="E1860" s="3">
        <v>42278</v>
      </c>
      <c r="F1860" t="s">
        <v>2680</v>
      </c>
    </row>
    <row r="1861" spans="1:6">
      <c r="A1861" s="1" t="s">
        <v>2415</v>
      </c>
      <c r="B1861" t="s">
        <v>2415</v>
      </c>
      <c r="C1861" t="s">
        <v>2636</v>
      </c>
      <c r="E1861" s="3">
        <v>42278</v>
      </c>
      <c r="F1861" t="s">
        <v>2680</v>
      </c>
    </row>
    <row r="1862" spans="1:6">
      <c r="A1862" s="1" t="s">
        <v>2416</v>
      </c>
      <c r="B1862" t="s">
        <v>2416</v>
      </c>
      <c r="C1862" t="s">
        <v>2636</v>
      </c>
      <c r="E1862" s="3">
        <v>42278</v>
      </c>
      <c r="F1862" t="s">
        <v>2680</v>
      </c>
    </row>
    <row r="1863" spans="1:6">
      <c r="A1863" s="1" t="s">
        <v>2417</v>
      </c>
      <c r="B1863" t="s">
        <v>2417</v>
      </c>
      <c r="C1863" t="s">
        <v>2636</v>
      </c>
      <c r="E1863" s="3">
        <v>42278</v>
      </c>
      <c r="F1863" t="s">
        <v>2680</v>
      </c>
    </row>
    <row r="1864" spans="1:6">
      <c r="A1864" s="1" t="s">
        <v>2418</v>
      </c>
      <c r="B1864" t="s">
        <v>2418</v>
      </c>
      <c r="C1864" t="s">
        <v>2636</v>
      </c>
      <c r="E1864" s="3">
        <v>42278</v>
      </c>
      <c r="F1864" t="s">
        <v>2680</v>
      </c>
    </row>
    <row r="1865" spans="1:6">
      <c r="A1865" s="1" t="s">
        <v>2419</v>
      </c>
      <c r="B1865" t="s">
        <v>2419</v>
      </c>
      <c r="C1865" t="s">
        <v>2636</v>
      </c>
      <c r="D1865" t="s">
        <v>71</v>
      </c>
      <c r="E1865" s="3">
        <v>42278</v>
      </c>
      <c r="F1865" t="s">
        <v>2680</v>
      </c>
    </row>
    <row r="1866" spans="1:6">
      <c r="A1866" s="1" t="s">
        <v>2420</v>
      </c>
      <c r="B1866" t="s">
        <v>2420</v>
      </c>
      <c r="C1866" t="s">
        <v>2636</v>
      </c>
      <c r="E1866" s="3">
        <v>42278</v>
      </c>
      <c r="F1866" t="s">
        <v>2680</v>
      </c>
    </row>
    <row r="1867" spans="1:6">
      <c r="A1867" s="1" t="s">
        <v>2421</v>
      </c>
      <c r="B1867" t="s">
        <v>2421</v>
      </c>
      <c r="C1867" t="s">
        <v>2636</v>
      </c>
      <c r="E1867" s="3">
        <v>42278</v>
      </c>
      <c r="F1867" t="s">
        <v>2680</v>
      </c>
    </row>
    <row r="1868" spans="1:6">
      <c r="A1868" s="1" t="s">
        <v>2422</v>
      </c>
      <c r="B1868" t="s">
        <v>2422</v>
      </c>
      <c r="C1868" t="s">
        <v>2636</v>
      </c>
      <c r="E1868" s="3">
        <v>42278</v>
      </c>
      <c r="F1868" t="s">
        <v>2680</v>
      </c>
    </row>
    <row r="1869" spans="1:6">
      <c r="A1869" s="1" t="s">
        <v>2423</v>
      </c>
      <c r="B1869" t="s">
        <v>2423</v>
      </c>
      <c r="C1869" t="s">
        <v>2636</v>
      </c>
      <c r="E1869" s="3">
        <v>42278</v>
      </c>
      <c r="F1869" t="s">
        <v>2680</v>
      </c>
    </row>
    <row r="1870" spans="1:6">
      <c r="A1870" s="1" t="s">
        <v>2424</v>
      </c>
      <c r="B1870" t="s">
        <v>2424</v>
      </c>
      <c r="C1870" t="s">
        <v>2636</v>
      </c>
      <c r="E1870" s="3">
        <v>42278</v>
      </c>
      <c r="F1870" t="s">
        <v>2680</v>
      </c>
    </row>
    <row r="1871" spans="1:6">
      <c r="A1871" s="1" t="s">
        <v>2425</v>
      </c>
      <c r="B1871" t="s">
        <v>2425</v>
      </c>
      <c r="C1871" t="s">
        <v>2636</v>
      </c>
      <c r="E1871" s="3">
        <v>42278</v>
      </c>
      <c r="F1871" t="s">
        <v>2680</v>
      </c>
    </row>
    <row r="1872" spans="1:6">
      <c r="A1872" s="1" t="s">
        <v>2426</v>
      </c>
      <c r="B1872" t="s">
        <v>2426</v>
      </c>
      <c r="C1872" t="s">
        <v>2636</v>
      </c>
      <c r="E1872" s="3">
        <v>42278</v>
      </c>
      <c r="F1872" t="s">
        <v>2680</v>
      </c>
    </row>
    <row r="1873" spans="1:6">
      <c r="A1873" s="1" t="s">
        <v>2427</v>
      </c>
      <c r="B1873" t="s">
        <v>2427</v>
      </c>
      <c r="C1873" t="s">
        <v>2636</v>
      </c>
      <c r="E1873" s="3">
        <v>42278</v>
      </c>
      <c r="F1873" t="s">
        <v>2680</v>
      </c>
    </row>
    <row r="1874" spans="1:6">
      <c r="A1874" s="1" t="s">
        <v>2428</v>
      </c>
      <c r="B1874" t="s">
        <v>2428</v>
      </c>
      <c r="C1874" t="s">
        <v>2636</v>
      </c>
      <c r="E1874" s="3">
        <v>42278</v>
      </c>
      <c r="F1874" t="s">
        <v>2680</v>
      </c>
    </row>
    <row r="1875" spans="1:6">
      <c r="A1875" s="1" t="s">
        <v>2429</v>
      </c>
      <c r="B1875" t="s">
        <v>2429</v>
      </c>
      <c r="C1875" t="s">
        <v>2636</v>
      </c>
      <c r="E1875" s="3">
        <v>42278</v>
      </c>
      <c r="F1875" t="s">
        <v>2680</v>
      </c>
    </row>
    <row r="1876" spans="1:6">
      <c r="A1876" s="1" t="s">
        <v>2430</v>
      </c>
      <c r="B1876" t="s">
        <v>2430</v>
      </c>
      <c r="C1876" t="s">
        <v>2636</v>
      </c>
      <c r="E1876" s="3">
        <v>42278</v>
      </c>
      <c r="F1876" t="s">
        <v>2680</v>
      </c>
    </row>
    <row r="1877" spans="1:6">
      <c r="A1877" s="1" t="s">
        <v>2431</v>
      </c>
      <c r="B1877" t="s">
        <v>2431</v>
      </c>
      <c r="C1877" t="s">
        <v>2636</v>
      </c>
      <c r="E1877" s="3">
        <v>42278</v>
      </c>
      <c r="F1877" t="s">
        <v>2680</v>
      </c>
    </row>
    <row r="1878" spans="1:6">
      <c r="A1878" s="1" t="s">
        <v>2432</v>
      </c>
      <c r="B1878" t="s">
        <v>2432</v>
      </c>
      <c r="C1878" t="s">
        <v>2636</v>
      </c>
      <c r="E1878" s="3">
        <v>42278</v>
      </c>
      <c r="F1878" t="s">
        <v>2680</v>
      </c>
    </row>
    <row r="1879" spans="1:6">
      <c r="A1879" s="1" t="s">
        <v>2433</v>
      </c>
      <c r="B1879" t="s">
        <v>2433</v>
      </c>
      <c r="C1879" t="s">
        <v>2636</v>
      </c>
      <c r="E1879" s="3">
        <v>42278</v>
      </c>
      <c r="F1879" t="s">
        <v>2680</v>
      </c>
    </row>
    <row r="1880" spans="1:6">
      <c r="A1880" s="1" t="s">
        <v>2434</v>
      </c>
      <c r="B1880" t="s">
        <v>2434</v>
      </c>
      <c r="C1880" t="s">
        <v>2636</v>
      </c>
      <c r="E1880" s="3">
        <v>42278</v>
      </c>
      <c r="F1880" t="s">
        <v>2680</v>
      </c>
    </row>
    <row r="1881" spans="1:6">
      <c r="A1881" s="1" t="s">
        <v>2435</v>
      </c>
      <c r="B1881" t="s">
        <v>2435</v>
      </c>
      <c r="C1881" t="s">
        <v>2636</v>
      </c>
      <c r="E1881" s="3">
        <v>42278</v>
      </c>
      <c r="F1881" t="s">
        <v>2680</v>
      </c>
    </row>
    <row r="1882" spans="1:6">
      <c r="A1882" s="1" t="s">
        <v>2436</v>
      </c>
      <c r="B1882" t="s">
        <v>2436</v>
      </c>
      <c r="C1882" t="s">
        <v>2636</v>
      </c>
      <c r="E1882" s="3">
        <v>42278</v>
      </c>
      <c r="F1882" t="s">
        <v>2680</v>
      </c>
    </row>
    <row r="1883" spans="1:6">
      <c r="A1883" s="1" t="s">
        <v>2437</v>
      </c>
      <c r="B1883" t="s">
        <v>2437</v>
      </c>
      <c r="C1883" t="s">
        <v>2636</v>
      </c>
      <c r="E1883" s="3">
        <v>42278</v>
      </c>
      <c r="F1883" t="s">
        <v>2680</v>
      </c>
    </row>
    <row r="1884" spans="1:6">
      <c r="A1884" s="1" t="s">
        <v>2438</v>
      </c>
      <c r="B1884" t="s">
        <v>2438</v>
      </c>
      <c r="C1884" t="s">
        <v>2636</v>
      </c>
      <c r="D1884" t="s">
        <v>71</v>
      </c>
      <c r="E1884" s="3">
        <v>42278</v>
      </c>
      <c r="F1884" t="s">
        <v>2680</v>
      </c>
    </row>
    <row r="1885" spans="1:6">
      <c r="A1885" s="1" t="s">
        <v>2439</v>
      </c>
      <c r="B1885" t="s">
        <v>2439</v>
      </c>
      <c r="C1885" t="s">
        <v>2636</v>
      </c>
      <c r="E1885" s="3">
        <v>42278</v>
      </c>
      <c r="F1885" t="s">
        <v>2680</v>
      </c>
    </row>
    <row r="1886" spans="1:6">
      <c r="A1886" s="1" t="s">
        <v>2440</v>
      </c>
      <c r="B1886" t="s">
        <v>2440</v>
      </c>
      <c r="C1886" t="s">
        <v>2636</v>
      </c>
      <c r="E1886" s="3">
        <v>42278</v>
      </c>
      <c r="F1886" t="s">
        <v>2680</v>
      </c>
    </row>
    <row r="1887" spans="1:6">
      <c r="A1887" s="1" t="s">
        <v>2441</v>
      </c>
      <c r="B1887" t="s">
        <v>2441</v>
      </c>
      <c r="C1887" t="s">
        <v>2636</v>
      </c>
      <c r="E1887" s="3">
        <v>42278</v>
      </c>
      <c r="F1887" t="s">
        <v>2680</v>
      </c>
    </row>
    <row r="1888" spans="1:6">
      <c r="A1888" s="1" t="s">
        <v>2442</v>
      </c>
      <c r="B1888" t="s">
        <v>2442</v>
      </c>
      <c r="C1888" t="s">
        <v>2636</v>
      </c>
      <c r="E1888" s="3">
        <v>42278</v>
      </c>
      <c r="F1888" t="s">
        <v>2680</v>
      </c>
    </row>
    <row r="1889" spans="1:6">
      <c r="A1889" s="1" t="s">
        <v>2443</v>
      </c>
      <c r="B1889" t="s">
        <v>2443</v>
      </c>
      <c r="C1889" t="s">
        <v>2636</v>
      </c>
      <c r="E1889" s="3">
        <v>42278</v>
      </c>
      <c r="F1889" t="s">
        <v>2680</v>
      </c>
    </row>
    <row r="1890" spans="1:6">
      <c r="A1890" s="1" t="s">
        <v>2444</v>
      </c>
      <c r="B1890" t="s">
        <v>2444</v>
      </c>
      <c r="C1890" t="s">
        <v>2636</v>
      </c>
      <c r="E1890" s="3">
        <v>42278</v>
      </c>
      <c r="F1890" t="s">
        <v>2680</v>
      </c>
    </row>
    <row r="1891" spans="1:6">
      <c r="A1891" s="1" t="s">
        <v>2445</v>
      </c>
      <c r="B1891" t="s">
        <v>2445</v>
      </c>
      <c r="C1891" t="s">
        <v>2636</v>
      </c>
      <c r="E1891" s="3">
        <v>42278</v>
      </c>
      <c r="F1891" t="s">
        <v>2680</v>
      </c>
    </row>
    <row r="1892" spans="1:6">
      <c r="A1892" s="1" t="s">
        <v>2446</v>
      </c>
      <c r="B1892" t="s">
        <v>2446</v>
      </c>
      <c r="C1892" t="s">
        <v>2636</v>
      </c>
      <c r="E1892" s="3">
        <v>42278</v>
      </c>
      <c r="F1892" t="s">
        <v>2680</v>
      </c>
    </row>
    <row r="1893" spans="1:6">
      <c r="A1893" s="1" t="s">
        <v>2447</v>
      </c>
      <c r="B1893" t="s">
        <v>2447</v>
      </c>
      <c r="C1893" t="s">
        <v>2636</v>
      </c>
      <c r="E1893" s="3">
        <v>42278</v>
      </c>
      <c r="F1893" t="s">
        <v>2680</v>
      </c>
    </row>
    <row r="1894" spans="1:6">
      <c r="A1894" s="1" t="s">
        <v>2448</v>
      </c>
      <c r="B1894" t="s">
        <v>2448</v>
      </c>
      <c r="C1894" t="s">
        <v>2636</v>
      </c>
      <c r="E1894" s="3">
        <v>42278</v>
      </c>
      <c r="F1894" t="s">
        <v>2680</v>
      </c>
    </row>
    <row r="1895" spans="1:6">
      <c r="A1895" s="1" t="s">
        <v>2449</v>
      </c>
      <c r="B1895" t="s">
        <v>2449</v>
      </c>
      <c r="C1895" t="s">
        <v>2636</v>
      </c>
      <c r="D1895" t="s">
        <v>71</v>
      </c>
      <c r="E1895" s="3">
        <v>42278</v>
      </c>
      <c r="F1895" t="s">
        <v>2680</v>
      </c>
    </row>
    <row r="1896" spans="1:6">
      <c r="A1896" s="1" t="s">
        <v>2450</v>
      </c>
      <c r="B1896" t="s">
        <v>2450</v>
      </c>
      <c r="C1896" t="s">
        <v>2636</v>
      </c>
      <c r="E1896" s="3">
        <v>42278</v>
      </c>
      <c r="F1896" t="s">
        <v>2680</v>
      </c>
    </row>
    <row r="1897" spans="1:6">
      <c r="A1897" s="1" t="s">
        <v>2451</v>
      </c>
      <c r="B1897" t="s">
        <v>2451</v>
      </c>
      <c r="C1897" t="s">
        <v>2636</v>
      </c>
      <c r="E1897" s="3">
        <v>42278</v>
      </c>
      <c r="F1897" t="s">
        <v>2680</v>
      </c>
    </row>
    <row r="1898" spans="1:6">
      <c r="A1898" s="1" t="s">
        <v>2452</v>
      </c>
      <c r="B1898" t="s">
        <v>2452</v>
      </c>
      <c r="C1898" t="s">
        <v>2636</v>
      </c>
      <c r="E1898" s="3">
        <v>42278</v>
      </c>
      <c r="F1898" t="s">
        <v>2680</v>
      </c>
    </row>
    <row r="1899" spans="1:6">
      <c r="A1899" s="1" t="s">
        <v>2453</v>
      </c>
      <c r="B1899" t="s">
        <v>2453</v>
      </c>
      <c r="C1899" t="s">
        <v>2636</v>
      </c>
      <c r="D1899" t="s">
        <v>76</v>
      </c>
      <c r="E1899" s="3">
        <v>42278</v>
      </c>
      <c r="F1899" t="s">
        <v>2680</v>
      </c>
    </row>
    <row r="1900" spans="1:6">
      <c r="A1900" s="1" t="s">
        <v>2454</v>
      </c>
      <c r="B1900" t="s">
        <v>2454</v>
      </c>
      <c r="C1900" t="s">
        <v>2636</v>
      </c>
      <c r="E1900" s="3">
        <v>42278</v>
      </c>
      <c r="F1900" t="s">
        <v>2680</v>
      </c>
    </row>
    <row r="1901" spans="1:6">
      <c r="A1901" s="1" t="s">
        <v>2455</v>
      </c>
      <c r="B1901" t="s">
        <v>2455</v>
      </c>
      <c r="C1901" t="s">
        <v>2636</v>
      </c>
      <c r="E1901" s="3">
        <v>42278</v>
      </c>
      <c r="F1901" t="s">
        <v>2680</v>
      </c>
    </row>
    <row r="1902" spans="1:6">
      <c r="A1902" s="1" t="s">
        <v>2456</v>
      </c>
      <c r="B1902" t="s">
        <v>2456</v>
      </c>
      <c r="C1902" t="s">
        <v>2636</v>
      </c>
      <c r="E1902" s="3">
        <v>42278</v>
      </c>
      <c r="F1902" t="s">
        <v>2680</v>
      </c>
    </row>
    <row r="1903" spans="1:6">
      <c r="A1903" s="1" t="s">
        <v>2457</v>
      </c>
      <c r="B1903" t="s">
        <v>2457</v>
      </c>
      <c r="C1903" t="s">
        <v>2636</v>
      </c>
      <c r="E1903" s="3">
        <v>42278</v>
      </c>
      <c r="F1903" t="s">
        <v>2680</v>
      </c>
    </row>
    <row r="1904" spans="1:6">
      <c r="A1904" s="1" t="s">
        <v>2458</v>
      </c>
      <c r="B1904" t="s">
        <v>2458</v>
      </c>
      <c r="C1904" t="s">
        <v>2636</v>
      </c>
      <c r="E1904" s="3">
        <v>42278</v>
      </c>
      <c r="F1904" t="s">
        <v>2680</v>
      </c>
    </row>
    <row r="1905" spans="1:6">
      <c r="A1905" s="1" t="s">
        <v>2459</v>
      </c>
      <c r="B1905" t="s">
        <v>2459</v>
      </c>
      <c r="C1905" t="s">
        <v>2636</v>
      </c>
      <c r="E1905" s="3">
        <v>42278</v>
      </c>
      <c r="F1905" t="s">
        <v>2680</v>
      </c>
    </row>
    <row r="1906" spans="1:6">
      <c r="A1906" s="1" t="s">
        <v>2460</v>
      </c>
      <c r="B1906" t="s">
        <v>2460</v>
      </c>
      <c r="C1906" t="s">
        <v>2636</v>
      </c>
      <c r="D1906" t="s">
        <v>71</v>
      </c>
      <c r="E1906" s="3">
        <v>42278</v>
      </c>
      <c r="F1906" t="s">
        <v>2680</v>
      </c>
    </row>
    <row r="1907" spans="1:6">
      <c r="A1907" s="1" t="s">
        <v>2461</v>
      </c>
      <c r="B1907" t="s">
        <v>2461</v>
      </c>
      <c r="C1907" t="s">
        <v>2636</v>
      </c>
      <c r="D1907" t="s">
        <v>74</v>
      </c>
      <c r="E1907" s="3">
        <v>42278</v>
      </c>
      <c r="F1907" t="s">
        <v>2680</v>
      </c>
    </row>
    <row r="1908" spans="1:6">
      <c r="A1908" s="1" t="s">
        <v>2462</v>
      </c>
      <c r="B1908" t="s">
        <v>2462</v>
      </c>
      <c r="C1908" t="s">
        <v>2636</v>
      </c>
      <c r="D1908" t="s">
        <v>2651</v>
      </c>
      <c r="E1908" s="3">
        <v>42278</v>
      </c>
      <c r="F1908" t="s">
        <v>2680</v>
      </c>
    </row>
    <row r="1909" spans="1:6">
      <c r="A1909" s="1" t="s">
        <v>2463</v>
      </c>
      <c r="B1909" t="s">
        <v>2463</v>
      </c>
      <c r="C1909" t="s">
        <v>2636</v>
      </c>
      <c r="E1909" s="3">
        <v>42278</v>
      </c>
      <c r="F1909" t="s">
        <v>2680</v>
      </c>
    </row>
    <row r="1910" spans="1:6">
      <c r="A1910" s="1" t="s">
        <v>2464</v>
      </c>
      <c r="B1910" t="s">
        <v>2464</v>
      </c>
      <c r="C1910" t="s">
        <v>2636</v>
      </c>
      <c r="E1910" s="3">
        <v>42278</v>
      </c>
      <c r="F1910" t="s">
        <v>2680</v>
      </c>
    </row>
    <row r="1911" spans="1:6">
      <c r="A1911" s="1" t="s">
        <v>2465</v>
      </c>
      <c r="B1911" t="s">
        <v>2465</v>
      </c>
      <c r="C1911" t="s">
        <v>2636</v>
      </c>
      <c r="E1911" s="3">
        <v>42278</v>
      </c>
      <c r="F1911" t="s">
        <v>2680</v>
      </c>
    </row>
    <row r="1912" spans="1:6">
      <c r="A1912" s="1" t="s">
        <v>2466</v>
      </c>
      <c r="B1912" t="s">
        <v>2466</v>
      </c>
      <c r="C1912" t="s">
        <v>2636</v>
      </c>
      <c r="D1912" t="s">
        <v>74</v>
      </c>
      <c r="E1912" s="3">
        <v>42278</v>
      </c>
      <c r="F1912" t="s">
        <v>2680</v>
      </c>
    </row>
    <row r="1913" spans="1:6">
      <c r="A1913" s="1" t="s">
        <v>2467</v>
      </c>
      <c r="B1913" t="s">
        <v>2467</v>
      </c>
      <c r="C1913" t="s">
        <v>2636</v>
      </c>
      <c r="E1913" s="3">
        <v>42278</v>
      </c>
      <c r="F1913" t="s">
        <v>2680</v>
      </c>
    </row>
    <row r="1914" spans="1:6">
      <c r="A1914" s="1" t="s">
        <v>2468</v>
      </c>
      <c r="B1914" t="s">
        <v>2468</v>
      </c>
      <c r="C1914" t="s">
        <v>2636</v>
      </c>
      <c r="E1914" s="3">
        <v>42278</v>
      </c>
      <c r="F1914" t="s">
        <v>2680</v>
      </c>
    </row>
    <row r="1915" spans="1:6">
      <c r="A1915" s="1" t="s">
        <v>2469</v>
      </c>
      <c r="B1915" t="s">
        <v>2469</v>
      </c>
      <c r="C1915" t="s">
        <v>2636</v>
      </c>
      <c r="D1915" t="s">
        <v>71</v>
      </c>
      <c r="E1915" s="3">
        <v>42278</v>
      </c>
      <c r="F1915" t="s">
        <v>2680</v>
      </c>
    </row>
    <row r="1916" spans="1:6">
      <c r="A1916" s="1" t="s">
        <v>2470</v>
      </c>
      <c r="B1916" t="s">
        <v>2470</v>
      </c>
      <c r="C1916" t="s">
        <v>2636</v>
      </c>
      <c r="E1916" s="3">
        <v>42278</v>
      </c>
      <c r="F1916" t="s">
        <v>2680</v>
      </c>
    </row>
    <row r="1917" spans="1:6">
      <c r="A1917" s="1" t="s">
        <v>2471</v>
      </c>
      <c r="B1917" t="s">
        <v>2471</v>
      </c>
      <c r="C1917" t="s">
        <v>2636</v>
      </c>
      <c r="E1917" s="3">
        <v>42278</v>
      </c>
      <c r="F1917" t="s">
        <v>2680</v>
      </c>
    </row>
    <row r="1918" spans="1:6">
      <c r="A1918" s="1" t="s">
        <v>2472</v>
      </c>
      <c r="B1918" t="s">
        <v>2472</v>
      </c>
      <c r="C1918" t="s">
        <v>2636</v>
      </c>
      <c r="E1918" s="3">
        <v>42278</v>
      </c>
      <c r="F1918" t="s">
        <v>2680</v>
      </c>
    </row>
    <row r="1919" spans="1:6">
      <c r="A1919" s="1" t="s">
        <v>2473</v>
      </c>
      <c r="B1919" t="s">
        <v>2473</v>
      </c>
      <c r="C1919" t="s">
        <v>2636</v>
      </c>
      <c r="E1919" s="3">
        <v>42278</v>
      </c>
      <c r="F1919" t="s">
        <v>2680</v>
      </c>
    </row>
    <row r="1920" spans="1:6">
      <c r="A1920" s="1" t="s">
        <v>2474</v>
      </c>
      <c r="B1920" t="s">
        <v>2474</v>
      </c>
      <c r="C1920" t="s">
        <v>2636</v>
      </c>
      <c r="E1920" s="3">
        <v>42278</v>
      </c>
      <c r="F1920" t="s">
        <v>2680</v>
      </c>
    </row>
    <row r="1921" spans="1:6">
      <c r="A1921" s="1" t="s">
        <v>2475</v>
      </c>
      <c r="B1921" t="s">
        <v>2475</v>
      </c>
      <c r="C1921" t="s">
        <v>2636</v>
      </c>
      <c r="E1921" s="3">
        <v>42278</v>
      </c>
      <c r="F1921" t="s">
        <v>2680</v>
      </c>
    </row>
    <row r="1922" spans="1:6">
      <c r="A1922" s="1" t="s">
        <v>2476</v>
      </c>
      <c r="B1922" t="s">
        <v>2476</v>
      </c>
      <c r="C1922" t="s">
        <v>2636</v>
      </c>
      <c r="E1922" s="3">
        <v>42278</v>
      </c>
      <c r="F1922" t="s">
        <v>2680</v>
      </c>
    </row>
    <row r="1923" spans="1:6">
      <c r="A1923" s="1" t="s">
        <v>2477</v>
      </c>
      <c r="B1923" t="s">
        <v>2477</v>
      </c>
      <c r="C1923" t="s">
        <v>2636</v>
      </c>
      <c r="E1923" s="3">
        <v>42278</v>
      </c>
      <c r="F1923" t="s">
        <v>2680</v>
      </c>
    </row>
    <row r="1924" spans="1:6">
      <c r="A1924" s="1" t="s">
        <v>2478</v>
      </c>
      <c r="B1924" t="s">
        <v>2478</v>
      </c>
      <c r="C1924" t="s">
        <v>2636</v>
      </c>
      <c r="E1924" s="3">
        <v>42278</v>
      </c>
      <c r="F1924" t="s">
        <v>2680</v>
      </c>
    </row>
    <row r="1925" spans="1:6">
      <c r="A1925" s="1" t="s">
        <v>2479</v>
      </c>
      <c r="B1925" t="s">
        <v>2479</v>
      </c>
      <c r="C1925" t="s">
        <v>2636</v>
      </c>
      <c r="E1925" s="3">
        <v>42278</v>
      </c>
      <c r="F1925" t="s">
        <v>2680</v>
      </c>
    </row>
    <row r="1926" spans="1:6">
      <c r="A1926" s="1" t="s">
        <v>2480</v>
      </c>
      <c r="B1926" t="s">
        <v>2480</v>
      </c>
      <c r="C1926" t="s">
        <v>2636</v>
      </c>
      <c r="D1926" t="s">
        <v>71</v>
      </c>
      <c r="E1926" s="3">
        <v>42278</v>
      </c>
      <c r="F1926" t="s">
        <v>2680</v>
      </c>
    </row>
    <row r="1927" spans="1:6">
      <c r="A1927" s="1" t="s">
        <v>2481</v>
      </c>
      <c r="B1927" t="s">
        <v>2481</v>
      </c>
      <c r="C1927" t="s">
        <v>2636</v>
      </c>
      <c r="E1927" s="3">
        <v>42278</v>
      </c>
      <c r="F1927" t="s">
        <v>2680</v>
      </c>
    </row>
    <row r="1928" spans="1:6">
      <c r="A1928" s="1" t="s">
        <v>2482</v>
      </c>
      <c r="B1928" t="s">
        <v>2482</v>
      </c>
      <c r="C1928" t="s">
        <v>2636</v>
      </c>
      <c r="D1928" t="s">
        <v>71</v>
      </c>
      <c r="E1928" s="3">
        <v>42278</v>
      </c>
      <c r="F1928" t="s">
        <v>2680</v>
      </c>
    </row>
    <row r="1929" spans="1:6">
      <c r="A1929" s="1" t="s">
        <v>2483</v>
      </c>
      <c r="B1929" t="s">
        <v>2483</v>
      </c>
      <c r="C1929" t="s">
        <v>2636</v>
      </c>
      <c r="E1929" s="3">
        <v>42278</v>
      </c>
      <c r="F1929" t="s">
        <v>2680</v>
      </c>
    </row>
    <row r="1930" spans="1:6">
      <c r="A1930" s="1" t="s">
        <v>2484</v>
      </c>
      <c r="B1930" t="s">
        <v>2484</v>
      </c>
      <c r="C1930" t="s">
        <v>2635</v>
      </c>
      <c r="E1930" s="3">
        <v>42278</v>
      </c>
      <c r="F1930" t="s">
        <v>2680</v>
      </c>
    </row>
    <row r="1931" spans="1:6">
      <c r="A1931" s="1" t="s">
        <v>2485</v>
      </c>
      <c r="B1931" t="s">
        <v>2485</v>
      </c>
      <c r="C1931" t="s">
        <v>2636</v>
      </c>
      <c r="D1931" t="s">
        <v>71</v>
      </c>
      <c r="E1931" s="3">
        <v>42278</v>
      </c>
      <c r="F1931" t="s">
        <v>2680</v>
      </c>
    </row>
    <row r="1932" spans="1:6">
      <c r="A1932" s="1" t="s">
        <v>2486</v>
      </c>
      <c r="B1932" t="s">
        <v>2486</v>
      </c>
      <c r="C1932" t="s">
        <v>2636</v>
      </c>
      <c r="E1932" s="3">
        <v>42278</v>
      </c>
      <c r="F1932" t="s">
        <v>2680</v>
      </c>
    </row>
    <row r="1933" spans="1:6">
      <c r="A1933" s="1" t="s">
        <v>2487</v>
      </c>
      <c r="B1933" t="s">
        <v>2487</v>
      </c>
      <c r="C1933" t="s">
        <v>2636</v>
      </c>
      <c r="E1933" s="3">
        <v>42278</v>
      </c>
      <c r="F1933" t="s">
        <v>2680</v>
      </c>
    </row>
    <row r="1934" spans="1:6">
      <c r="A1934" s="1" t="s">
        <v>2488</v>
      </c>
      <c r="B1934" t="s">
        <v>2488</v>
      </c>
      <c r="C1934" t="s">
        <v>2636</v>
      </c>
      <c r="E1934" s="3">
        <v>42278</v>
      </c>
      <c r="F1934" t="s">
        <v>2680</v>
      </c>
    </row>
    <row r="1935" spans="1:6">
      <c r="A1935" s="1" t="s">
        <v>2489</v>
      </c>
      <c r="B1935" t="s">
        <v>2489</v>
      </c>
      <c r="C1935" t="s">
        <v>2636</v>
      </c>
      <c r="E1935" s="3">
        <v>42278</v>
      </c>
      <c r="F1935" t="s">
        <v>2680</v>
      </c>
    </row>
    <row r="1936" spans="1:6">
      <c r="A1936" s="1" t="s">
        <v>2490</v>
      </c>
      <c r="B1936" t="s">
        <v>2490</v>
      </c>
      <c r="C1936" t="s">
        <v>2636</v>
      </c>
      <c r="E1936" s="3">
        <v>42278</v>
      </c>
      <c r="F1936" t="s">
        <v>2680</v>
      </c>
    </row>
    <row r="1937" spans="1:6">
      <c r="A1937" s="1" t="s">
        <v>2491</v>
      </c>
      <c r="B1937" t="s">
        <v>2491</v>
      </c>
      <c r="C1937" t="s">
        <v>2636</v>
      </c>
      <c r="D1937" t="s">
        <v>74</v>
      </c>
      <c r="E1937" s="3">
        <v>42278</v>
      </c>
      <c r="F1937" t="s">
        <v>2680</v>
      </c>
    </row>
    <row r="1938" spans="1:6">
      <c r="A1938" s="1" t="s">
        <v>2492</v>
      </c>
      <c r="B1938" t="s">
        <v>2492</v>
      </c>
      <c r="C1938" t="s">
        <v>2636</v>
      </c>
      <c r="E1938" s="3">
        <v>42278</v>
      </c>
      <c r="F1938" t="s">
        <v>2680</v>
      </c>
    </row>
    <row r="1939" spans="1:6">
      <c r="A1939" s="1" t="s">
        <v>2493</v>
      </c>
      <c r="B1939" t="s">
        <v>2493</v>
      </c>
      <c r="C1939" t="s">
        <v>2636</v>
      </c>
      <c r="D1939" t="s">
        <v>71</v>
      </c>
      <c r="E1939" s="3">
        <v>42278</v>
      </c>
      <c r="F1939" t="s">
        <v>2680</v>
      </c>
    </row>
    <row r="1940" spans="1:6">
      <c r="A1940" s="1" t="s">
        <v>2494</v>
      </c>
      <c r="B1940" t="s">
        <v>2494</v>
      </c>
      <c r="C1940" t="s">
        <v>2636</v>
      </c>
      <c r="E1940" s="3">
        <v>42278</v>
      </c>
      <c r="F1940" t="s">
        <v>2680</v>
      </c>
    </row>
    <row r="1941" spans="1:6">
      <c r="A1941" s="1" t="s">
        <v>2495</v>
      </c>
      <c r="B1941" t="s">
        <v>2495</v>
      </c>
      <c r="C1941" t="s">
        <v>2636</v>
      </c>
      <c r="D1941" t="s">
        <v>71</v>
      </c>
      <c r="E1941" s="3">
        <v>42278</v>
      </c>
      <c r="F1941" t="s">
        <v>2680</v>
      </c>
    </row>
    <row r="1942" spans="1:6">
      <c r="A1942" s="1" t="s">
        <v>2496</v>
      </c>
      <c r="B1942" t="s">
        <v>2496</v>
      </c>
      <c r="C1942" t="s">
        <v>2636</v>
      </c>
      <c r="E1942" s="3">
        <v>42278</v>
      </c>
      <c r="F1942" t="s">
        <v>2680</v>
      </c>
    </row>
    <row r="1943" spans="1:6">
      <c r="A1943" s="1" t="s">
        <v>2497</v>
      </c>
      <c r="B1943" t="s">
        <v>2497</v>
      </c>
      <c r="C1943" t="s">
        <v>2636</v>
      </c>
      <c r="D1943" t="s">
        <v>2651</v>
      </c>
      <c r="E1943" s="3">
        <v>42278</v>
      </c>
      <c r="F1943" t="s">
        <v>2680</v>
      </c>
    </row>
    <row r="1944" spans="1:6">
      <c r="A1944" s="1" t="s">
        <v>2498</v>
      </c>
      <c r="B1944" t="s">
        <v>2498</v>
      </c>
      <c r="C1944" t="s">
        <v>2636</v>
      </c>
      <c r="E1944" s="3">
        <v>42278</v>
      </c>
      <c r="F1944" t="s">
        <v>2680</v>
      </c>
    </row>
    <row r="1945" spans="1:6">
      <c r="A1945" s="1" t="s">
        <v>2499</v>
      </c>
      <c r="B1945" t="s">
        <v>2499</v>
      </c>
      <c r="C1945" t="s">
        <v>2636</v>
      </c>
      <c r="E1945" s="3">
        <v>42278</v>
      </c>
      <c r="F1945" t="s">
        <v>2680</v>
      </c>
    </row>
    <row r="1946" spans="1:6">
      <c r="A1946" s="1" t="s">
        <v>2500</v>
      </c>
      <c r="B1946" t="s">
        <v>2500</v>
      </c>
      <c r="C1946" t="s">
        <v>2635</v>
      </c>
      <c r="D1946" t="s">
        <v>78</v>
      </c>
      <c r="E1946" s="3">
        <v>42278</v>
      </c>
      <c r="F1946" t="s">
        <v>2680</v>
      </c>
    </row>
    <row r="1947" spans="1:6">
      <c r="A1947" s="1" t="s">
        <v>2501</v>
      </c>
      <c r="B1947" t="s">
        <v>2501</v>
      </c>
      <c r="C1947" t="s">
        <v>2635</v>
      </c>
      <c r="D1947" t="s">
        <v>79</v>
      </c>
      <c r="E1947" s="3">
        <v>42278</v>
      </c>
      <c r="F1947" t="s">
        <v>2680</v>
      </c>
    </row>
    <row r="1948" spans="1:6">
      <c r="A1948" s="1" t="s">
        <v>2502</v>
      </c>
      <c r="B1948" t="s">
        <v>2502</v>
      </c>
      <c r="C1948" t="s">
        <v>2635</v>
      </c>
      <c r="D1948" t="s">
        <v>2648</v>
      </c>
      <c r="E1948" s="3">
        <v>42305</v>
      </c>
      <c r="F1948" t="s">
        <v>2680</v>
      </c>
    </row>
    <row r="1949" spans="1:6">
      <c r="A1949" s="1" t="s">
        <v>2503</v>
      </c>
      <c r="B1949" t="s">
        <v>2503</v>
      </c>
      <c r="C1949" t="s">
        <v>2635</v>
      </c>
      <c r="D1949" t="s">
        <v>71</v>
      </c>
      <c r="E1949" s="3">
        <v>42278</v>
      </c>
      <c r="F1949" t="s">
        <v>2680</v>
      </c>
    </row>
    <row r="1950" spans="1:6">
      <c r="A1950" s="1" t="s">
        <v>2504</v>
      </c>
      <c r="B1950" t="s">
        <v>2504</v>
      </c>
      <c r="C1950" t="s">
        <v>2636</v>
      </c>
      <c r="E1950" s="3">
        <v>42278</v>
      </c>
      <c r="F1950" t="s">
        <v>2680</v>
      </c>
    </row>
    <row r="1951" spans="1:6">
      <c r="A1951" s="1" t="s">
        <v>2505</v>
      </c>
      <c r="B1951" t="s">
        <v>2505</v>
      </c>
      <c r="C1951" t="s">
        <v>2636</v>
      </c>
      <c r="E1951" s="3">
        <v>42278</v>
      </c>
      <c r="F1951" t="s">
        <v>2680</v>
      </c>
    </row>
    <row r="1952" spans="1:6">
      <c r="A1952" s="1" t="s">
        <v>2506</v>
      </c>
      <c r="B1952" t="s">
        <v>2506</v>
      </c>
      <c r="C1952" t="s">
        <v>2636</v>
      </c>
      <c r="D1952" t="s">
        <v>2676</v>
      </c>
      <c r="E1952" s="3">
        <v>42278</v>
      </c>
      <c r="F1952" t="s">
        <v>2680</v>
      </c>
    </row>
    <row r="1953" spans="1:6">
      <c r="A1953" s="1" t="s">
        <v>2507</v>
      </c>
      <c r="B1953" t="s">
        <v>2507</v>
      </c>
      <c r="C1953" t="s">
        <v>2635</v>
      </c>
      <c r="E1953" s="3">
        <v>42278</v>
      </c>
      <c r="F1953" t="s">
        <v>2680</v>
      </c>
    </row>
    <row r="1954" spans="1:6">
      <c r="A1954" s="1" t="s">
        <v>2508</v>
      </c>
      <c r="B1954" t="s">
        <v>2508</v>
      </c>
      <c r="C1954" t="s">
        <v>2635</v>
      </c>
      <c r="D1954" t="s">
        <v>2679</v>
      </c>
      <c r="E1954" s="3">
        <v>42278</v>
      </c>
      <c r="F1954" t="s">
        <v>2680</v>
      </c>
    </row>
    <row r="1955" spans="1:6">
      <c r="A1955" s="1" t="s">
        <v>2509</v>
      </c>
      <c r="B1955" t="s">
        <v>2509</v>
      </c>
      <c r="C1955" t="s">
        <v>2635</v>
      </c>
      <c r="D1955" t="s">
        <v>80</v>
      </c>
      <c r="E1955" s="3">
        <v>42278</v>
      </c>
      <c r="F1955" t="s">
        <v>2680</v>
      </c>
    </row>
    <row r="1956" spans="1:6">
      <c r="A1956" s="1" t="s">
        <v>2510</v>
      </c>
      <c r="B1956" t="s">
        <v>2510</v>
      </c>
      <c r="C1956" t="s">
        <v>2635</v>
      </c>
      <c r="D1956" t="s">
        <v>2673</v>
      </c>
      <c r="E1956" s="3">
        <v>42278</v>
      </c>
      <c r="F1956" t="s">
        <v>2680</v>
      </c>
    </row>
    <row r="1957" spans="1:6">
      <c r="A1957" s="1" t="s">
        <v>2511</v>
      </c>
      <c r="B1957" t="s">
        <v>2511</v>
      </c>
      <c r="C1957" t="s">
        <v>2635</v>
      </c>
      <c r="E1957" s="3">
        <v>42278</v>
      </c>
      <c r="F1957" t="s">
        <v>2680</v>
      </c>
    </row>
    <row r="1958" spans="1:6">
      <c r="A1958" s="1" t="s">
        <v>2512</v>
      </c>
      <c r="B1958" t="s">
        <v>2512</v>
      </c>
      <c r="C1958" t="s">
        <v>2636</v>
      </c>
      <c r="D1958" t="s">
        <v>71</v>
      </c>
      <c r="E1958" s="3">
        <v>42278</v>
      </c>
      <c r="F1958" t="s">
        <v>2680</v>
      </c>
    </row>
    <row r="1959" spans="1:6">
      <c r="A1959" s="1" t="s">
        <v>2513</v>
      </c>
      <c r="B1959" t="s">
        <v>2513</v>
      </c>
      <c r="C1959" t="s">
        <v>2635</v>
      </c>
      <c r="D1959" t="s">
        <v>73</v>
      </c>
      <c r="E1959" s="3">
        <v>42278</v>
      </c>
      <c r="F1959" t="s">
        <v>2680</v>
      </c>
    </row>
    <row r="1960" spans="1:6">
      <c r="A1960" s="1" t="s">
        <v>2514</v>
      </c>
      <c r="B1960" t="s">
        <v>2514</v>
      </c>
      <c r="C1960" t="s">
        <v>2636</v>
      </c>
      <c r="E1960" s="3">
        <v>42278</v>
      </c>
      <c r="F1960" t="s">
        <v>2680</v>
      </c>
    </row>
    <row r="1961" spans="1:6">
      <c r="A1961" s="1" t="s">
        <v>2515</v>
      </c>
      <c r="B1961" t="s">
        <v>2515</v>
      </c>
      <c r="C1961" t="s">
        <v>2635</v>
      </c>
      <c r="E1961" s="3">
        <v>42278</v>
      </c>
      <c r="F1961" t="s">
        <v>2680</v>
      </c>
    </row>
    <row r="1962" spans="1:6">
      <c r="A1962" s="1" t="s">
        <v>2516</v>
      </c>
      <c r="B1962" t="s">
        <v>2516</v>
      </c>
      <c r="C1962" t="s">
        <v>2636</v>
      </c>
      <c r="D1962" t="s">
        <v>2676</v>
      </c>
      <c r="E1962" s="3">
        <v>42278</v>
      </c>
      <c r="F1962" t="s">
        <v>2680</v>
      </c>
    </row>
    <row r="1963" spans="1:6">
      <c r="A1963" s="1" t="s">
        <v>2517</v>
      </c>
      <c r="B1963" t="s">
        <v>2517</v>
      </c>
      <c r="C1963" t="s">
        <v>2636</v>
      </c>
      <c r="E1963" s="3">
        <v>42278</v>
      </c>
      <c r="F1963" t="s">
        <v>2680</v>
      </c>
    </row>
    <row r="1964" spans="1:6">
      <c r="A1964" s="1" t="s">
        <v>2518</v>
      </c>
      <c r="B1964" t="s">
        <v>2518</v>
      </c>
      <c r="C1964" t="s">
        <v>2636</v>
      </c>
      <c r="E1964" s="3">
        <v>42278</v>
      </c>
      <c r="F1964" t="s">
        <v>2680</v>
      </c>
    </row>
    <row r="1965" spans="1:6">
      <c r="A1965" s="1" t="s">
        <v>2519</v>
      </c>
      <c r="B1965" t="s">
        <v>2519</v>
      </c>
      <c r="C1965" t="s">
        <v>2636</v>
      </c>
      <c r="E1965" s="3">
        <v>42278</v>
      </c>
      <c r="F1965" t="s">
        <v>2680</v>
      </c>
    </row>
    <row r="1966" spans="1:6">
      <c r="A1966" s="1" t="s">
        <v>2520</v>
      </c>
      <c r="B1966" t="s">
        <v>2520</v>
      </c>
      <c r="C1966" t="s">
        <v>2636</v>
      </c>
      <c r="D1966" t="s">
        <v>2641</v>
      </c>
      <c r="E1966" s="3">
        <v>42278</v>
      </c>
      <c r="F1966" t="s">
        <v>2680</v>
      </c>
    </row>
    <row r="1967" spans="1:6">
      <c r="A1967" s="1" t="s">
        <v>2521</v>
      </c>
      <c r="B1967" t="s">
        <v>2521</v>
      </c>
      <c r="C1967" t="s">
        <v>2635</v>
      </c>
      <c r="D1967" t="s">
        <v>71</v>
      </c>
      <c r="E1967" s="3">
        <v>42278</v>
      </c>
      <c r="F1967" t="s">
        <v>2680</v>
      </c>
    </row>
    <row r="1968" spans="1:6">
      <c r="A1968" s="1" t="s">
        <v>2522</v>
      </c>
      <c r="B1968" t="s">
        <v>2522</v>
      </c>
      <c r="C1968" t="s">
        <v>2636</v>
      </c>
      <c r="E1968" s="3">
        <v>42278</v>
      </c>
      <c r="F1968" t="s">
        <v>2680</v>
      </c>
    </row>
    <row r="1969" spans="1:6">
      <c r="A1969" s="1" t="s">
        <v>2523</v>
      </c>
      <c r="B1969" t="s">
        <v>2523</v>
      </c>
      <c r="C1969" t="s">
        <v>2636</v>
      </c>
      <c r="E1969" s="3">
        <v>42278</v>
      </c>
      <c r="F1969" t="s">
        <v>2680</v>
      </c>
    </row>
    <row r="1970" spans="1:6">
      <c r="A1970" s="1" t="s">
        <v>2524</v>
      </c>
      <c r="B1970" t="s">
        <v>2524</v>
      </c>
      <c r="C1970" t="s">
        <v>2635</v>
      </c>
      <c r="E1970" s="3">
        <v>42278</v>
      </c>
      <c r="F1970" t="s">
        <v>2680</v>
      </c>
    </row>
    <row r="1971" spans="1:6">
      <c r="A1971" s="1" t="s">
        <v>2525</v>
      </c>
      <c r="B1971" t="s">
        <v>2525</v>
      </c>
      <c r="C1971" t="s">
        <v>2635</v>
      </c>
      <c r="D1971" t="s">
        <v>74</v>
      </c>
      <c r="E1971" s="3">
        <v>42278</v>
      </c>
      <c r="F1971" t="s">
        <v>2680</v>
      </c>
    </row>
    <row r="1972" spans="1:6">
      <c r="A1972" s="1" t="s">
        <v>2526</v>
      </c>
      <c r="B1972" t="s">
        <v>2526</v>
      </c>
      <c r="C1972" t="s">
        <v>2636</v>
      </c>
      <c r="E1972" s="3">
        <v>42278</v>
      </c>
      <c r="F1972" t="s">
        <v>2680</v>
      </c>
    </row>
    <row r="1973" spans="1:6">
      <c r="A1973" s="1" t="s">
        <v>2527</v>
      </c>
      <c r="B1973" t="s">
        <v>2527</v>
      </c>
      <c r="C1973" t="s">
        <v>2636</v>
      </c>
      <c r="D1973" t="s">
        <v>74</v>
      </c>
      <c r="E1973" s="3">
        <v>42278</v>
      </c>
      <c r="F1973" t="s">
        <v>2680</v>
      </c>
    </row>
    <row r="1974" spans="1:6">
      <c r="A1974" s="1" t="s">
        <v>2528</v>
      </c>
      <c r="B1974" t="s">
        <v>2528</v>
      </c>
      <c r="C1974" t="s">
        <v>2636</v>
      </c>
      <c r="D1974" t="s">
        <v>74</v>
      </c>
      <c r="E1974" s="3">
        <v>42278</v>
      </c>
      <c r="F1974" t="s">
        <v>2680</v>
      </c>
    </row>
    <row r="1975" spans="1:6">
      <c r="A1975" s="1" t="s">
        <v>2529</v>
      </c>
      <c r="B1975" t="s">
        <v>2529</v>
      </c>
      <c r="C1975" t="s">
        <v>2635</v>
      </c>
      <c r="E1975" s="3">
        <v>42278</v>
      </c>
      <c r="F1975" t="s">
        <v>2680</v>
      </c>
    </row>
    <row r="1976" spans="1:6">
      <c r="A1976" s="1" t="s">
        <v>2530</v>
      </c>
      <c r="B1976" t="s">
        <v>2530</v>
      </c>
      <c r="C1976" t="s">
        <v>2636</v>
      </c>
      <c r="E1976" s="3">
        <v>42278</v>
      </c>
      <c r="F1976" t="s">
        <v>2680</v>
      </c>
    </row>
    <row r="1977" spans="1:6">
      <c r="A1977" s="1" t="s">
        <v>2531</v>
      </c>
      <c r="B1977" t="s">
        <v>2531</v>
      </c>
      <c r="C1977" t="s">
        <v>2636</v>
      </c>
      <c r="E1977" s="3">
        <v>42278</v>
      </c>
      <c r="F1977" t="s">
        <v>2680</v>
      </c>
    </row>
    <row r="1978" spans="1:6">
      <c r="A1978" s="1" t="s">
        <v>2532</v>
      </c>
      <c r="B1978" t="s">
        <v>2532</v>
      </c>
      <c r="C1978" t="s">
        <v>2635</v>
      </c>
      <c r="D1978" t="s">
        <v>78</v>
      </c>
      <c r="E1978" s="3">
        <v>42278</v>
      </c>
      <c r="F1978" t="s">
        <v>2680</v>
      </c>
    </row>
    <row r="1979" spans="1:6">
      <c r="A1979" s="1" t="s">
        <v>2533</v>
      </c>
      <c r="B1979" t="s">
        <v>2533</v>
      </c>
      <c r="C1979" t="s">
        <v>2636</v>
      </c>
      <c r="D1979" t="s">
        <v>74</v>
      </c>
      <c r="E1979" s="3">
        <v>42278</v>
      </c>
      <c r="F1979" t="s">
        <v>2680</v>
      </c>
    </row>
    <row r="1980" spans="1:6">
      <c r="A1980" s="1" t="s">
        <v>2534</v>
      </c>
      <c r="B1980" t="s">
        <v>2534</v>
      </c>
      <c r="C1980" t="s">
        <v>2636</v>
      </c>
      <c r="E1980" s="3">
        <v>42278</v>
      </c>
      <c r="F1980" t="s">
        <v>2680</v>
      </c>
    </row>
    <row r="1981" spans="1:6">
      <c r="A1981" s="1" t="s">
        <v>2535</v>
      </c>
      <c r="B1981" t="s">
        <v>2535</v>
      </c>
      <c r="C1981" t="s">
        <v>2636</v>
      </c>
      <c r="E1981" s="3">
        <v>42278</v>
      </c>
      <c r="F1981" t="s">
        <v>2680</v>
      </c>
    </row>
    <row r="1982" spans="1:6">
      <c r="A1982" s="1" t="s">
        <v>2536</v>
      </c>
      <c r="B1982" t="s">
        <v>2536</v>
      </c>
      <c r="C1982" t="s">
        <v>2635</v>
      </c>
      <c r="D1982" t="s">
        <v>74</v>
      </c>
      <c r="E1982" s="3">
        <v>42278</v>
      </c>
      <c r="F1982" t="s">
        <v>2680</v>
      </c>
    </row>
    <row r="1983" spans="1:6">
      <c r="A1983" s="1" t="s">
        <v>2537</v>
      </c>
      <c r="B1983" t="s">
        <v>2537</v>
      </c>
      <c r="C1983" t="s">
        <v>2635</v>
      </c>
      <c r="D1983" t="s">
        <v>74</v>
      </c>
      <c r="E1983" s="3">
        <v>42278</v>
      </c>
      <c r="F1983" t="s">
        <v>2680</v>
      </c>
    </row>
    <row r="1984" spans="1:6">
      <c r="A1984" s="1" t="s">
        <v>2538</v>
      </c>
      <c r="B1984" t="s">
        <v>2538</v>
      </c>
      <c r="C1984" t="s">
        <v>2635</v>
      </c>
      <c r="E1984" s="3">
        <v>42278</v>
      </c>
      <c r="F1984" t="s">
        <v>2680</v>
      </c>
    </row>
    <row r="1985" spans="1:6">
      <c r="A1985" s="1" t="s">
        <v>2539</v>
      </c>
      <c r="B1985" t="s">
        <v>2539</v>
      </c>
      <c r="C1985" t="s">
        <v>2636</v>
      </c>
      <c r="D1985" t="s">
        <v>74</v>
      </c>
      <c r="E1985" s="3">
        <v>42278</v>
      </c>
      <c r="F1985" t="s">
        <v>2680</v>
      </c>
    </row>
    <row r="1986" spans="1:6">
      <c r="A1986" s="1" t="s">
        <v>2540</v>
      </c>
      <c r="B1986" t="s">
        <v>2540</v>
      </c>
      <c r="C1986" t="s">
        <v>2636</v>
      </c>
      <c r="D1986" t="s">
        <v>74</v>
      </c>
      <c r="E1986" s="3">
        <v>42278</v>
      </c>
      <c r="F1986" t="s">
        <v>2680</v>
      </c>
    </row>
    <row r="1987" spans="1:6">
      <c r="A1987" s="1" t="s">
        <v>2541</v>
      </c>
      <c r="B1987" t="s">
        <v>2541</v>
      </c>
      <c r="C1987" t="s">
        <v>2636</v>
      </c>
      <c r="D1987" t="s">
        <v>74</v>
      </c>
      <c r="E1987" s="3">
        <v>42278</v>
      </c>
      <c r="F1987" t="s">
        <v>2680</v>
      </c>
    </row>
    <row r="1988" spans="1:6">
      <c r="A1988" s="1" t="s">
        <v>2542</v>
      </c>
      <c r="B1988" t="s">
        <v>2542</v>
      </c>
      <c r="C1988" t="s">
        <v>2636</v>
      </c>
      <c r="E1988" s="3">
        <v>42278</v>
      </c>
      <c r="F1988" t="s">
        <v>2680</v>
      </c>
    </row>
    <row r="1989" spans="1:6">
      <c r="A1989" s="1" t="s">
        <v>2543</v>
      </c>
      <c r="B1989" t="s">
        <v>2543</v>
      </c>
      <c r="C1989" t="s">
        <v>2636</v>
      </c>
      <c r="E1989" s="3">
        <v>42278</v>
      </c>
      <c r="F1989" t="s">
        <v>2680</v>
      </c>
    </row>
    <row r="1990" spans="1:6">
      <c r="A1990" s="1" t="s">
        <v>2544</v>
      </c>
      <c r="B1990" t="s">
        <v>2544</v>
      </c>
      <c r="C1990" t="s">
        <v>2636</v>
      </c>
      <c r="D1990" t="s">
        <v>2654</v>
      </c>
      <c r="E1990" s="3">
        <v>42278</v>
      </c>
      <c r="F1990" t="s">
        <v>2680</v>
      </c>
    </row>
    <row r="1991" spans="1:6">
      <c r="A1991" s="1" t="s">
        <v>2545</v>
      </c>
      <c r="B1991" t="s">
        <v>2545</v>
      </c>
      <c r="C1991" t="s">
        <v>2636</v>
      </c>
      <c r="D1991" t="s">
        <v>71</v>
      </c>
      <c r="E1991" s="3">
        <v>42278</v>
      </c>
      <c r="F1991" t="s">
        <v>2680</v>
      </c>
    </row>
    <row r="1992" spans="1:6">
      <c r="A1992" s="1" t="s">
        <v>2546</v>
      </c>
      <c r="B1992" t="s">
        <v>2546</v>
      </c>
      <c r="C1992" t="s">
        <v>2636</v>
      </c>
      <c r="D1992" t="s">
        <v>74</v>
      </c>
      <c r="E1992" s="3">
        <v>42278</v>
      </c>
      <c r="F1992" t="s">
        <v>2680</v>
      </c>
    </row>
    <row r="1993" spans="1:6">
      <c r="A1993" s="1" t="s">
        <v>2547</v>
      </c>
      <c r="B1993" t="s">
        <v>2547</v>
      </c>
      <c r="C1993" t="s">
        <v>2636</v>
      </c>
      <c r="E1993" s="3">
        <v>42278</v>
      </c>
      <c r="F1993" t="s">
        <v>2680</v>
      </c>
    </row>
    <row r="1994" spans="1:6">
      <c r="A1994" s="1" t="s">
        <v>2548</v>
      </c>
      <c r="B1994" t="s">
        <v>2548</v>
      </c>
      <c r="C1994" t="s">
        <v>2635</v>
      </c>
      <c r="D1994" t="s">
        <v>71</v>
      </c>
      <c r="E1994" s="3">
        <v>42320</v>
      </c>
      <c r="F1994" t="s">
        <v>2680</v>
      </c>
    </row>
    <row r="1995" spans="1:6">
      <c r="A1995" s="1" t="s">
        <v>2549</v>
      </c>
      <c r="B1995" t="s">
        <v>2549</v>
      </c>
      <c r="C1995" t="s">
        <v>2636</v>
      </c>
      <c r="E1995" s="3">
        <v>42278</v>
      </c>
      <c r="F1995" t="s">
        <v>2680</v>
      </c>
    </row>
    <row r="1996" spans="1:6">
      <c r="A1996" s="1" t="s">
        <v>2550</v>
      </c>
      <c r="B1996" t="s">
        <v>2550</v>
      </c>
      <c r="C1996" t="s">
        <v>2635</v>
      </c>
      <c r="E1996" s="3">
        <v>42278</v>
      </c>
      <c r="F1996" t="s">
        <v>2680</v>
      </c>
    </row>
    <row r="1997" spans="1:6">
      <c r="A1997" s="1" t="s">
        <v>2551</v>
      </c>
      <c r="B1997" t="s">
        <v>2551</v>
      </c>
      <c r="C1997" t="s">
        <v>2636</v>
      </c>
      <c r="E1997" s="3">
        <v>42278</v>
      </c>
      <c r="F1997" t="s">
        <v>2680</v>
      </c>
    </row>
    <row r="1998" spans="1:6">
      <c r="A1998" s="1" t="s">
        <v>2552</v>
      </c>
      <c r="B1998" t="s">
        <v>2552</v>
      </c>
      <c r="C1998" t="s">
        <v>2636</v>
      </c>
      <c r="E1998" s="3">
        <v>42278</v>
      </c>
      <c r="F1998" t="s">
        <v>2680</v>
      </c>
    </row>
    <row r="1999" spans="1:6">
      <c r="A1999" s="1" t="s">
        <v>2553</v>
      </c>
      <c r="B1999" t="s">
        <v>2553</v>
      </c>
      <c r="C1999" t="s">
        <v>2636</v>
      </c>
      <c r="E1999" s="3">
        <v>42278</v>
      </c>
      <c r="F1999" t="s">
        <v>2680</v>
      </c>
    </row>
    <row r="2000" spans="1:6">
      <c r="A2000" s="1" t="s">
        <v>2554</v>
      </c>
      <c r="B2000" t="s">
        <v>2554</v>
      </c>
      <c r="C2000" t="s">
        <v>2636</v>
      </c>
      <c r="D2000" t="s">
        <v>71</v>
      </c>
      <c r="E2000" s="3">
        <v>42278</v>
      </c>
      <c r="F2000" t="s">
        <v>2680</v>
      </c>
    </row>
    <row r="2001" spans="1:6">
      <c r="A2001" s="1" t="s">
        <v>2555</v>
      </c>
      <c r="B2001" t="s">
        <v>2555</v>
      </c>
      <c r="C2001" t="s">
        <v>2636</v>
      </c>
      <c r="E2001" s="3">
        <v>42278</v>
      </c>
      <c r="F2001" t="s">
        <v>2680</v>
      </c>
    </row>
    <row r="2002" spans="1:6">
      <c r="A2002" s="1" t="s">
        <v>2556</v>
      </c>
      <c r="B2002" t="s">
        <v>2556</v>
      </c>
      <c r="C2002" t="s">
        <v>2636</v>
      </c>
      <c r="E2002" s="3">
        <v>42278</v>
      </c>
      <c r="F2002" t="s">
        <v>2680</v>
      </c>
    </row>
    <row r="2003" spans="1:6">
      <c r="A2003" s="1" t="s">
        <v>2557</v>
      </c>
      <c r="B2003" t="s">
        <v>2557</v>
      </c>
      <c r="C2003" t="s">
        <v>2636</v>
      </c>
      <c r="E2003" s="3">
        <v>42278</v>
      </c>
      <c r="F2003" t="s">
        <v>2680</v>
      </c>
    </row>
    <row r="2004" spans="1:6">
      <c r="A2004" s="1" t="s">
        <v>2558</v>
      </c>
      <c r="B2004" t="s">
        <v>2558</v>
      </c>
      <c r="C2004" t="s">
        <v>2636</v>
      </c>
      <c r="D2004" t="s">
        <v>74</v>
      </c>
      <c r="E2004" s="3">
        <v>42278</v>
      </c>
      <c r="F2004" t="s">
        <v>2680</v>
      </c>
    </row>
    <row r="2005" spans="1:6">
      <c r="A2005" s="1" t="s">
        <v>2559</v>
      </c>
      <c r="B2005" t="s">
        <v>2559</v>
      </c>
      <c r="C2005" t="s">
        <v>2636</v>
      </c>
      <c r="E2005" s="3">
        <v>42278</v>
      </c>
      <c r="F2005" t="s">
        <v>2680</v>
      </c>
    </row>
    <row r="2006" spans="1:6">
      <c r="A2006" s="1" t="s">
        <v>2560</v>
      </c>
      <c r="B2006" t="s">
        <v>2560</v>
      </c>
      <c r="C2006" t="s">
        <v>2635</v>
      </c>
      <c r="D2006" t="s">
        <v>71</v>
      </c>
      <c r="E2006" s="3">
        <v>42278</v>
      </c>
      <c r="F2006" t="s">
        <v>2680</v>
      </c>
    </row>
    <row r="2007" spans="1:6">
      <c r="A2007" s="1" t="s">
        <v>2561</v>
      </c>
      <c r="B2007" t="s">
        <v>2561</v>
      </c>
      <c r="C2007" t="s">
        <v>2636</v>
      </c>
      <c r="D2007" t="s">
        <v>74</v>
      </c>
      <c r="E2007" s="3">
        <v>42278</v>
      </c>
      <c r="F2007" t="s">
        <v>2680</v>
      </c>
    </row>
    <row r="2008" spans="1:6">
      <c r="A2008" s="1" t="s">
        <v>2562</v>
      </c>
      <c r="B2008" t="s">
        <v>2562</v>
      </c>
      <c r="C2008" t="s">
        <v>2636</v>
      </c>
      <c r="D2008" t="s">
        <v>2651</v>
      </c>
      <c r="E2008" s="3">
        <v>42278</v>
      </c>
      <c r="F2008" t="s">
        <v>2680</v>
      </c>
    </row>
    <row r="2009" spans="1:6">
      <c r="A2009" s="1" t="s">
        <v>2563</v>
      </c>
      <c r="B2009" t="s">
        <v>2563</v>
      </c>
      <c r="C2009" t="s">
        <v>2636</v>
      </c>
      <c r="E2009" s="3">
        <v>42278</v>
      </c>
      <c r="F2009" t="s">
        <v>2680</v>
      </c>
    </row>
    <row r="2010" spans="1:6">
      <c r="A2010" s="1" t="s">
        <v>2564</v>
      </c>
      <c r="B2010" t="s">
        <v>2564</v>
      </c>
      <c r="C2010" t="s">
        <v>2636</v>
      </c>
      <c r="E2010" s="3">
        <v>42278</v>
      </c>
      <c r="F2010" t="s">
        <v>2680</v>
      </c>
    </row>
    <row r="2011" spans="1:6">
      <c r="A2011" s="1" t="s">
        <v>2565</v>
      </c>
      <c r="B2011" t="s">
        <v>2565</v>
      </c>
      <c r="C2011" t="s">
        <v>2636</v>
      </c>
      <c r="E2011" s="3">
        <v>42278</v>
      </c>
      <c r="F2011" t="s">
        <v>2680</v>
      </c>
    </row>
    <row r="2012" spans="1:6">
      <c r="A2012" s="1" t="s">
        <v>2566</v>
      </c>
      <c r="B2012" t="s">
        <v>2566</v>
      </c>
      <c r="C2012" t="s">
        <v>2636</v>
      </c>
      <c r="E2012" s="3">
        <v>42278</v>
      </c>
      <c r="F2012" t="s">
        <v>2680</v>
      </c>
    </row>
    <row r="2013" spans="1:6">
      <c r="A2013" s="1" t="s">
        <v>2567</v>
      </c>
      <c r="B2013" t="s">
        <v>2567</v>
      </c>
      <c r="C2013" t="s">
        <v>2636</v>
      </c>
      <c r="E2013" s="3">
        <v>42278</v>
      </c>
      <c r="F2013" t="s">
        <v>2680</v>
      </c>
    </row>
    <row r="2014" spans="1:6">
      <c r="A2014" s="1" t="s">
        <v>2568</v>
      </c>
      <c r="B2014" t="s">
        <v>2568</v>
      </c>
      <c r="C2014" t="s">
        <v>2636</v>
      </c>
      <c r="E2014" s="3">
        <v>42278</v>
      </c>
      <c r="F2014" t="s">
        <v>2680</v>
      </c>
    </row>
    <row r="2015" spans="1:6">
      <c r="A2015" s="1" t="s">
        <v>2569</v>
      </c>
      <c r="B2015" t="s">
        <v>2569</v>
      </c>
      <c r="C2015" t="s">
        <v>2636</v>
      </c>
      <c r="E2015" s="3">
        <v>42278</v>
      </c>
      <c r="F2015" t="s">
        <v>2680</v>
      </c>
    </row>
    <row r="2016" spans="1:6">
      <c r="A2016" s="1" t="s">
        <v>2570</v>
      </c>
      <c r="B2016" t="s">
        <v>2570</v>
      </c>
      <c r="C2016" t="s">
        <v>2636</v>
      </c>
      <c r="E2016" s="3">
        <v>42278</v>
      </c>
      <c r="F2016" t="s">
        <v>2680</v>
      </c>
    </row>
    <row r="2017" spans="1:6">
      <c r="A2017" s="1" t="s">
        <v>2571</v>
      </c>
      <c r="B2017" t="s">
        <v>2571</v>
      </c>
      <c r="C2017" t="s">
        <v>2636</v>
      </c>
      <c r="E2017" s="3">
        <v>42278</v>
      </c>
      <c r="F2017" t="s">
        <v>2680</v>
      </c>
    </row>
    <row r="2018" spans="1:6">
      <c r="A2018" s="1" t="s">
        <v>2572</v>
      </c>
      <c r="B2018" t="s">
        <v>2572</v>
      </c>
      <c r="C2018" t="s">
        <v>2636</v>
      </c>
      <c r="D2018" t="s">
        <v>74</v>
      </c>
      <c r="E2018" s="3">
        <v>42278</v>
      </c>
      <c r="F2018" t="s">
        <v>2680</v>
      </c>
    </row>
    <row r="2019" spans="1:6">
      <c r="A2019" s="1" t="s">
        <v>2573</v>
      </c>
      <c r="B2019" t="s">
        <v>2573</v>
      </c>
      <c r="C2019" t="s">
        <v>2635</v>
      </c>
      <c r="E2019" s="3">
        <v>42278</v>
      </c>
      <c r="F2019" t="s">
        <v>2680</v>
      </c>
    </row>
    <row r="2020" spans="1:6">
      <c r="A2020" s="1" t="s">
        <v>2574</v>
      </c>
      <c r="B2020" t="s">
        <v>2574</v>
      </c>
      <c r="C2020" t="s">
        <v>2635</v>
      </c>
      <c r="D2020" t="s">
        <v>71</v>
      </c>
      <c r="E2020" s="3">
        <v>42278</v>
      </c>
      <c r="F2020" t="s">
        <v>2680</v>
      </c>
    </row>
    <row r="2021" spans="1:6">
      <c r="A2021" s="1" t="s">
        <v>2575</v>
      </c>
      <c r="B2021" t="s">
        <v>2575</v>
      </c>
      <c r="C2021" t="s">
        <v>2636</v>
      </c>
      <c r="E2021" s="3">
        <v>42278</v>
      </c>
      <c r="F2021" t="s">
        <v>2680</v>
      </c>
    </row>
    <row r="2022" spans="1:6">
      <c r="A2022" s="1" t="s">
        <v>2576</v>
      </c>
      <c r="B2022" t="s">
        <v>2576</v>
      </c>
      <c r="C2022" t="s">
        <v>2636</v>
      </c>
      <c r="E2022" s="3">
        <v>42278</v>
      </c>
      <c r="F2022" t="s">
        <v>2680</v>
      </c>
    </row>
    <row r="2023" spans="1:6">
      <c r="A2023" s="1" t="s">
        <v>2577</v>
      </c>
      <c r="B2023" t="s">
        <v>2577</v>
      </c>
      <c r="C2023" t="s">
        <v>2636</v>
      </c>
      <c r="D2023" t="s">
        <v>2676</v>
      </c>
      <c r="E2023" s="3">
        <v>42278</v>
      </c>
      <c r="F2023" t="s">
        <v>2680</v>
      </c>
    </row>
    <row r="2024" spans="1:6">
      <c r="A2024" s="1" t="s">
        <v>2578</v>
      </c>
      <c r="B2024" t="s">
        <v>2578</v>
      </c>
      <c r="C2024" t="s">
        <v>2636</v>
      </c>
      <c r="E2024" s="3">
        <v>42278</v>
      </c>
      <c r="F2024" t="s">
        <v>2680</v>
      </c>
    </row>
    <row r="2025" spans="1:6">
      <c r="A2025" s="1" t="s">
        <v>2579</v>
      </c>
      <c r="B2025" t="s">
        <v>2579</v>
      </c>
      <c r="C2025" t="s">
        <v>2636</v>
      </c>
      <c r="E2025" s="3">
        <v>42278</v>
      </c>
      <c r="F2025" t="s">
        <v>2680</v>
      </c>
    </row>
    <row r="2026" spans="1:6">
      <c r="A2026" s="1" t="s">
        <v>2580</v>
      </c>
      <c r="B2026" t="s">
        <v>2580</v>
      </c>
      <c r="C2026" t="s">
        <v>2635</v>
      </c>
      <c r="D2026" t="s">
        <v>2673</v>
      </c>
      <c r="E2026" s="3">
        <v>42278</v>
      </c>
      <c r="F2026" t="s">
        <v>2680</v>
      </c>
    </row>
    <row r="2027" spans="1:6">
      <c r="A2027" s="1" t="s">
        <v>2581</v>
      </c>
      <c r="B2027" t="s">
        <v>2581</v>
      </c>
      <c r="C2027" t="s">
        <v>2636</v>
      </c>
      <c r="E2027" s="3">
        <v>42278</v>
      </c>
      <c r="F2027" t="s">
        <v>2680</v>
      </c>
    </row>
    <row r="2028" spans="1:6">
      <c r="A2028" s="1" t="s">
        <v>2582</v>
      </c>
      <c r="B2028" t="s">
        <v>2582</v>
      </c>
      <c r="C2028" t="s">
        <v>2636</v>
      </c>
      <c r="E2028" s="3">
        <v>42278</v>
      </c>
      <c r="F2028" t="s">
        <v>2680</v>
      </c>
    </row>
    <row r="2029" spans="1:6">
      <c r="A2029" s="1" t="s">
        <v>2583</v>
      </c>
      <c r="B2029" t="s">
        <v>2583</v>
      </c>
      <c r="C2029" t="s">
        <v>2636</v>
      </c>
      <c r="E2029" s="3">
        <v>42278</v>
      </c>
      <c r="F2029" t="s">
        <v>2680</v>
      </c>
    </row>
    <row r="2030" spans="1:6">
      <c r="A2030" s="1" t="s">
        <v>2584</v>
      </c>
      <c r="B2030" t="s">
        <v>2584</v>
      </c>
      <c r="C2030" t="s">
        <v>2636</v>
      </c>
      <c r="E2030" s="3">
        <v>42278</v>
      </c>
      <c r="F2030" t="s">
        <v>2680</v>
      </c>
    </row>
    <row r="2031" spans="1:6">
      <c r="A2031" s="1" t="s">
        <v>2585</v>
      </c>
      <c r="B2031" t="s">
        <v>2585</v>
      </c>
      <c r="C2031" t="s">
        <v>2636</v>
      </c>
      <c r="E2031" s="3">
        <v>42278</v>
      </c>
      <c r="F2031" t="s">
        <v>2680</v>
      </c>
    </row>
    <row r="2032" spans="1:6">
      <c r="A2032" s="1" t="s">
        <v>2586</v>
      </c>
      <c r="B2032" t="s">
        <v>2586</v>
      </c>
      <c r="C2032" t="s">
        <v>2636</v>
      </c>
      <c r="E2032" s="3">
        <v>42278</v>
      </c>
      <c r="F2032" t="s">
        <v>2680</v>
      </c>
    </row>
    <row r="2033" spans="1:6">
      <c r="A2033" s="1" t="s">
        <v>2587</v>
      </c>
      <c r="B2033" t="s">
        <v>2587</v>
      </c>
      <c r="C2033" t="s">
        <v>2636</v>
      </c>
      <c r="E2033" s="3">
        <v>42278</v>
      </c>
      <c r="F2033" t="s">
        <v>2680</v>
      </c>
    </row>
    <row r="2034" spans="1:6">
      <c r="A2034" s="1" t="s">
        <v>2588</v>
      </c>
      <c r="B2034" t="s">
        <v>2588</v>
      </c>
      <c r="C2034" t="s">
        <v>2636</v>
      </c>
      <c r="E2034" s="3">
        <v>42278</v>
      </c>
      <c r="F2034" t="s">
        <v>2680</v>
      </c>
    </row>
    <row r="2035" spans="1:6">
      <c r="A2035" s="1" t="s">
        <v>2589</v>
      </c>
      <c r="B2035" t="s">
        <v>2589</v>
      </c>
      <c r="C2035" t="s">
        <v>2640</v>
      </c>
      <c r="D2035" t="s">
        <v>78</v>
      </c>
      <c r="E2035" s="3">
        <v>43697</v>
      </c>
      <c r="F2035" t="s">
        <v>2680</v>
      </c>
    </row>
    <row r="2036" spans="1:6">
      <c r="A2036" s="1" t="s">
        <v>2590</v>
      </c>
      <c r="B2036" t="s">
        <v>2590</v>
      </c>
      <c r="C2036" t="s">
        <v>2636</v>
      </c>
      <c r="E2036" s="3">
        <v>43644</v>
      </c>
      <c r="F2036" t="s">
        <v>2680</v>
      </c>
    </row>
    <row r="2037" spans="1:6">
      <c r="A2037" s="1" t="s">
        <v>2591</v>
      </c>
      <c r="B2037" t="s">
        <v>2591</v>
      </c>
      <c r="C2037" t="s">
        <v>2635</v>
      </c>
      <c r="E2037" s="3">
        <v>43644</v>
      </c>
      <c r="F2037" t="s">
        <v>2680</v>
      </c>
    </row>
    <row r="2038" spans="1:6">
      <c r="A2038" s="1" t="s">
        <v>2592</v>
      </c>
      <c r="B2038" t="s">
        <v>2592</v>
      </c>
      <c r="C2038" t="s">
        <v>2635</v>
      </c>
      <c r="E2038" s="3">
        <v>43644</v>
      </c>
      <c r="F2038" t="s">
        <v>2680</v>
      </c>
    </row>
    <row r="2039" spans="1:6">
      <c r="A2039" s="1" t="s">
        <v>2593</v>
      </c>
      <c r="B2039" t="s">
        <v>2593</v>
      </c>
      <c r="C2039" t="s">
        <v>2636</v>
      </c>
      <c r="E2039" s="3">
        <v>43644</v>
      </c>
      <c r="F2039" t="s">
        <v>2680</v>
      </c>
    </row>
    <row r="2040" spans="1:6">
      <c r="A2040" s="1" t="s">
        <v>2594</v>
      </c>
      <c r="B2040" t="s">
        <v>2594</v>
      </c>
      <c r="C2040" t="s">
        <v>2636</v>
      </c>
      <c r="E2040" s="3">
        <v>43644</v>
      </c>
      <c r="F2040" t="s">
        <v>2680</v>
      </c>
    </row>
    <row r="2041" spans="1:6">
      <c r="A2041" s="1" t="s">
        <v>2595</v>
      </c>
      <c r="B2041" t="s">
        <v>2595</v>
      </c>
      <c r="C2041" t="s">
        <v>2636</v>
      </c>
      <c r="E2041" s="3">
        <v>43644</v>
      </c>
      <c r="F2041" t="s">
        <v>2680</v>
      </c>
    </row>
    <row r="2042" spans="1:6">
      <c r="A2042" s="1" t="s">
        <v>2596</v>
      </c>
      <c r="B2042" t="s">
        <v>2596</v>
      </c>
      <c r="C2042" t="s">
        <v>2636</v>
      </c>
      <c r="E2042" s="3">
        <v>43644</v>
      </c>
      <c r="F2042" t="s">
        <v>2680</v>
      </c>
    </row>
    <row r="2043" spans="1:6">
      <c r="A2043" s="1" t="s">
        <v>2597</v>
      </c>
      <c r="B2043" t="s">
        <v>2597</v>
      </c>
      <c r="C2043" t="s">
        <v>2636</v>
      </c>
      <c r="E2043" s="3">
        <v>43602</v>
      </c>
      <c r="F2043" t="s">
        <v>2680</v>
      </c>
    </row>
    <row r="2044" spans="1:6">
      <c r="A2044" s="1" t="s">
        <v>2598</v>
      </c>
      <c r="B2044" t="s">
        <v>2598</v>
      </c>
      <c r="C2044" t="s">
        <v>2635</v>
      </c>
      <c r="E2044" s="3">
        <v>43643</v>
      </c>
      <c r="F2044" t="s">
        <v>2680</v>
      </c>
    </row>
    <row r="2045" spans="1:6">
      <c r="A2045" s="1" t="s">
        <v>2599</v>
      </c>
      <c r="B2045" t="s">
        <v>2599</v>
      </c>
      <c r="C2045" t="s">
        <v>2635</v>
      </c>
      <c r="E2045" s="3">
        <v>43644</v>
      </c>
      <c r="F2045" t="s">
        <v>2680</v>
      </c>
    </row>
    <row r="2046" spans="1:6">
      <c r="A2046" s="1" t="s">
        <v>2600</v>
      </c>
      <c r="B2046" t="s">
        <v>2600</v>
      </c>
      <c r="C2046" t="s">
        <v>2635</v>
      </c>
      <c r="E2046" s="3">
        <v>43644</v>
      </c>
      <c r="F2046" t="s">
        <v>2680</v>
      </c>
    </row>
    <row r="2047" spans="1:6">
      <c r="A2047" s="1" t="s">
        <v>2601</v>
      </c>
      <c r="B2047" t="s">
        <v>2601</v>
      </c>
      <c r="C2047" t="s">
        <v>2635</v>
      </c>
      <c r="E2047" s="3">
        <v>43644</v>
      </c>
      <c r="F2047" t="s">
        <v>2680</v>
      </c>
    </row>
    <row r="2048" spans="1:6">
      <c r="A2048" s="1" t="s">
        <v>2602</v>
      </c>
      <c r="B2048" t="s">
        <v>2602</v>
      </c>
      <c r="C2048" t="s">
        <v>2635</v>
      </c>
      <c r="E2048" s="3">
        <v>43644</v>
      </c>
      <c r="F2048" t="s">
        <v>2680</v>
      </c>
    </row>
    <row r="2049" spans="1:6">
      <c r="A2049" s="1" t="s">
        <v>2603</v>
      </c>
      <c r="B2049" t="s">
        <v>2603</v>
      </c>
      <c r="C2049" t="s">
        <v>2635</v>
      </c>
      <c r="E2049" s="3">
        <v>43644</v>
      </c>
      <c r="F2049" t="s">
        <v>2680</v>
      </c>
    </row>
    <row r="2050" spans="1:6">
      <c r="A2050" s="1" t="s">
        <v>2604</v>
      </c>
      <c r="B2050" t="s">
        <v>2604</v>
      </c>
      <c r="C2050" t="s">
        <v>2636</v>
      </c>
      <c r="E2050" s="3">
        <v>43623</v>
      </c>
      <c r="F2050" t="s">
        <v>2680</v>
      </c>
    </row>
    <row r="2051" spans="1:6">
      <c r="A2051" s="1" t="s">
        <v>2605</v>
      </c>
      <c r="B2051" t="s">
        <v>2605</v>
      </c>
      <c r="C2051" t="s">
        <v>2636</v>
      </c>
      <c r="E2051" s="3">
        <v>43644</v>
      </c>
      <c r="F2051" t="s">
        <v>2680</v>
      </c>
    </row>
    <row r="2052" spans="1:6">
      <c r="A2052" s="1" t="s">
        <v>2606</v>
      </c>
      <c r="B2052" t="s">
        <v>2606</v>
      </c>
      <c r="C2052" t="s">
        <v>2635</v>
      </c>
      <c r="E2052" s="3">
        <v>43644</v>
      </c>
      <c r="F2052" t="s">
        <v>2680</v>
      </c>
    </row>
    <row r="2053" spans="1:6">
      <c r="A2053" s="1" t="s">
        <v>2607</v>
      </c>
      <c r="B2053" t="s">
        <v>2607</v>
      </c>
      <c r="C2053" t="s">
        <v>2635</v>
      </c>
      <c r="E2053" s="3">
        <v>43644</v>
      </c>
      <c r="F2053" t="s">
        <v>2680</v>
      </c>
    </row>
    <row r="2054" spans="1:6">
      <c r="A2054" s="1" t="s">
        <v>2608</v>
      </c>
      <c r="B2054" t="s">
        <v>2608</v>
      </c>
      <c r="C2054" t="s">
        <v>2635</v>
      </c>
      <c r="E2054" s="3">
        <v>43644</v>
      </c>
      <c r="F2054" t="s">
        <v>2680</v>
      </c>
    </row>
    <row r="2055" spans="1:6">
      <c r="A2055" s="1" t="s">
        <v>2609</v>
      </c>
      <c r="B2055" t="s">
        <v>2609</v>
      </c>
      <c r="C2055" t="s">
        <v>2635</v>
      </c>
      <c r="E2055" s="3">
        <v>43644</v>
      </c>
      <c r="F2055" t="s">
        <v>2680</v>
      </c>
    </row>
    <row r="2056" spans="1:6">
      <c r="A2056" s="1" t="s">
        <v>2610</v>
      </c>
      <c r="B2056" t="s">
        <v>2610</v>
      </c>
      <c r="C2056" t="s">
        <v>2635</v>
      </c>
      <c r="E2056" s="3">
        <v>43644</v>
      </c>
      <c r="F2056" t="s">
        <v>2680</v>
      </c>
    </row>
    <row r="2057" spans="1:6">
      <c r="A2057" s="1" t="s">
        <v>2611</v>
      </c>
      <c r="B2057" t="s">
        <v>2611</v>
      </c>
      <c r="C2057" t="s">
        <v>2635</v>
      </c>
      <c r="E2057" s="3">
        <v>43644</v>
      </c>
      <c r="F2057" t="s">
        <v>2680</v>
      </c>
    </row>
    <row r="2058" spans="1:6">
      <c r="A2058" s="1" t="s">
        <v>2612</v>
      </c>
      <c r="B2058" t="s">
        <v>2612</v>
      </c>
      <c r="C2058" t="s">
        <v>2635</v>
      </c>
      <c r="E2058" s="3">
        <v>43644</v>
      </c>
      <c r="F2058" t="s">
        <v>2680</v>
      </c>
    </row>
    <row r="2059" spans="1:6">
      <c r="A2059" s="1" t="s">
        <v>2613</v>
      </c>
      <c r="B2059" t="s">
        <v>2613</v>
      </c>
      <c r="C2059" t="s">
        <v>2635</v>
      </c>
      <c r="E2059" s="3">
        <v>43644</v>
      </c>
      <c r="F2059" t="s">
        <v>2680</v>
      </c>
    </row>
    <row r="2060" spans="1:6">
      <c r="A2060" s="1" t="s">
        <v>2614</v>
      </c>
      <c r="B2060" t="s">
        <v>2614</v>
      </c>
      <c r="C2060" t="s">
        <v>2635</v>
      </c>
      <c r="E2060" s="3">
        <v>43644</v>
      </c>
      <c r="F2060" t="s">
        <v>2680</v>
      </c>
    </row>
    <row r="2061" spans="1:6">
      <c r="A2061" s="1" t="s">
        <v>2615</v>
      </c>
      <c r="B2061" t="s">
        <v>2615</v>
      </c>
      <c r="C2061" t="s">
        <v>2635</v>
      </c>
      <c r="E2061" s="3">
        <v>43644</v>
      </c>
      <c r="F2061" t="s">
        <v>2680</v>
      </c>
    </row>
    <row r="2062" spans="1:6">
      <c r="A2062" s="1" t="s">
        <v>2616</v>
      </c>
      <c r="B2062" t="s">
        <v>2616</v>
      </c>
      <c r="C2062" t="s">
        <v>2635</v>
      </c>
      <c r="E2062" s="3">
        <v>43644</v>
      </c>
      <c r="F2062" t="s">
        <v>2680</v>
      </c>
    </row>
    <row r="2063" spans="1:6">
      <c r="A2063" s="1" t="s">
        <v>2617</v>
      </c>
      <c r="B2063" t="s">
        <v>2617</v>
      </c>
      <c r="C2063" t="s">
        <v>2635</v>
      </c>
      <c r="D2063" t="s">
        <v>75</v>
      </c>
      <c r="E2063" s="3">
        <v>43644</v>
      </c>
      <c r="F2063" t="s">
        <v>2680</v>
      </c>
    </row>
    <row r="2064" spans="1:6">
      <c r="A2064" s="1" t="s">
        <v>2618</v>
      </c>
      <c r="B2064" t="s">
        <v>2618</v>
      </c>
      <c r="C2064" t="s">
        <v>2635</v>
      </c>
      <c r="E2064" s="3">
        <v>43644</v>
      </c>
      <c r="F2064" t="s">
        <v>2680</v>
      </c>
    </row>
    <row r="2065" spans="1:6">
      <c r="A2065" s="1" t="s">
        <v>2619</v>
      </c>
      <c r="B2065" t="s">
        <v>2619</v>
      </c>
      <c r="C2065" t="s">
        <v>2635</v>
      </c>
      <c r="E2065" s="3">
        <v>43644</v>
      </c>
      <c r="F2065" t="s">
        <v>2680</v>
      </c>
    </row>
    <row r="2066" spans="1:6">
      <c r="A2066" s="1" t="s">
        <v>2620</v>
      </c>
      <c r="B2066" t="s">
        <v>2620</v>
      </c>
      <c r="C2066" t="s">
        <v>2635</v>
      </c>
      <c r="E2066" s="3">
        <v>43621</v>
      </c>
      <c r="F2066" t="s">
        <v>2680</v>
      </c>
    </row>
    <row r="2067" spans="1:6">
      <c r="A2067" s="1" t="s">
        <v>2621</v>
      </c>
      <c r="B2067" t="s">
        <v>2621</v>
      </c>
      <c r="C2067" t="s">
        <v>2635</v>
      </c>
      <c r="E2067" s="3">
        <v>43644</v>
      </c>
      <c r="F2067" t="s">
        <v>2680</v>
      </c>
    </row>
    <row r="2068" spans="1:6">
      <c r="A2068" s="1" t="s">
        <v>2622</v>
      </c>
      <c r="B2068" t="s">
        <v>2622</v>
      </c>
      <c r="C2068" t="s">
        <v>2635</v>
      </c>
      <c r="D2068" t="s">
        <v>74</v>
      </c>
      <c r="E2068" s="3">
        <v>43644</v>
      </c>
      <c r="F2068" t="s">
        <v>2680</v>
      </c>
    </row>
    <row r="2069" spans="1:6">
      <c r="A2069" s="1" t="s">
        <v>2623</v>
      </c>
      <c r="B2069" t="s">
        <v>2623</v>
      </c>
      <c r="C2069" t="s">
        <v>2635</v>
      </c>
      <c r="E2069" s="3">
        <v>43644</v>
      </c>
      <c r="F2069" t="s">
        <v>2680</v>
      </c>
    </row>
    <row r="2070" spans="1:6">
      <c r="A2070" s="1" t="s">
        <v>2624</v>
      </c>
      <c r="B2070" t="s">
        <v>2624</v>
      </c>
      <c r="C2070" t="s">
        <v>2635</v>
      </c>
      <c r="D2070" t="s">
        <v>74</v>
      </c>
      <c r="E2070" s="3">
        <v>43644</v>
      </c>
      <c r="F2070" t="s">
        <v>2680</v>
      </c>
    </row>
    <row r="2071" spans="1:6">
      <c r="A2071" s="1" t="s">
        <v>2625</v>
      </c>
      <c r="B2071" t="s">
        <v>2625</v>
      </c>
      <c r="C2071" t="s">
        <v>2635</v>
      </c>
      <c r="E2071" s="3">
        <v>43644</v>
      </c>
      <c r="F2071" t="s">
        <v>2680</v>
      </c>
    </row>
    <row r="2072" spans="1:6">
      <c r="A2072" s="1" t="s">
        <v>2626</v>
      </c>
      <c r="B2072" t="s">
        <v>2626</v>
      </c>
      <c r="C2072" t="s">
        <v>2635</v>
      </c>
      <c r="E2072" s="3">
        <v>43644</v>
      </c>
      <c r="F2072" t="s">
        <v>2680</v>
      </c>
    </row>
    <row r="2073" spans="1:6">
      <c r="A2073" s="1" t="s">
        <v>2627</v>
      </c>
      <c r="B2073" t="s">
        <v>2627</v>
      </c>
      <c r="C2073" t="s">
        <v>2635</v>
      </c>
      <c r="E2073" s="3">
        <v>43644</v>
      </c>
      <c r="F2073" t="s">
        <v>2680</v>
      </c>
    </row>
    <row r="2074" spans="1:6">
      <c r="A2074" s="1" t="s">
        <v>2628</v>
      </c>
      <c r="B2074" t="s">
        <v>2628</v>
      </c>
      <c r="C2074" t="s">
        <v>2635</v>
      </c>
      <c r="E2074" s="3">
        <v>43644</v>
      </c>
      <c r="F2074" t="s">
        <v>2680</v>
      </c>
    </row>
    <row r="2075" spans="1:6">
      <c r="A2075" s="1" t="s">
        <v>2629</v>
      </c>
      <c r="B2075" t="s">
        <v>2629</v>
      </c>
      <c r="C2075" t="s">
        <v>2635</v>
      </c>
      <c r="E2075" s="3">
        <v>43644</v>
      </c>
      <c r="F2075" t="s">
        <v>2680</v>
      </c>
    </row>
    <row r="2076" spans="1:6">
      <c r="A2076" s="1" t="s">
        <v>2630</v>
      </c>
      <c r="B2076" t="s">
        <v>2630</v>
      </c>
      <c r="C2076" t="s">
        <v>2635</v>
      </c>
      <c r="E2076" s="3">
        <v>43644</v>
      </c>
      <c r="F2076" t="s">
        <v>2680</v>
      </c>
    </row>
    <row r="2077" spans="1:6">
      <c r="A2077" s="1" t="s">
        <v>2631</v>
      </c>
      <c r="B2077" t="s">
        <v>2631</v>
      </c>
      <c r="C2077" t="s">
        <v>2635</v>
      </c>
      <c r="E2077" s="3">
        <v>43644</v>
      </c>
      <c r="F2077" t="s">
        <v>2680</v>
      </c>
    </row>
    <row r="2078" spans="1:6">
      <c r="A2078" s="1" t="s">
        <v>2632</v>
      </c>
      <c r="B2078" t="s">
        <v>2632</v>
      </c>
      <c r="C2078" t="s">
        <v>2635</v>
      </c>
      <c r="E2078" s="3">
        <v>43644</v>
      </c>
      <c r="F2078" t="s">
        <v>2680</v>
      </c>
    </row>
    <row r="2079" spans="1:6">
      <c r="A2079" s="1" t="s">
        <v>2633</v>
      </c>
      <c r="B2079" t="s">
        <v>2633</v>
      </c>
      <c r="C2079" t="s">
        <v>2635</v>
      </c>
      <c r="E2079" s="3">
        <v>43636</v>
      </c>
      <c r="F2079" t="s">
        <v>2680</v>
      </c>
    </row>
    <row r="2080" spans="1:6">
      <c r="A2080" s="1" t="s">
        <v>2634</v>
      </c>
      <c r="B2080" t="s">
        <v>2634</v>
      </c>
      <c r="C2080" t="s">
        <v>2635</v>
      </c>
      <c r="E2080" s="3">
        <v>43644</v>
      </c>
      <c r="F2080" t="s">
        <v>2680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CNYCN Regime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2019-09-09T15:08:13Z</dcterms:created>
  <dcterms:modified xsi:type="dcterms:W3CDTF">2019-09-09T15:08:13Z</dcterms:modified>
</cp:coreProperties>
</file>