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<sst xmlns="http://schemas.openxmlformats.org/spreadsheetml/2006/main" count="1199" uniqueCount="435">
  <si>
    <t>Hyperlinked Case #</t>
  </si>
  <si>
    <t>Primary Advocate Name</t>
  </si>
  <si>
    <t>Client First Name</t>
  </si>
  <si>
    <t>Client Last Name</t>
  </si>
  <si>
    <t>Date Opened</t>
  </si>
  <si>
    <t>Last Date Time Entered</t>
  </si>
  <si>
    <t>Legal Problem Code</t>
  </si>
  <si>
    <t>Housing building case</t>
  </si>
  <si>
    <t>Housing Level of Service</t>
  </si>
  <si>
    <t>Housing type of Case</t>
  </si>
  <si>
    <t>Alvarez, Adriana</t>
  </si>
  <si>
    <t>Breakstone, Chelsea</t>
  </si>
  <si>
    <t>Brutus, Jean-Pierre</t>
  </si>
  <si>
    <t>Catuira, Rochelle</t>
  </si>
  <si>
    <t>Chen, Eugene</t>
  </si>
  <si>
    <t>Cruz-Perez, Javier</t>
  </si>
  <si>
    <t>Feliz, Oswald</t>
  </si>
  <si>
    <t>Fischman, Jean</t>
  </si>
  <si>
    <t>Fukuda, Noriko</t>
  </si>
  <si>
    <t>Gonzalez, Atenedoro</t>
  </si>
  <si>
    <t>Goyzueta, Anna</t>
  </si>
  <si>
    <t>Greene, Janelle</t>
  </si>
  <si>
    <t>Herrmann, Neil</t>
  </si>
  <si>
    <t>Ijaz, Kulsoom</t>
  </si>
  <si>
    <t>Kalum, Nicole</t>
  </si>
  <si>
    <t>Lebro-Lopez, Wanda</t>
  </si>
  <si>
    <t>Licharson, Tom</t>
  </si>
  <si>
    <t>Ma, Chiansan</t>
  </si>
  <si>
    <t>McDonald, John</t>
  </si>
  <si>
    <t>Mulles, Carlos</t>
  </si>
  <si>
    <t>Navarro, Norey</t>
  </si>
  <si>
    <t>Norton, Carolyn</t>
  </si>
  <si>
    <t>Ocana, Johanna</t>
  </si>
  <si>
    <t>Pettit, Stephanie</t>
  </si>
  <si>
    <t>Price, Adriana</t>
  </si>
  <si>
    <t>Rookwood, Shardae</t>
  </si>
  <si>
    <t>Rosen, David</t>
  </si>
  <si>
    <t>Schafler, Eliza</t>
  </si>
  <si>
    <t>Scott, Samuel</t>
  </si>
  <si>
    <t>Smith, Sara</t>
  </si>
  <si>
    <t>Taylor, Mark</t>
  </si>
  <si>
    <t>Tongo, Salima</t>
  </si>
  <si>
    <t>Vale, Yvonne</t>
  </si>
  <si>
    <t>Margarita</t>
  </si>
  <si>
    <t>Ermilo</t>
  </si>
  <si>
    <t>Carmen</t>
  </si>
  <si>
    <t>Jermaine</t>
  </si>
  <si>
    <t>Graciela</t>
  </si>
  <si>
    <t>Jeremy</t>
  </si>
  <si>
    <t>Michael</t>
  </si>
  <si>
    <t>Alexander</t>
  </si>
  <si>
    <t>Sinead</t>
  </si>
  <si>
    <t>Cinthia</t>
  </si>
  <si>
    <t>Latisha</t>
  </si>
  <si>
    <t>Stacey</t>
  </si>
  <si>
    <t>Tenisha</t>
  </si>
  <si>
    <t>Melissa</t>
  </si>
  <si>
    <t>Dominique</t>
  </si>
  <si>
    <t>Keila</t>
  </si>
  <si>
    <t>Thayshika</t>
  </si>
  <si>
    <t>Rachel</t>
  </si>
  <si>
    <t>Carol</t>
  </si>
  <si>
    <t>Thaddea</t>
  </si>
  <si>
    <t>Robert</t>
  </si>
  <si>
    <t>Elbia</t>
  </si>
  <si>
    <t>Glenda</t>
  </si>
  <si>
    <t>Maria</t>
  </si>
  <si>
    <t>Samantha</t>
  </si>
  <si>
    <t>Christina</t>
  </si>
  <si>
    <t>Sophia</t>
  </si>
  <si>
    <t>Juceyna</t>
  </si>
  <si>
    <t>Julio</t>
  </si>
  <si>
    <t>Angela</t>
  </si>
  <si>
    <t>Yamalit</t>
  </si>
  <si>
    <t>Danira</t>
  </si>
  <si>
    <t>Frieda</t>
  </si>
  <si>
    <t>Eduardo</t>
  </si>
  <si>
    <t>Xiomara</t>
  </si>
  <si>
    <t>Haja</t>
  </si>
  <si>
    <t>Jose</t>
  </si>
  <si>
    <t>Candida</t>
  </si>
  <si>
    <t>Raul</t>
  </si>
  <si>
    <t>Howard</t>
  </si>
  <si>
    <t>Curtis</t>
  </si>
  <si>
    <t>Brenda</t>
  </si>
  <si>
    <t>Rodolfo</t>
  </si>
  <si>
    <t>Linda</t>
  </si>
  <si>
    <t>John</t>
  </si>
  <si>
    <t>Natalya</t>
  </si>
  <si>
    <t>Lorraine</t>
  </si>
  <si>
    <t>Adela</t>
  </si>
  <si>
    <t>Martha</t>
  </si>
  <si>
    <t>Joselyn</t>
  </si>
  <si>
    <t>Rudy</t>
  </si>
  <si>
    <t>Afia</t>
  </si>
  <si>
    <t>Velvet</t>
  </si>
  <si>
    <t>Julia</t>
  </si>
  <si>
    <t>Marilenis</t>
  </si>
  <si>
    <t>Ana</t>
  </si>
  <si>
    <t>Miguel</t>
  </si>
  <si>
    <t>Rafael</t>
  </si>
  <si>
    <t>LaToya</t>
  </si>
  <si>
    <t>Jennifer</t>
  </si>
  <si>
    <t>Ramon</t>
  </si>
  <si>
    <t>Mikea</t>
  </si>
  <si>
    <t>Kaileah</t>
  </si>
  <si>
    <t>Victor</t>
  </si>
  <si>
    <t>Carlos</t>
  </si>
  <si>
    <t>Nelson</t>
  </si>
  <si>
    <t>Anthony</t>
  </si>
  <si>
    <t>Rosa</t>
  </si>
  <si>
    <t>Eugenia</t>
  </si>
  <si>
    <t>Kimberly</t>
  </si>
  <si>
    <t>Angel</t>
  </si>
  <si>
    <t>Ellexcion</t>
  </si>
  <si>
    <t>Cynteera</t>
  </si>
  <si>
    <t>Anthia</t>
  </si>
  <si>
    <t>Tina</t>
  </si>
  <si>
    <t>Demarie</t>
  </si>
  <si>
    <t>Emmanuel</t>
  </si>
  <si>
    <t>Claude</t>
  </si>
  <si>
    <t>Maruja</t>
  </si>
  <si>
    <t>Sherine</t>
  </si>
  <si>
    <t>Mayra</t>
  </si>
  <si>
    <t>Sandra</t>
  </si>
  <si>
    <t>Adera</t>
  </si>
  <si>
    <t>Shaida</t>
  </si>
  <si>
    <t>Moutakilou</t>
  </si>
  <si>
    <t>Patricia</t>
  </si>
  <si>
    <t>Barbara</t>
  </si>
  <si>
    <t>Joy</t>
  </si>
  <si>
    <t>Ariana</t>
  </si>
  <si>
    <t>Estela</t>
  </si>
  <si>
    <t>Charise</t>
  </si>
  <si>
    <t>Denice</t>
  </si>
  <si>
    <t>Erica</t>
  </si>
  <si>
    <t>Jean</t>
  </si>
  <si>
    <t>Tasia</t>
  </si>
  <si>
    <t>Yudelka</t>
  </si>
  <si>
    <t>Eric</t>
  </si>
  <si>
    <t>Jorel</t>
  </si>
  <si>
    <t>Johana</t>
  </si>
  <si>
    <t>Rodney</t>
  </si>
  <si>
    <t>Toby</t>
  </si>
  <si>
    <t>Cynthia</t>
  </si>
  <si>
    <t>Shonniece</t>
  </si>
  <si>
    <t>Ann Marie</t>
  </si>
  <si>
    <t>Damaris</t>
  </si>
  <si>
    <t>Dorcas</t>
  </si>
  <si>
    <t>Julian</t>
  </si>
  <si>
    <t>Tarik</t>
  </si>
  <si>
    <t>Luis</t>
  </si>
  <si>
    <t>Kairy</t>
  </si>
  <si>
    <t>Davon</t>
  </si>
  <si>
    <t>Mary</t>
  </si>
  <si>
    <t>Brian</t>
  </si>
  <si>
    <t>Kenza</t>
  </si>
  <si>
    <t>General</t>
  </si>
  <si>
    <t>Kenneth</t>
  </si>
  <si>
    <t>Ronald</t>
  </si>
  <si>
    <t>Gloria</t>
  </si>
  <si>
    <t>Rivera</t>
  </si>
  <si>
    <t>Santos</t>
  </si>
  <si>
    <t>Thomas</t>
  </si>
  <si>
    <t>Charles</t>
  </si>
  <si>
    <t>Harris</t>
  </si>
  <si>
    <t>Wright</t>
  </si>
  <si>
    <t>Santana</t>
  </si>
  <si>
    <t>Covington</t>
  </si>
  <si>
    <t>Rodriguez</t>
  </si>
  <si>
    <t>Cunningham</t>
  </si>
  <si>
    <t>Vick</t>
  </si>
  <si>
    <t>Ramos</t>
  </si>
  <si>
    <t>Hodge</t>
  </si>
  <si>
    <t>Moreno</t>
  </si>
  <si>
    <t>Torres</t>
  </si>
  <si>
    <t>Carimbocas</t>
  </si>
  <si>
    <t>Henderson</t>
  </si>
  <si>
    <t>St. Hill</t>
  </si>
  <si>
    <t>Williams</t>
  </si>
  <si>
    <t>Cabral</t>
  </si>
  <si>
    <t>Casillas</t>
  </si>
  <si>
    <t>Gonzalez</t>
  </si>
  <si>
    <t>Miller</t>
  </si>
  <si>
    <t>Castro- Escarraman</t>
  </si>
  <si>
    <t>Browne</t>
  </si>
  <si>
    <t>Pena</t>
  </si>
  <si>
    <t>Gil</t>
  </si>
  <si>
    <t>Matias</t>
  </si>
  <si>
    <t>Price</t>
  </si>
  <si>
    <t>Jones</t>
  </si>
  <si>
    <t>Zaccaro</t>
  </si>
  <si>
    <t>Vazquez</t>
  </si>
  <si>
    <t>Miranda</t>
  </si>
  <si>
    <t>Ortiz</t>
  </si>
  <si>
    <t>Trawalley</t>
  </si>
  <si>
    <t>Carrasquillo</t>
  </si>
  <si>
    <t>Colon</t>
  </si>
  <si>
    <t>Reyes</t>
  </si>
  <si>
    <t>Felix</t>
  </si>
  <si>
    <t>Heard</t>
  </si>
  <si>
    <t>sanchez</t>
  </si>
  <si>
    <t>Kotok</t>
  </si>
  <si>
    <t>Morales</t>
  </si>
  <si>
    <t>Chavez</t>
  </si>
  <si>
    <t>Webber</t>
  </si>
  <si>
    <t>Kotlyarenko</t>
  </si>
  <si>
    <t>Lindo</t>
  </si>
  <si>
    <t>Aponte</t>
  </si>
  <si>
    <t>Terry</t>
  </si>
  <si>
    <t>Pichardo</t>
  </si>
  <si>
    <t>Sanchez</t>
  </si>
  <si>
    <t>Caesar</t>
  </si>
  <si>
    <t>Owusuah</t>
  </si>
  <si>
    <t>Ross</t>
  </si>
  <si>
    <t>Villalona</t>
  </si>
  <si>
    <t>Marmolejos</t>
  </si>
  <si>
    <t>Jefferson</t>
  </si>
  <si>
    <t>Javier</t>
  </si>
  <si>
    <t>Fontanez Martinez</t>
  </si>
  <si>
    <t>Weekes</t>
  </si>
  <si>
    <t>Justiniano</t>
  </si>
  <si>
    <t>Salcedo</t>
  </si>
  <si>
    <t>Hannah</t>
  </si>
  <si>
    <t>McGreer</t>
  </si>
  <si>
    <t>Feliciano</t>
  </si>
  <si>
    <t>Martin</t>
  </si>
  <si>
    <t>Soto</t>
  </si>
  <si>
    <t>Velez</t>
  </si>
  <si>
    <t>Irizarry</t>
  </si>
  <si>
    <t>Mas</t>
  </si>
  <si>
    <t>Carter</t>
  </si>
  <si>
    <t>Morel</t>
  </si>
  <si>
    <t>Berroa</t>
  </si>
  <si>
    <t>Hamer</t>
  </si>
  <si>
    <t>Teye-Okofo</t>
  </si>
  <si>
    <t>Acevedo</t>
  </si>
  <si>
    <t>Saturnin</t>
  </si>
  <si>
    <t>Figueroa</t>
  </si>
  <si>
    <t>Robles</t>
  </si>
  <si>
    <t>Perez</t>
  </si>
  <si>
    <t>Then</t>
  </si>
  <si>
    <t>Manzueta</t>
  </si>
  <si>
    <t>motley</t>
  </si>
  <si>
    <t>Mumuni</t>
  </si>
  <si>
    <t>Nunez</t>
  </si>
  <si>
    <t>Williamson</t>
  </si>
  <si>
    <t>Harden</t>
  </si>
  <si>
    <t>Garcia</t>
  </si>
  <si>
    <t>Smith</t>
  </si>
  <si>
    <t>DeLeon</t>
  </si>
  <si>
    <t>Pimentel</t>
  </si>
  <si>
    <t>Roman</t>
  </si>
  <si>
    <t>Adjeyi</t>
  </si>
  <si>
    <t>Hubbard</t>
  </si>
  <si>
    <t>Gomez</t>
  </si>
  <si>
    <t>Palmer</t>
  </si>
  <si>
    <t>Avila</t>
  </si>
  <si>
    <t>Baldwin</t>
  </si>
  <si>
    <t>Patterson</t>
  </si>
  <si>
    <t>Alvarez</t>
  </si>
  <si>
    <t>Pitroipa</t>
  </si>
  <si>
    <t>Peals</t>
  </si>
  <si>
    <t>Vitarelli</t>
  </si>
  <si>
    <t>Valentin</t>
  </si>
  <si>
    <t>Gunz</t>
  </si>
  <si>
    <t>Grant</t>
  </si>
  <si>
    <t>Cruz</t>
  </si>
  <si>
    <t>Surie Veras</t>
  </si>
  <si>
    <t>Bryant</t>
  </si>
  <si>
    <t>Hamm</t>
  </si>
  <si>
    <t>Fals</t>
  </si>
  <si>
    <t>Brandy</t>
  </si>
  <si>
    <t>Lee</t>
  </si>
  <si>
    <t>Siva</t>
  </si>
  <si>
    <t>Brown</t>
  </si>
  <si>
    <t>Wikstrom</t>
  </si>
  <si>
    <t>02/25/2019</t>
  </si>
  <si>
    <t>04/30/2019</t>
  </si>
  <si>
    <t>03/05/2019</t>
  </si>
  <si>
    <t>09/19/2018</t>
  </si>
  <si>
    <t>04/22/2019</t>
  </si>
  <si>
    <t>09/21/2018</t>
  </si>
  <si>
    <t>05/21/2019</t>
  </si>
  <si>
    <t>06/18/2019</t>
  </si>
  <si>
    <t>04/02/2019</t>
  </si>
  <si>
    <t>06/03/2019</t>
  </si>
  <si>
    <t>01/10/2019</t>
  </si>
  <si>
    <t>12/12/2018</t>
  </si>
  <si>
    <t>11/13/2018</t>
  </si>
  <si>
    <t>11/15/2018</t>
  </si>
  <si>
    <t>12/13/2018</t>
  </si>
  <si>
    <t>07/05/2019</t>
  </si>
  <si>
    <t>03/22/2018</t>
  </si>
  <si>
    <t>06/13/2019</t>
  </si>
  <si>
    <t>04/03/2019</t>
  </si>
  <si>
    <t>01/24/2019</t>
  </si>
  <si>
    <t>02/21/2019</t>
  </si>
  <si>
    <t>10/26/2018</t>
  </si>
  <si>
    <t>04/12/2019</t>
  </si>
  <si>
    <t>06/07/2019</t>
  </si>
  <si>
    <t>04/17/2019</t>
  </si>
  <si>
    <t>10/30/2018</t>
  </si>
  <si>
    <t>02/04/2019</t>
  </si>
  <si>
    <t>10/18/2018</t>
  </si>
  <si>
    <t>04/04/2019</t>
  </si>
  <si>
    <t>06/20/2019</t>
  </si>
  <si>
    <t>02/09/2018</t>
  </si>
  <si>
    <t>01/10/2018</t>
  </si>
  <si>
    <t>11/17/2017</t>
  </si>
  <si>
    <t>07/01/2019</t>
  </si>
  <si>
    <t>12/17/2018</t>
  </si>
  <si>
    <t>12/20/2018</t>
  </si>
  <si>
    <t>08/22/2019</t>
  </si>
  <si>
    <t>07/22/2019</t>
  </si>
  <si>
    <t>06/04/2019</t>
  </si>
  <si>
    <t>03/01/2019</t>
  </si>
  <si>
    <t>11/27/2018</t>
  </si>
  <si>
    <t>12/06/2018</t>
  </si>
  <si>
    <t>07/30/2019</t>
  </si>
  <si>
    <t>07/26/2019</t>
  </si>
  <si>
    <t>03/07/2019</t>
  </si>
  <si>
    <t>01/02/2019</t>
  </si>
  <si>
    <t>02/27/2019</t>
  </si>
  <si>
    <t>04/15/2019</t>
  </si>
  <si>
    <t>04/24/2019</t>
  </si>
  <si>
    <t>01/15/2019</t>
  </si>
  <si>
    <t>02/13/2019</t>
  </si>
  <si>
    <t>10/01/2018</t>
  </si>
  <si>
    <t>01/04/2019</t>
  </si>
  <si>
    <t>10/25/2018</t>
  </si>
  <si>
    <t>04/11/2019</t>
  </si>
  <si>
    <t>07/25/2019</t>
  </si>
  <si>
    <t>03/14/2019</t>
  </si>
  <si>
    <t>01/03/2019</t>
  </si>
  <si>
    <t>01/23/2019</t>
  </si>
  <si>
    <t>05/13/2019</t>
  </si>
  <si>
    <t>04/01/2019</t>
  </si>
  <si>
    <t>05/30/2019</t>
  </si>
  <si>
    <t>02/28/2019</t>
  </si>
  <si>
    <t>12/07/2018</t>
  </si>
  <si>
    <t>03/20/2019</t>
  </si>
  <si>
    <t>01/17/2019</t>
  </si>
  <si>
    <t>11/30/2018</t>
  </si>
  <si>
    <t>07/15/2019</t>
  </si>
  <si>
    <t>08/08/2017</t>
  </si>
  <si>
    <t>04/25/2019</t>
  </si>
  <si>
    <t>10/31/2017</t>
  </si>
  <si>
    <t>01/28/2019</t>
  </si>
  <si>
    <t>10/16/2017</t>
  </si>
  <si>
    <t>05/07/2019</t>
  </si>
  <si>
    <t>04/08/2019</t>
  </si>
  <si>
    <t>02/15/2019</t>
  </si>
  <si>
    <t>03/15/2019</t>
  </si>
  <si>
    <t>04/18/2019</t>
  </si>
  <si>
    <t>08/16/2019</t>
  </si>
  <si>
    <t>07/18/2019</t>
  </si>
  <si>
    <t>05/16/2019</t>
  </si>
  <si>
    <t>07/23/2019</t>
  </si>
  <si>
    <t>06/14/2019</t>
  </si>
  <si>
    <t>07/10/2019</t>
  </si>
  <si>
    <t>04/26/2019</t>
  </si>
  <si>
    <t>08/15/2019</t>
  </si>
  <si>
    <t>05/17/2019</t>
  </si>
  <si>
    <t>08/29/2018</t>
  </si>
  <si>
    <t>08/05/2019</t>
  </si>
  <si>
    <t>03/28/2019</t>
  </si>
  <si>
    <t>12/06/2017</t>
  </si>
  <si>
    <t>02/19/2019</t>
  </si>
  <si>
    <t>02/26/2019</t>
  </si>
  <si>
    <t>09/27/2018</t>
  </si>
  <si>
    <t>04/05/2019</t>
  </si>
  <si>
    <t>08/02/2019</t>
  </si>
  <si>
    <t>01/11/2019</t>
  </si>
  <si>
    <t>12/14/2018</t>
  </si>
  <si>
    <t>07/17/2019</t>
  </si>
  <si>
    <t>06/21/2019</t>
  </si>
  <si>
    <t>01/25/2019</t>
  </si>
  <si>
    <t>05/06/2019</t>
  </si>
  <si>
    <t>08/30/2019</t>
  </si>
  <si>
    <t>05/29/2019</t>
  </si>
  <si>
    <t>02/11/2019</t>
  </si>
  <si>
    <t>01/05/2018</t>
  </si>
  <si>
    <t>08/13/2019</t>
  </si>
  <si>
    <t>04/09/2019</t>
  </si>
  <si>
    <t>08/08/2019</t>
  </si>
  <si>
    <t>03/21/2019</t>
  </si>
  <si>
    <t>04/19/2019</t>
  </si>
  <si>
    <t>05/03/2019</t>
  </si>
  <si>
    <t>03/08/2019</t>
  </si>
  <si>
    <t>10/16/2018</t>
  </si>
  <si>
    <t>06/19/2019</t>
  </si>
  <si>
    <t>08/01/2019</t>
  </si>
  <si>
    <t>08/07/2019</t>
  </si>
  <si>
    <t>01/08/2019</t>
  </si>
  <si>
    <t>05/09/2019</t>
  </si>
  <si>
    <t>07/16/2019</t>
  </si>
  <si>
    <t>07/24/2019</t>
  </si>
  <si>
    <t>05/08/2019</t>
  </si>
  <si>
    <t>04/23/2019</t>
  </si>
  <si>
    <t>06/27/2019</t>
  </si>
  <si>
    <t>02/14/2019</t>
  </si>
  <si>
    <t>06/24/2019</t>
  </si>
  <si>
    <t>06/05/2019</t>
  </si>
  <si>
    <t>01/29/2019</t>
  </si>
  <si>
    <t>07/02/2019</t>
  </si>
  <si>
    <t>11/29/2017</t>
  </si>
  <si>
    <t>04/25/2018</t>
  </si>
  <si>
    <t>03/25/2019</t>
  </si>
  <si>
    <t>07/03/2019</t>
  </si>
  <si>
    <t>02/01/2019</t>
  </si>
  <si>
    <t>06/12/2019</t>
  </si>
  <si>
    <t>02/07/2019</t>
  </si>
  <si>
    <t>05/07/2018</t>
  </si>
  <si>
    <t>06/25/2019</t>
  </si>
  <si>
    <t>03/26/2019</t>
  </si>
  <si>
    <t>63 Private Landlord/Tenant</t>
  </si>
  <si>
    <t>71 TANF</t>
  </si>
  <si>
    <t>64 Public Housing</t>
  </si>
  <si>
    <t>No</t>
  </si>
  <si>
    <t>Advice</t>
  </si>
  <si>
    <t>Non-payment</t>
  </si>
  <si>
    <t>HP Action</t>
  </si>
  <si>
    <t>Holdover</t>
  </si>
  <si>
    <t>Tenant Rights</t>
  </si>
  <si>
    <t>PA Issue: RAU</t>
  </si>
  <si>
    <t>NYCHA RFM</t>
  </si>
  <si>
    <t>Other Administrative Proceeding</t>
  </si>
  <si>
    <t>No Case</t>
  </si>
  <si>
    <t>Illegal Lockout</t>
  </si>
  <si>
    <t>7A Proceeding</t>
  </si>
  <si>
    <t>Other</t>
  </si>
  <si>
    <t>PA Issue: City FEPS/SEPS</t>
  </si>
  <si>
    <t>PA Issue: FEPS</t>
  </si>
  <si>
    <t>DHCR Administrative Action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</si>
</sst>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40"/>
  <sheetViews>
    <sheetView tabSelected="1" workbookViewId="0"/>
  </sheetViews>
  <sheetFormatPr defaultRowHeight="15"/>
  <cols>
    <col min="1" max="1" width="20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>
        <f>HYPERLINK("https://lsnyc.legalserver.org/matter/dynamic-profile/view/1891727","19-1891727")</f>
        <v>0</v>
      </c>
      <c r="B2" t="s">
        <v>10</v>
      </c>
      <c r="C2" t="s">
        <v>43</v>
      </c>
      <c r="D2" t="s">
        <v>161</v>
      </c>
      <c r="E2" t="s">
        <v>277</v>
      </c>
      <c r="F2" t="s">
        <v>369</v>
      </c>
      <c r="G2" t="s">
        <v>416</v>
      </c>
      <c r="I2" t="s">
        <v>420</v>
      </c>
      <c r="J2" t="s">
        <v>421</v>
      </c>
    </row>
    <row r="3" spans="1:10">
      <c r="A3" s="1">
        <f>HYPERLINK("https://lsnyc.legalserver.org/matter/dynamic-profile/view/1898459","19-1898459")</f>
        <v>0</v>
      </c>
      <c r="B3" t="s">
        <v>10</v>
      </c>
      <c r="C3" t="s">
        <v>44</v>
      </c>
      <c r="D3" t="s">
        <v>162</v>
      </c>
      <c r="E3" t="s">
        <v>278</v>
      </c>
      <c r="F3" t="s">
        <v>363</v>
      </c>
      <c r="G3" t="s">
        <v>416</v>
      </c>
      <c r="H3" t="s">
        <v>419</v>
      </c>
      <c r="I3" t="s">
        <v>420</v>
      </c>
      <c r="J3" t="s">
        <v>422</v>
      </c>
    </row>
    <row r="4" spans="1:10">
      <c r="A4" s="1">
        <f>HYPERLINK("https://lsnyc.legalserver.org/matter/dynamic-profile/view/1892784","19-1892784")</f>
        <v>0</v>
      </c>
      <c r="B4" t="s">
        <v>10</v>
      </c>
      <c r="C4" t="s">
        <v>45</v>
      </c>
      <c r="D4" t="s">
        <v>50</v>
      </c>
      <c r="E4" t="s">
        <v>279</v>
      </c>
      <c r="F4" t="s">
        <v>279</v>
      </c>
      <c r="G4" t="s">
        <v>416</v>
      </c>
      <c r="H4" t="s">
        <v>419</v>
      </c>
      <c r="I4" t="s">
        <v>420</v>
      </c>
      <c r="J4" t="s">
        <v>421</v>
      </c>
    </row>
    <row r="5" spans="1:10">
      <c r="A5" s="1">
        <f>HYPERLINK("https://lsnyc.legalserver.org/matter/dynamic-profile/view/1878350","18-1878350")</f>
        <v>0</v>
      </c>
      <c r="B5" t="s">
        <v>10</v>
      </c>
      <c r="C5" t="s">
        <v>46</v>
      </c>
      <c r="D5" t="s">
        <v>163</v>
      </c>
      <c r="E5" t="s">
        <v>280</v>
      </c>
      <c r="F5" t="s">
        <v>370</v>
      </c>
      <c r="G5" t="s">
        <v>416</v>
      </c>
      <c r="I5" t="s">
        <v>420</v>
      </c>
      <c r="J5" t="s">
        <v>423</v>
      </c>
    </row>
    <row r="6" spans="1:10">
      <c r="A6" s="1">
        <f>HYPERLINK("https://lsnyc.legalserver.org/matter/dynamic-profile/view/1897549","19-1897549")</f>
        <v>0</v>
      </c>
      <c r="B6" t="s">
        <v>10</v>
      </c>
      <c r="C6" t="s">
        <v>47</v>
      </c>
      <c r="D6" t="s">
        <v>164</v>
      </c>
      <c r="E6" t="s">
        <v>281</v>
      </c>
      <c r="F6" t="s">
        <v>350</v>
      </c>
      <c r="G6" t="s">
        <v>416</v>
      </c>
      <c r="I6" t="s">
        <v>420</v>
      </c>
      <c r="J6" t="s">
        <v>423</v>
      </c>
    </row>
    <row r="7" spans="1:10">
      <c r="A7" s="1">
        <f>HYPERLINK("https://lsnyc.legalserver.org/matter/dynamic-profile/view/1878380","18-1878380")</f>
        <v>0</v>
      </c>
      <c r="B7" t="s">
        <v>10</v>
      </c>
      <c r="C7" t="s">
        <v>48</v>
      </c>
      <c r="D7" t="s">
        <v>165</v>
      </c>
      <c r="E7" t="s">
        <v>282</v>
      </c>
      <c r="F7" t="s">
        <v>290</v>
      </c>
      <c r="G7" t="s">
        <v>416</v>
      </c>
      <c r="H7" t="s">
        <v>419</v>
      </c>
      <c r="I7" t="s">
        <v>420</v>
      </c>
      <c r="J7" t="s">
        <v>423</v>
      </c>
    </row>
    <row r="8" spans="1:10">
      <c r="A8" s="1">
        <f>HYPERLINK("https://lsnyc.legalserver.org/matter/dynamic-profile/view/1900313","19-1900313")</f>
        <v>0</v>
      </c>
      <c r="B8" t="s">
        <v>11</v>
      </c>
      <c r="C8" t="s">
        <v>49</v>
      </c>
      <c r="D8" t="s">
        <v>166</v>
      </c>
      <c r="E8" t="s">
        <v>283</v>
      </c>
      <c r="F8" t="s">
        <v>338</v>
      </c>
      <c r="G8" t="s">
        <v>417</v>
      </c>
      <c r="I8" t="s">
        <v>420</v>
      </c>
    </row>
    <row r="9" spans="1:10">
      <c r="A9" s="1">
        <f>HYPERLINK("https://lsnyc.legalserver.org/matter/dynamic-profile/view/1902635","19-1902635")</f>
        <v>0</v>
      </c>
      <c r="B9" t="s">
        <v>11</v>
      </c>
      <c r="C9" t="s">
        <v>50</v>
      </c>
      <c r="D9" t="s">
        <v>167</v>
      </c>
      <c r="E9" t="s">
        <v>284</v>
      </c>
      <c r="F9" t="s">
        <v>332</v>
      </c>
      <c r="G9" t="s">
        <v>416</v>
      </c>
      <c r="I9" t="s">
        <v>420</v>
      </c>
      <c r="J9" t="s">
        <v>423</v>
      </c>
    </row>
    <row r="10" spans="1:10">
      <c r="A10" s="1">
        <f>HYPERLINK("https://lsnyc.legalserver.org/matter/dynamic-profile/view/1895663","19-1895663")</f>
        <v>0</v>
      </c>
      <c r="B10" t="s">
        <v>12</v>
      </c>
      <c r="C10" t="s">
        <v>51</v>
      </c>
      <c r="D10" t="s">
        <v>168</v>
      </c>
      <c r="E10" t="s">
        <v>285</v>
      </c>
      <c r="F10" t="s">
        <v>371</v>
      </c>
      <c r="G10" t="s">
        <v>416</v>
      </c>
      <c r="H10" t="s">
        <v>419</v>
      </c>
      <c r="I10" t="s">
        <v>420</v>
      </c>
      <c r="J10" t="s">
        <v>423</v>
      </c>
    </row>
    <row r="11" spans="1:10">
      <c r="A11" s="1">
        <f>HYPERLINK("https://lsnyc.legalserver.org/matter/dynamic-profile/view/1901315","19-1901315")</f>
        <v>0</v>
      </c>
      <c r="B11" t="s">
        <v>12</v>
      </c>
      <c r="C11" t="s">
        <v>52</v>
      </c>
      <c r="D11" t="s">
        <v>169</v>
      </c>
      <c r="E11" t="s">
        <v>286</v>
      </c>
      <c r="F11" t="s">
        <v>372</v>
      </c>
      <c r="G11" t="s">
        <v>416</v>
      </c>
      <c r="H11" t="s">
        <v>419</v>
      </c>
      <c r="I11" t="s">
        <v>420</v>
      </c>
      <c r="J11" t="s">
        <v>421</v>
      </c>
    </row>
    <row r="12" spans="1:10">
      <c r="A12" s="1">
        <f>HYPERLINK("https://lsnyc.legalserver.org/matter/dynamic-profile/view/1887587","19-1887587")</f>
        <v>0</v>
      </c>
      <c r="B12" t="s">
        <v>12</v>
      </c>
      <c r="C12" t="s">
        <v>53</v>
      </c>
      <c r="D12" t="s">
        <v>170</v>
      </c>
      <c r="E12" t="s">
        <v>287</v>
      </c>
      <c r="F12" t="s">
        <v>373</v>
      </c>
      <c r="G12" t="s">
        <v>416</v>
      </c>
      <c r="H12" t="s">
        <v>419</v>
      </c>
      <c r="I12" t="s">
        <v>420</v>
      </c>
      <c r="J12" t="s">
        <v>423</v>
      </c>
    </row>
    <row r="13" spans="1:10">
      <c r="A13" s="1">
        <f>HYPERLINK("https://lsnyc.legalserver.org/matter/dynamic-profile/view/1885466","18-1885466")</f>
        <v>0</v>
      </c>
      <c r="B13" t="s">
        <v>12</v>
      </c>
      <c r="C13" t="s">
        <v>54</v>
      </c>
      <c r="D13" t="s">
        <v>171</v>
      </c>
      <c r="E13" t="s">
        <v>288</v>
      </c>
      <c r="F13" t="s">
        <v>374</v>
      </c>
      <c r="G13" t="s">
        <v>416</v>
      </c>
      <c r="H13" t="s">
        <v>419</v>
      </c>
      <c r="I13" t="s">
        <v>420</v>
      </c>
      <c r="J13" t="s">
        <v>421</v>
      </c>
    </row>
    <row r="14" spans="1:10">
      <c r="A14" s="1">
        <f>HYPERLINK("https://lsnyc.legalserver.org/matter/dynamic-profile/view/1883074","18-1883074")</f>
        <v>0</v>
      </c>
      <c r="B14" t="s">
        <v>12</v>
      </c>
      <c r="C14" t="s">
        <v>55</v>
      </c>
      <c r="D14" t="s">
        <v>169</v>
      </c>
      <c r="E14" t="s">
        <v>289</v>
      </c>
      <c r="F14" t="s">
        <v>317</v>
      </c>
      <c r="G14" t="s">
        <v>416</v>
      </c>
      <c r="H14" t="s">
        <v>419</v>
      </c>
      <c r="I14" t="s">
        <v>420</v>
      </c>
      <c r="J14" t="s">
        <v>423</v>
      </c>
    </row>
    <row r="15" spans="1:10">
      <c r="A15" s="1">
        <f>HYPERLINK("https://lsnyc.legalserver.org/matter/dynamic-profile/view/1883346","18-1883346")</f>
        <v>0</v>
      </c>
      <c r="B15" t="s">
        <v>12</v>
      </c>
      <c r="C15" t="s">
        <v>56</v>
      </c>
      <c r="D15" t="s">
        <v>172</v>
      </c>
      <c r="E15" t="s">
        <v>290</v>
      </c>
      <c r="F15" t="s">
        <v>317</v>
      </c>
      <c r="G15" t="s">
        <v>416</v>
      </c>
      <c r="H15" t="s">
        <v>419</v>
      </c>
      <c r="I15" t="s">
        <v>420</v>
      </c>
      <c r="J15" t="s">
        <v>423</v>
      </c>
    </row>
    <row r="16" spans="1:10">
      <c r="A16" s="1">
        <f>HYPERLINK("https://lsnyc.legalserver.org/matter/dynamic-profile/view/1885536","18-1885536")</f>
        <v>0</v>
      </c>
      <c r="B16" t="s">
        <v>12</v>
      </c>
      <c r="C16" t="s">
        <v>57</v>
      </c>
      <c r="D16" t="s">
        <v>173</v>
      </c>
      <c r="E16" t="s">
        <v>291</v>
      </c>
      <c r="F16" t="s">
        <v>374</v>
      </c>
      <c r="G16" t="s">
        <v>416</v>
      </c>
      <c r="H16" t="s">
        <v>419</v>
      </c>
      <c r="I16" t="s">
        <v>420</v>
      </c>
      <c r="J16" t="s">
        <v>423</v>
      </c>
    </row>
    <row r="17" spans="1:10">
      <c r="A17" s="1">
        <f>HYPERLINK("https://lsnyc.legalserver.org/matter/dynamic-profile/view/1904050","19-1904050")</f>
        <v>0</v>
      </c>
      <c r="B17" t="s">
        <v>12</v>
      </c>
      <c r="C17" t="s">
        <v>58</v>
      </c>
      <c r="D17" t="s">
        <v>174</v>
      </c>
      <c r="E17" t="s">
        <v>292</v>
      </c>
      <c r="F17" t="s">
        <v>375</v>
      </c>
      <c r="G17" t="s">
        <v>416</v>
      </c>
      <c r="H17" t="s">
        <v>419</v>
      </c>
      <c r="I17" t="s">
        <v>420</v>
      </c>
      <c r="J17" t="s">
        <v>423</v>
      </c>
    </row>
    <row r="18" spans="1:10">
      <c r="A18" s="1">
        <f>HYPERLINK("https://lsnyc.legalserver.org/matter/dynamic-profile/view/1862306","18-1862306")</f>
        <v>0</v>
      </c>
      <c r="B18" t="s">
        <v>12</v>
      </c>
      <c r="C18" t="s">
        <v>59</v>
      </c>
      <c r="D18" t="s">
        <v>175</v>
      </c>
      <c r="E18" t="s">
        <v>293</v>
      </c>
      <c r="F18" t="s">
        <v>293</v>
      </c>
      <c r="G18" t="s">
        <v>416</v>
      </c>
      <c r="I18" t="s">
        <v>420</v>
      </c>
      <c r="J18" t="s">
        <v>423</v>
      </c>
    </row>
    <row r="19" spans="1:10">
      <c r="A19" s="1">
        <f>HYPERLINK("https://lsnyc.legalserver.org/matter/dynamic-profile/view/1902091","19-1902091")</f>
        <v>0</v>
      </c>
      <c r="B19" t="s">
        <v>12</v>
      </c>
      <c r="C19" t="s">
        <v>60</v>
      </c>
      <c r="D19" t="s">
        <v>176</v>
      </c>
      <c r="E19" t="s">
        <v>294</v>
      </c>
      <c r="F19" t="s">
        <v>376</v>
      </c>
      <c r="G19" t="s">
        <v>416</v>
      </c>
      <c r="H19" t="s">
        <v>419</v>
      </c>
      <c r="I19" t="s">
        <v>420</v>
      </c>
      <c r="J19" t="s">
        <v>421</v>
      </c>
    </row>
    <row r="20" spans="1:10">
      <c r="A20" s="1">
        <f>HYPERLINK("https://lsnyc.legalserver.org/matter/dynamic-profile/view/1895862","19-1895862")</f>
        <v>0</v>
      </c>
      <c r="B20" t="s">
        <v>12</v>
      </c>
      <c r="C20" t="s">
        <v>61</v>
      </c>
      <c r="D20" t="s">
        <v>177</v>
      </c>
      <c r="E20" t="s">
        <v>295</v>
      </c>
      <c r="F20" t="s">
        <v>295</v>
      </c>
      <c r="G20" t="s">
        <v>416</v>
      </c>
      <c r="H20" t="s">
        <v>419</v>
      </c>
      <c r="I20" t="s">
        <v>420</v>
      </c>
      <c r="J20" t="s">
        <v>421</v>
      </c>
    </row>
    <row r="21" spans="1:10">
      <c r="A21" s="1">
        <f>HYPERLINK("https://lsnyc.legalserver.org/matter/dynamic-profile/view/1888846","19-1888846")</f>
        <v>0</v>
      </c>
      <c r="B21" t="s">
        <v>12</v>
      </c>
      <c r="C21" t="s">
        <v>62</v>
      </c>
      <c r="D21" t="s">
        <v>178</v>
      </c>
      <c r="E21" t="s">
        <v>296</v>
      </c>
      <c r="F21" t="s">
        <v>377</v>
      </c>
      <c r="G21" t="s">
        <v>416</v>
      </c>
      <c r="H21" t="s">
        <v>419</v>
      </c>
      <c r="I21" t="s">
        <v>420</v>
      </c>
      <c r="J21" t="s">
        <v>421</v>
      </c>
    </row>
    <row r="22" spans="1:10">
      <c r="A22" s="1">
        <f>HYPERLINK("https://lsnyc.legalserver.org/matter/dynamic-profile/view/1891517","19-1891517")</f>
        <v>0</v>
      </c>
      <c r="B22" t="s">
        <v>13</v>
      </c>
      <c r="C22" t="s">
        <v>63</v>
      </c>
      <c r="D22" t="s">
        <v>179</v>
      </c>
      <c r="E22" t="s">
        <v>297</v>
      </c>
      <c r="F22" t="s">
        <v>378</v>
      </c>
      <c r="G22" t="s">
        <v>416</v>
      </c>
      <c r="H22" t="s">
        <v>419</v>
      </c>
      <c r="I22" t="s">
        <v>420</v>
      </c>
      <c r="J22" t="s">
        <v>421</v>
      </c>
    </row>
    <row r="23" spans="1:10">
      <c r="A23" s="1">
        <f>HYPERLINK("https://lsnyc.legalserver.org/matter/dynamic-profile/view/1881578","18-1881578")</f>
        <v>0</v>
      </c>
      <c r="B23" t="s">
        <v>13</v>
      </c>
      <c r="C23" t="s">
        <v>64</v>
      </c>
      <c r="D23" t="s">
        <v>180</v>
      </c>
      <c r="E23" t="s">
        <v>298</v>
      </c>
      <c r="F23" t="s">
        <v>379</v>
      </c>
      <c r="G23" t="s">
        <v>416</v>
      </c>
      <c r="H23" t="s">
        <v>419</v>
      </c>
      <c r="I23" t="s">
        <v>420</v>
      </c>
      <c r="J23" t="s">
        <v>421</v>
      </c>
    </row>
    <row r="24" spans="1:10">
      <c r="A24" s="1">
        <f>HYPERLINK("https://lsnyc.legalserver.org/matter/dynamic-profile/view/1896805","19-1896805")</f>
        <v>0</v>
      </c>
      <c r="B24" t="s">
        <v>13</v>
      </c>
      <c r="C24" t="s">
        <v>65</v>
      </c>
      <c r="D24" t="s">
        <v>181</v>
      </c>
      <c r="E24" t="s">
        <v>299</v>
      </c>
      <c r="F24" t="s">
        <v>350</v>
      </c>
      <c r="G24" t="s">
        <v>416</v>
      </c>
      <c r="I24" t="s">
        <v>420</v>
      </c>
      <c r="J24" t="s">
        <v>421</v>
      </c>
    </row>
    <row r="25" spans="1:10">
      <c r="A25" s="1">
        <f>HYPERLINK("https://lsnyc.legalserver.org/matter/dynamic-profile/view/1901910","19-1901910")</f>
        <v>0</v>
      </c>
      <c r="B25" t="s">
        <v>13</v>
      </c>
      <c r="C25" t="s">
        <v>66</v>
      </c>
      <c r="D25" t="s">
        <v>182</v>
      </c>
      <c r="E25" t="s">
        <v>300</v>
      </c>
      <c r="F25" t="s">
        <v>306</v>
      </c>
      <c r="G25" t="s">
        <v>416</v>
      </c>
      <c r="H25" t="s">
        <v>419</v>
      </c>
      <c r="I25" t="s">
        <v>420</v>
      </c>
      <c r="J25" t="s">
        <v>421</v>
      </c>
    </row>
    <row r="26" spans="1:10">
      <c r="A26" s="1">
        <f>HYPERLINK("https://lsnyc.legalserver.org/matter/dynamic-profile/view/1897192","19-1897192")</f>
        <v>0</v>
      </c>
      <c r="B26" t="s">
        <v>13</v>
      </c>
      <c r="C26" t="s">
        <v>67</v>
      </c>
      <c r="D26" t="s">
        <v>167</v>
      </c>
      <c r="E26" t="s">
        <v>301</v>
      </c>
      <c r="F26" t="s">
        <v>380</v>
      </c>
      <c r="G26" t="s">
        <v>416</v>
      </c>
      <c r="H26" t="s">
        <v>419</v>
      </c>
      <c r="I26" t="s">
        <v>420</v>
      </c>
      <c r="J26" t="s">
        <v>423</v>
      </c>
    </row>
    <row r="27" spans="1:10">
      <c r="A27" s="1">
        <f>HYPERLINK("https://lsnyc.legalserver.org/matter/dynamic-profile/view/1888889","19-1888889")</f>
        <v>0</v>
      </c>
      <c r="B27" t="s">
        <v>13</v>
      </c>
      <c r="C27" t="s">
        <v>68</v>
      </c>
      <c r="D27" t="s">
        <v>183</v>
      </c>
      <c r="E27" t="s">
        <v>296</v>
      </c>
      <c r="F27" t="s">
        <v>381</v>
      </c>
      <c r="G27" t="s">
        <v>416</v>
      </c>
      <c r="I27" t="s">
        <v>420</v>
      </c>
      <c r="J27" t="s">
        <v>423</v>
      </c>
    </row>
    <row r="28" spans="1:10">
      <c r="A28" s="1">
        <f>HYPERLINK("https://lsnyc.legalserver.org/matter/dynamic-profile/view/1880927","18-1880927")</f>
        <v>0</v>
      </c>
      <c r="B28" t="s">
        <v>14</v>
      </c>
      <c r="C28" t="s">
        <v>45</v>
      </c>
      <c r="D28" t="s">
        <v>184</v>
      </c>
      <c r="E28" t="s">
        <v>302</v>
      </c>
      <c r="F28" t="s">
        <v>312</v>
      </c>
      <c r="G28" t="s">
        <v>416</v>
      </c>
      <c r="I28" t="s">
        <v>420</v>
      </c>
      <c r="J28" t="s">
        <v>424</v>
      </c>
    </row>
    <row r="29" spans="1:10">
      <c r="A29" s="1">
        <f>HYPERLINK("https://lsnyc.legalserver.org/matter/dynamic-profile/view/1889854","19-1889854")</f>
        <v>0</v>
      </c>
      <c r="B29" t="s">
        <v>14</v>
      </c>
      <c r="C29" t="s">
        <v>69</v>
      </c>
      <c r="D29" t="s">
        <v>185</v>
      </c>
      <c r="E29" t="s">
        <v>303</v>
      </c>
      <c r="F29" t="s">
        <v>352</v>
      </c>
      <c r="G29" t="s">
        <v>416</v>
      </c>
      <c r="H29" t="s">
        <v>419</v>
      </c>
      <c r="I29" t="s">
        <v>420</v>
      </c>
      <c r="J29" t="s">
        <v>421</v>
      </c>
    </row>
    <row r="30" spans="1:10">
      <c r="A30" s="1">
        <f>HYPERLINK("https://lsnyc.legalserver.org/matter/dynamic-profile/view/1880858","18-1880858")</f>
        <v>0</v>
      </c>
      <c r="B30" t="s">
        <v>14</v>
      </c>
      <c r="C30" t="s">
        <v>70</v>
      </c>
      <c r="D30" t="s">
        <v>186</v>
      </c>
      <c r="E30" t="s">
        <v>304</v>
      </c>
      <c r="F30" t="s">
        <v>304</v>
      </c>
      <c r="G30" t="s">
        <v>416</v>
      </c>
      <c r="I30" t="s">
        <v>420</v>
      </c>
      <c r="J30" t="s">
        <v>421</v>
      </c>
    </row>
    <row r="31" spans="1:10">
      <c r="A31" s="1">
        <f>HYPERLINK("https://lsnyc.legalserver.org/matter/dynamic-profile/view/1896005","19-1896005")</f>
        <v>0</v>
      </c>
      <c r="B31" t="s">
        <v>15</v>
      </c>
      <c r="C31" t="s">
        <v>71</v>
      </c>
      <c r="D31" t="s">
        <v>187</v>
      </c>
      <c r="E31" t="s">
        <v>305</v>
      </c>
      <c r="F31" t="s">
        <v>294</v>
      </c>
      <c r="G31" t="s">
        <v>416</v>
      </c>
      <c r="I31" t="s">
        <v>420</v>
      </c>
      <c r="J31" t="s">
        <v>423</v>
      </c>
    </row>
    <row r="32" spans="1:10">
      <c r="A32" s="1">
        <f>HYPERLINK("https://lsnyc.legalserver.org/matter/dynamic-profile/view/1902944","19-1902944")</f>
        <v>0</v>
      </c>
      <c r="B32" t="s">
        <v>15</v>
      </c>
      <c r="C32" t="s">
        <v>72</v>
      </c>
      <c r="D32" t="s">
        <v>188</v>
      </c>
      <c r="E32" t="s">
        <v>306</v>
      </c>
      <c r="F32" t="s">
        <v>306</v>
      </c>
      <c r="G32" t="s">
        <v>416</v>
      </c>
      <c r="I32" t="s">
        <v>420</v>
      </c>
      <c r="J32" t="s">
        <v>423</v>
      </c>
    </row>
    <row r="33" spans="1:10">
      <c r="A33" s="1">
        <f>HYPERLINK("https://lsnyc.legalserver.org/matter/dynamic-profile/view/1901396","19-1901396")</f>
        <v>0</v>
      </c>
      <c r="B33" t="s">
        <v>15</v>
      </c>
      <c r="C33" t="s">
        <v>46</v>
      </c>
      <c r="D33" t="s">
        <v>189</v>
      </c>
      <c r="E33" t="s">
        <v>286</v>
      </c>
      <c r="F33" t="s">
        <v>294</v>
      </c>
      <c r="G33" t="s">
        <v>416</v>
      </c>
      <c r="H33" t="s">
        <v>419</v>
      </c>
      <c r="I33" t="s">
        <v>420</v>
      </c>
    </row>
    <row r="34" spans="1:10">
      <c r="A34" s="1">
        <f>HYPERLINK("https://lsnyc.legalserver.org/matter/dynamic-profile/view/1858659","18-1858659")</f>
        <v>0</v>
      </c>
      <c r="B34" t="s">
        <v>15</v>
      </c>
      <c r="C34" t="s">
        <v>73</v>
      </c>
      <c r="D34" t="s">
        <v>190</v>
      </c>
      <c r="E34" t="s">
        <v>307</v>
      </c>
      <c r="F34" t="s">
        <v>307</v>
      </c>
      <c r="G34" t="s">
        <v>417</v>
      </c>
      <c r="I34" t="s">
        <v>420</v>
      </c>
    </row>
    <row r="35" spans="1:10">
      <c r="A35" s="1">
        <f>HYPERLINK("https://lsnyc.legalserver.org/matter/dynamic-profile/view/1855701","18-1855701")</f>
        <v>0</v>
      </c>
      <c r="B35" t="s">
        <v>15</v>
      </c>
      <c r="C35" t="s">
        <v>74</v>
      </c>
      <c r="D35" t="s">
        <v>191</v>
      </c>
      <c r="E35" t="s">
        <v>308</v>
      </c>
      <c r="F35" t="s">
        <v>308</v>
      </c>
      <c r="G35" t="s">
        <v>417</v>
      </c>
      <c r="I35" t="s">
        <v>420</v>
      </c>
      <c r="J35" t="s">
        <v>425</v>
      </c>
    </row>
    <row r="36" spans="1:10">
      <c r="A36" s="1">
        <f>HYPERLINK("https://lsnyc.legalserver.org/matter/dynamic-profile/view/1844267","17-1844267")</f>
        <v>0</v>
      </c>
      <c r="B36" t="s">
        <v>15</v>
      </c>
      <c r="C36" t="s">
        <v>75</v>
      </c>
      <c r="D36" t="s">
        <v>163</v>
      </c>
      <c r="E36" t="s">
        <v>309</v>
      </c>
      <c r="F36" t="s">
        <v>382</v>
      </c>
      <c r="G36" t="s">
        <v>418</v>
      </c>
      <c r="H36" t="s">
        <v>419</v>
      </c>
      <c r="I36" t="s">
        <v>420</v>
      </c>
      <c r="J36" t="s">
        <v>426</v>
      </c>
    </row>
    <row r="37" spans="1:10">
      <c r="A37" s="1">
        <f>HYPERLINK("https://lsnyc.legalserver.org/matter/dynamic-profile/view/1903773","19-1903773")</f>
        <v>0</v>
      </c>
      <c r="B37" t="s">
        <v>16</v>
      </c>
      <c r="C37" t="s">
        <v>76</v>
      </c>
      <c r="D37" t="s">
        <v>192</v>
      </c>
      <c r="E37" t="s">
        <v>310</v>
      </c>
      <c r="F37" t="s">
        <v>310</v>
      </c>
      <c r="G37" t="s">
        <v>416</v>
      </c>
      <c r="H37" t="s">
        <v>419</v>
      </c>
      <c r="I37" t="s">
        <v>420</v>
      </c>
      <c r="J37" t="s">
        <v>424</v>
      </c>
    </row>
    <row r="38" spans="1:10">
      <c r="A38" s="1">
        <f>HYPERLINK("https://lsnyc.legalserver.org/matter/dynamic-profile/view/1885862","18-1885862")</f>
        <v>0</v>
      </c>
      <c r="B38" t="s">
        <v>16</v>
      </c>
      <c r="C38" t="s">
        <v>77</v>
      </c>
      <c r="D38" t="s">
        <v>193</v>
      </c>
      <c r="E38" t="s">
        <v>311</v>
      </c>
      <c r="F38" t="s">
        <v>311</v>
      </c>
      <c r="G38" t="s">
        <v>416</v>
      </c>
      <c r="H38" t="s">
        <v>419</v>
      </c>
      <c r="I38" t="s">
        <v>420</v>
      </c>
      <c r="J38" t="s">
        <v>424</v>
      </c>
    </row>
    <row r="39" spans="1:10">
      <c r="A39" s="1">
        <f>HYPERLINK("https://lsnyc.legalserver.org/matter/dynamic-profile/view/1886210","18-1886210")</f>
        <v>0</v>
      </c>
      <c r="B39" t="s">
        <v>16</v>
      </c>
      <c r="C39" t="s">
        <v>45</v>
      </c>
      <c r="D39" t="s">
        <v>194</v>
      </c>
      <c r="E39" t="s">
        <v>312</v>
      </c>
      <c r="F39" t="s">
        <v>287</v>
      </c>
      <c r="G39" t="s">
        <v>416</v>
      </c>
      <c r="H39" t="s">
        <v>419</v>
      </c>
      <c r="I39" t="s">
        <v>420</v>
      </c>
      <c r="J39" t="s">
        <v>421</v>
      </c>
    </row>
    <row r="40" spans="1:10">
      <c r="A40" s="1">
        <f>HYPERLINK("https://lsnyc.legalserver.org/matter/dynamic-profile/view/1907963","19-1907963")</f>
        <v>0</v>
      </c>
      <c r="B40" t="s">
        <v>16</v>
      </c>
      <c r="C40" t="s">
        <v>78</v>
      </c>
      <c r="D40" t="s">
        <v>195</v>
      </c>
      <c r="E40" t="s">
        <v>313</v>
      </c>
      <c r="F40" t="s">
        <v>313</v>
      </c>
      <c r="G40" t="s">
        <v>418</v>
      </c>
      <c r="H40" t="s">
        <v>419</v>
      </c>
      <c r="I40" t="s">
        <v>420</v>
      </c>
      <c r="J40" t="s">
        <v>427</v>
      </c>
    </row>
    <row r="41" spans="1:10">
      <c r="A41" s="1">
        <f>HYPERLINK("https://lsnyc.legalserver.org/matter/dynamic-profile/view/1905475","19-1905475")</f>
        <v>0</v>
      </c>
      <c r="B41" t="s">
        <v>16</v>
      </c>
      <c r="C41" t="s">
        <v>79</v>
      </c>
      <c r="D41" t="s">
        <v>196</v>
      </c>
      <c r="E41" t="s">
        <v>314</v>
      </c>
      <c r="F41" t="s">
        <v>383</v>
      </c>
      <c r="G41" t="s">
        <v>416</v>
      </c>
      <c r="I41" t="s">
        <v>420</v>
      </c>
      <c r="J41" t="s">
        <v>421</v>
      </c>
    </row>
    <row r="42" spans="1:10">
      <c r="A42" s="1">
        <f>HYPERLINK("https://lsnyc.legalserver.org/matter/dynamic-profile/view/1901520","19-1901520")</f>
        <v>0</v>
      </c>
      <c r="B42" t="s">
        <v>17</v>
      </c>
      <c r="C42" t="s">
        <v>80</v>
      </c>
      <c r="D42" t="s">
        <v>197</v>
      </c>
      <c r="E42" t="s">
        <v>315</v>
      </c>
      <c r="F42" t="s">
        <v>294</v>
      </c>
      <c r="G42" t="s">
        <v>416</v>
      </c>
      <c r="H42" t="s">
        <v>419</v>
      </c>
      <c r="I42" t="s">
        <v>420</v>
      </c>
      <c r="J42" t="s">
        <v>421</v>
      </c>
    </row>
    <row r="43" spans="1:10">
      <c r="A43" s="1">
        <f>HYPERLINK("https://lsnyc.legalserver.org/matter/dynamic-profile/view/1892380","19-1892380")</f>
        <v>0</v>
      </c>
      <c r="B43" t="s">
        <v>17</v>
      </c>
      <c r="C43" t="s">
        <v>66</v>
      </c>
      <c r="D43" t="s">
        <v>198</v>
      </c>
      <c r="E43" t="s">
        <v>316</v>
      </c>
      <c r="F43" t="s">
        <v>316</v>
      </c>
      <c r="G43" t="s">
        <v>416</v>
      </c>
      <c r="I43" t="s">
        <v>420</v>
      </c>
      <c r="J43" t="s">
        <v>421</v>
      </c>
    </row>
    <row r="44" spans="1:10">
      <c r="A44" s="1">
        <f>HYPERLINK("https://lsnyc.legalserver.org/matter/dynamic-profile/view/1883970","18-1883970")</f>
        <v>0</v>
      </c>
      <c r="B44" t="s">
        <v>17</v>
      </c>
      <c r="C44" t="s">
        <v>81</v>
      </c>
      <c r="D44" t="s">
        <v>199</v>
      </c>
      <c r="E44" t="s">
        <v>317</v>
      </c>
      <c r="F44" t="s">
        <v>384</v>
      </c>
      <c r="G44" t="s">
        <v>416</v>
      </c>
      <c r="I44" t="s">
        <v>420</v>
      </c>
      <c r="J44" t="s">
        <v>421</v>
      </c>
    </row>
    <row r="45" spans="1:10">
      <c r="A45" s="1">
        <f>HYPERLINK("https://lsnyc.legalserver.org/matter/dynamic-profile/view/1884939","18-1884939")</f>
        <v>0</v>
      </c>
      <c r="B45" t="s">
        <v>17</v>
      </c>
      <c r="C45" t="s">
        <v>82</v>
      </c>
      <c r="D45" t="s">
        <v>200</v>
      </c>
      <c r="E45" t="s">
        <v>318</v>
      </c>
      <c r="F45" t="s">
        <v>354</v>
      </c>
      <c r="G45" t="s">
        <v>416</v>
      </c>
      <c r="H45" t="s">
        <v>419</v>
      </c>
      <c r="I45" t="s">
        <v>420</v>
      </c>
      <c r="J45" t="s">
        <v>423</v>
      </c>
    </row>
    <row r="46" spans="1:10">
      <c r="A46" s="1">
        <f>HYPERLINK("https://lsnyc.legalserver.org/matter/dynamic-profile/view/1885564","18-1885564")</f>
        <v>0</v>
      </c>
      <c r="B46" t="s">
        <v>17</v>
      </c>
      <c r="C46" t="s">
        <v>83</v>
      </c>
      <c r="D46" t="s">
        <v>201</v>
      </c>
      <c r="E46" t="s">
        <v>291</v>
      </c>
      <c r="F46" t="s">
        <v>291</v>
      </c>
      <c r="G46" t="s">
        <v>416</v>
      </c>
      <c r="H46" t="s">
        <v>419</v>
      </c>
      <c r="I46" t="s">
        <v>420</v>
      </c>
      <c r="J46" t="s">
        <v>424</v>
      </c>
    </row>
    <row r="47" spans="1:10">
      <c r="A47" s="1">
        <f>HYPERLINK("https://lsnyc.legalserver.org/matter/dynamic-profile/view/1906162","19-1906162")</f>
        <v>0</v>
      </c>
      <c r="B47" t="s">
        <v>17</v>
      </c>
      <c r="C47" t="s">
        <v>84</v>
      </c>
      <c r="D47" t="s">
        <v>202</v>
      </c>
      <c r="E47" t="s">
        <v>319</v>
      </c>
      <c r="F47" t="s">
        <v>385</v>
      </c>
      <c r="G47" t="s">
        <v>416</v>
      </c>
      <c r="I47" t="s">
        <v>420</v>
      </c>
      <c r="J47" t="s">
        <v>428</v>
      </c>
    </row>
    <row r="48" spans="1:10">
      <c r="A48" s="1">
        <f>HYPERLINK("https://lsnyc.legalserver.org/matter/dynamic-profile/view/1905963","19-1905963")</f>
        <v>0</v>
      </c>
      <c r="B48" t="s">
        <v>17</v>
      </c>
      <c r="C48" t="s">
        <v>85</v>
      </c>
      <c r="D48" t="s">
        <v>203</v>
      </c>
      <c r="E48" t="s">
        <v>320</v>
      </c>
      <c r="F48" t="s">
        <v>320</v>
      </c>
      <c r="G48" t="s">
        <v>416</v>
      </c>
      <c r="H48" t="s">
        <v>419</v>
      </c>
      <c r="I48" t="s">
        <v>420</v>
      </c>
      <c r="J48" t="s">
        <v>428</v>
      </c>
    </row>
    <row r="49" spans="1:10">
      <c r="A49" s="1">
        <f>HYPERLINK("https://lsnyc.legalserver.org/matter/dynamic-profile/view/1901408","19-1901408")</f>
        <v>0</v>
      </c>
      <c r="B49" t="s">
        <v>17</v>
      </c>
      <c r="C49" t="s">
        <v>86</v>
      </c>
      <c r="D49" t="s">
        <v>204</v>
      </c>
      <c r="E49" t="s">
        <v>286</v>
      </c>
      <c r="F49" t="s">
        <v>383</v>
      </c>
      <c r="G49" t="s">
        <v>416</v>
      </c>
      <c r="H49" t="s">
        <v>419</v>
      </c>
      <c r="I49" t="s">
        <v>420</v>
      </c>
      <c r="J49" t="s">
        <v>428</v>
      </c>
    </row>
    <row r="50" spans="1:10">
      <c r="A50" s="1">
        <f>HYPERLINK("https://lsnyc.legalserver.org/matter/dynamic-profile/view/1902340","19-1902340")</f>
        <v>0</v>
      </c>
      <c r="B50" t="s">
        <v>17</v>
      </c>
      <c r="C50" t="s">
        <v>87</v>
      </c>
      <c r="D50" t="s">
        <v>205</v>
      </c>
      <c r="E50" t="s">
        <v>294</v>
      </c>
      <c r="F50" t="s">
        <v>306</v>
      </c>
      <c r="G50" t="s">
        <v>416</v>
      </c>
      <c r="I50" t="s">
        <v>420</v>
      </c>
      <c r="J50" t="s">
        <v>428</v>
      </c>
    </row>
    <row r="51" spans="1:10">
      <c r="A51" s="1">
        <f>HYPERLINK("https://lsnyc.legalserver.org/matter/dynamic-profile/view/1893016","19-1893016")</f>
        <v>0</v>
      </c>
      <c r="B51" t="s">
        <v>17</v>
      </c>
      <c r="C51" t="s">
        <v>88</v>
      </c>
      <c r="D51" t="s">
        <v>206</v>
      </c>
      <c r="E51" t="s">
        <v>321</v>
      </c>
      <c r="F51" t="s">
        <v>371</v>
      </c>
      <c r="G51" t="s">
        <v>416</v>
      </c>
      <c r="H51" t="s">
        <v>419</v>
      </c>
      <c r="I51" t="s">
        <v>420</v>
      </c>
      <c r="J51" t="s">
        <v>421</v>
      </c>
    </row>
    <row r="52" spans="1:10">
      <c r="A52" s="1">
        <f>HYPERLINK("https://lsnyc.legalserver.org/matter/dynamic-profile/view/1887000","19-1887000")</f>
        <v>0</v>
      </c>
      <c r="B52" t="s">
        <v>18</v>
      </c>
      <c r="C52" t="s">
        <v>89</v>
      </c>
      <c r="D52" t="s">
        <v>207</v>
      </c>
      <c r="E52" t="s">
        <v>322</v>
      </c>
      <c r="F52" t="s">
        <v>373</v>
      </c>
      <c r="G52" t="s">
        <v>416</v>
      </c>
      <c r="H52" t="s">
        <v>419</v>
      </c>
      <c r="I52" t="s">
        <v>420</v>
      </c>
      <c r="J52" t="s">
        <v>421</v>
      </c>
    </row>
    <row r="53" spans="1:10">
      <c r="A53" s="1">
        <f>HYPERLINK("https://lsnyc.legalserver.org/matter/dynamic-profile/view/1882935","18-1882935")</f>
        <v>0</v>
      </c>
      <c r="B53" t="s">
        <v>18</v>
      </c>
      <c r="C53" t="s">
        <v>90</v>
      </c>
      <c r="D53" t="s">
        <v>208</v>
      </c>
      <c r="E53" t="s">
        <v>289</v>
      </c>
      <c r="F53" t="s">
        <v>365</v>
      </c>
      <c r="G53" t="s">
        <v>416</v>
      </c>
      <c r="H53" t="s">
        <v>419</v>
      </c>
      <c r="I53" t="s">
        <v>420</v>
      </c>
      <c r="J53" t="s">
        <v>422</v>
      </c>
    </row>
    <row r="54" spans="1:10">
      <c r="A54" s="1">
        <f>HYPERLINK("https://lsnyc.legalserver.org/matter/dynamic-profile/view/1892156","19-1892156")</f>
        <v>0</v>
      </c>
      <c r="B54" t="s">
        <v>18</v>
      </c>
      <c r="C54" t="s">
        <v>91</v>
      </c>
      <c r="D54" t="s">
        <v>209</v>
      </c>
      <c r="E54" t="s">
        <v>323</v>
      </c>
      <c r="F54" t="s">
        <v>386</v>
      </c>
      <c r="G54" t="s">
        <v>416</v>
      </c>
      <c r="H54" t="s">
        <v>419</v>
      </c>
      <c r="I54" t="s">
        <v>420</v>
      </c>
      <c r="J54" t="s">
        <v>423</v>
      </c>
    </row>
    <row r="55" spans="1:10">
      <c r="A55" s="1">
        <f>HYPERLINK("https://lsnyc.legalserver.org/matter/dynamic-profile/view/1896934","19-1896934")</f>
        <v>0</v>
      </c>
      <c r="B55" t="s">
        <v>18</v>
      </c>
      <c r="C55" t="s">
        <v>92</v>
      </c>
      <c r="D55" t="s">
        <v>210</v>
      </c>
      <c r="E55" t="s">
        <v>324</v>
      </c>
      <c r="F55" t="s">
        <v>387</v>
      </c>
      <c r="G55" t="s">
        <v>416</v>
      </c>
      <c r="H55" t="s">
        <v>419</v>
      </c>
      <c r="I55" t="s">
        <v>420</v>
      </c>
      <c r="J55" t="s">
        <v>421</v>
      </c>
    </row>
    <row r="56" spans="1:10">
      <c r="A56" s="1">
        <f>HYPERLINK("https://lsnyc.legalserver.org/matter/dynamic-profile/view/1898453","19-1898453")</f>
        <v>0</v>
      </c>
      <c r="B56" t="s">
        <v>18</v>
      </c>
      <c r="C56" t="s">
        <v>56</v>
      </c>
      <c r="D56" t="s">
        <v>211</v>
      </c>
      <c r="E56" t="s">
        <v>325</v>
      </c>
      <c r="F56" t="s">
        <v>388</v>
      </c>
      <c r="G56" t="s">
        <v>416</v>
      </c>
      <c r="H56" t="s">
        <v>419</v>
      </c>
      <c r="I56" t="s">
        <v>420</v>
      </c>
      <c r="J56" t="s">
        <v>423</v>
      </c>
    </row>
    <row r="57" spans="1:10">
      <c r="A57" s="1">
        <f>HYPERLINK("https://lsnyc.legalserver.org/matter/dynamic-profile/view/1888058","19-1888058")</f>
        <v>0</v>
      </c>
      <c r="B57" t="s">
        <v>18</v>
      </c>
      <c r="C57" t="s">
        <v>93</v>
      </c>
      <c r="D57" t="s">
        <v>212</v>
      </c>
      <c r="E57" t="s">
        <v>326</v>
      </c>
      <c r="F57" t="s">
        <v>352</v>
      </c>
      <c r="G57" t="s">
        <v>416</v>
      </c>
      <c r="H57" t="s">
        <v>419</v>
      </c>
      <c r="I57" t="s">
        <v>420</v>
      </c>
      <c r="J57" t="s">
        <v>421</v>
      </c>
    </row>
    <row r="58" spans="1:10">
      <c r="A58" s="1">
        <f>HYPERLINK("https://lsnyc.legalserver.org/matter/dynamic-profile/view/1890764","19-1890764")</f>
        <v>0</v>
      </c>
      <c r="B58" t="s">
        <v>18</v>
      </c>
      <c r="C58" t="s">
        <v>66</v>
      </c>
      <c r="D58" t="s">
        <v>162</v>
      </c>
      <c r="E58" t="s">
        <v>327</v>
      </c>
      <c r="F58" t="s">
        <v>389</v>
      </c>
      <c r="G58" t="s">
        <v>416</v>
      </c>
      <c r="H58" t="s">
        <v>419</v>
      </c>
      <c r="I58" t="s">
        <v>420</v>
      </c>
      <c r="J58" t="s">
        <v>421</v>
      </c>
    </row>
    <row r="59" spans="1:10">
      <c r="A59" s="1">
        <f>HYPERLINK("https://lsnyc.legalserver.org/matter/dynamic-profile/view/1879187","18-1879187")</f>
        <v>0</v>
      </c>
      <c r="B59" t="s">
        <v>19</v>
      </c>
      <c r="C59" t="s">
        <v>94</v>
      </c>
      <c r="D59" t="s">
        <v>213</v>
      </c>
      <c r="E59" t="s">
        <v>328</v>
      </c>
      <c r="F59" t="s">
        <v>390</v>
      </c>
      <c r="G59" t="s">
        <v>416</v>
      </c>
      <c r="H59" t="s">
        <v>419</v>
      </c>
      <c r="I59" t="s">
        <v>420</v>
      </c>
      <c r="J59" t="s">
        <v>421</v>
      </c>
    </row>
    <row r="60" spans="1:10">
      <c r="A60" s="1">
        <f>HYPERLINK("https://lsnyc.legalserver.org/matter/dynamic-profile/view/1887119","19-1887119")</f>
        <v>0</v>
      </c>
      <c r="B60" t="s">
        <v>19</v>
      </c>
      <c r="C60" t="s">
        <v>95</v>
      </c>
      <c r="D60" t="s">
        <v>214</v>
      </c>
      <c r="E60" t="s">
        <v>329</v>
      </c>
      <c r="F60" t="s">
        <v>335</v>
      </c>
      <c r="G60" t="s">
        <v>416</v>
      </c>
      <c r="H60" t="s">
        <v>419</v>
      </c>
      <c r="I60" t="s">
        <v>420</v>
      </c>
      <c r="J60" t="s">
        <v>421</v>
      </c>
    </row>
    <row r="61" spans="1:10">
      <c r="A61" s="1">
        <f>HYPERLINK("https://lsnyc.legalserver.org/matter/dynamic-profile/view/1881514","18-1881514")</f>
        <v>0</v>
      </c>
      <c r="B61" t="s">
        <v>19</v>
      </c>
      <c r="C61" t="s">
        <v>96</v>
      </c>
      <c r="D61" t="s">
        <v>161</v>
      </c>
      <c r="E61" t="s">
        <v>330</v>
      </c>
      <c r="F61" t="s">
        <v>317</v>
      </c>
      <c r="G61" t="s">
        <v>416</v>
      </c>
      <c r="I61" t="s">
        <v>420</v>
      </c>
      <c r="J61" t="s">
        <v>421</v>
      </c>
    </row>
    <row r="62" spans="1:10">
      <c r="A62" s="1">
        <f>HYPERLINK("https://lsnyc.legalserver.org/matter/dynamic-profile/view/1899720","19-1899720")</f>
        <v>0</v>
      </c>
      <c r="B62" t="s">
        <v>19</v>
      </c>
      <c r="C62" t="s">
        <v>97</v>
      </c>
      <c r="D62" t="s">
        <v>215</v>
      </c>
      <c r="E62" t="s">
        <v>331</v>
      </c>
      <c r="F62" t="s">
        <v>306</v>
      </c>
      <c r="G62" t="s">
        <v>416</v>
      </c>
      <c r="H62" t="s">
        <v>419</v>
      </c>
      <c r="I62" t="s">
        <v>420</v>
      </c>
    </row>
    <row r="63" spans="1:10">
      <c r="A63" s="1">
        <f>HYPERLINK("https://lsnyc.legalserver.org/matter/dynamic-profile/view/1899475","19-1899475")</f>
        <v>0</v>
      </c>
      <c r="B63" t="s">
        <v>19</v>
      </c>
      <c r="C63" t="s">
        <v>98</v>
      </c>
      <c r="D63" t="s">
        <v>216</v>
      </c>
      <c r="E63" t="s">
        <v>331</v>
      </c>
      <c r="F63" t="s">
        <v>391</v>
      </c>
      <c r="G63" t="s">
        <v>416</v>
      </c>
      <c r="H63" t="s">
        <v>419</v>
      </c>
      <c r="I63" t="s">
        <v>420</v>
      </c>
    </row>
    <row r="64" spans="1:10">
      <c r="A64" s="1">
        <f>HYPERLINK("https://lsnyc.legalserver.org/matter/dynamic-profile/view/1905805","19-1905805")</f>
        <v>0</v>
      </c>
      <c r="B64" t="s">
        <v>20</v>
      </c>
      <c r="C64" t="s">
        <v>86</v>
      </c>
      <c r="D64" t="s">
        <v>217</v>
      </c>
      <c r="E64" t="s">
        <v>332</v>
      </c>
      <c r="F64" t="s">
        <v>392</v>
      </c>
      <c r="G64" t="s">
        <v>416</v>
      </c>
      <c r="H64" t="s">
        <v>419</v>
      </c>
      <c r="I64" t="s">
        <v>420</v>
      </c>
      <c r="J64" t="s">
        <v>421</v>
      </c>
    </row>
    <row r="65" spans="1:10">
      <c r="A65" s="1">
        <f>HYPERLINK("https://lsnyc.legalserver.org/matter/dynamic-profile/view/1902943","19-1902943")</f>
        <v>0</v>
      </c>
      <c r="B65" t="s">
        <v>21</v>
      </c>
      <c r="C65" t="s">
        <v>99</v>
      </c>
      <c r="D65" t="s">
        <v>218</v>
      </c>
      <c r="E65" t="s">
        <v>306</v>
      </c>
      <c r="F65" t="s">
        <v>306</v>
      </c>
      <c r="G65" t="s">
        <v>416</v>
      </c>
      <c r="H65" t="s">
        <v>419</v>
      </c>
      <c r="I65" t="s">
        <v>420</v>
      </c>
      <c r="J65" t="s">
        <v>423</v>
      </c>
    </row>
    <row r="66" spans="1:10">
      <c r="A66" s="1">
        <f>HYPERLINK("https://lsnyc.legalserver.org/matter/dynamic-profile/view/1893800","19-1893800")</f>
        <v>0</v>
      </c>
      <c r="B66" t="s">
        <v>21</v>
      </c>
      <c r="C66" t="s">
        <v>100</v>
      </c>
      <c r="D66" t="s">
        <v>219</v>
      </c>
      <c r="E66" t="s">
        <v>333</v>
      </c>
      <c r="F66" t="s">
        <v>393</v>
      </c>
      <c r="G66" t="s">
        <v>416</v>
      </c>
      <c r="I66" t="s">
        <v>420</v>
      </c>
      <c r="J66" t="s">
        <v>421</v>
      </c>
    </row>
    <row r="67" spans="1:10">
      <c r="A67" s="1">
        <f>HYPERLINK("https://lsnyc.legalserver.org/matter/dynamic-profile/view/1895864","19-1895864")</f>
        <v>0</v>
      </c>
      <c r="B67" t="s">
        <v>22</v>
      </c>
      <c r="C67" t="s">
        <v>49</v>
      </c>
      <c r="D67" t="s">
        <v>169</v>
      </c>
      <c r="E67" t="s">
        <v>295</v>
      </c>
      <c r="F67" t="s">
        <v>295</v>
      </c>
      <c r="G67" t="s">
        <v>416</v>
      </c>
      <c r="I67" t="s">
        <v>420</v>
      </c>
    </row>
    <row r="68" spans="1:10">
      <c r="A68" s="1">
        <f>HYPERLINK("https://lsnyc.legalserver.org/matter/dynamic-profile/view/1901314","19-1901314")</f>
        <v>0</v>
      </c>
      <c r="B68" t="s">
        <v>22</v>
      </c>
      <c r="C68" t="s">
        <v>101</v>
      </c>
      <c r="D68" t="s">
        <v>220</v>
      </c>
      <c r="E68" t="s">
        <v>286</v>
      </c>
      <c r="F68" t="s">
        <v>286</v>
      </c>
      <c r="G68" t="s">
        <v>416</v>
      </c>
      <c r="I68" t="s">
        <v>420</v>
      </c>
    </row>
    <row r="69" spans="1:10">
      <c r="A69" s="1">
        <f>HYPERLINK("https://lsnyc.legalserver.org/matter/dynamic-profile/view/1897189","19-1897189")</f>
        <v>0</v>
      </c>
      <c r="B69" t="s">
        <v>22</v>
      </c>
      <c r="C69" t="s">
        <v>102</v>
      </c>
      <c r="D69" t="s">
        <v>221</v>
      </c>
      <c r="E69" t="s">
        <v>301</v>
      </c>
      <c r="F69" t="s">
        <v>301</v>
      </c>
      <c r="G69" t="s">
        <v>416</v>
      </c>
      <c r="H69" t="s">
        <v>419</v>
      </c>
      <c r="I69" t="s">
        <v>420</v>
      </c>
      <c r="J69" t="s">
        <v>423</v>
      </c>
    </row>
    <row r="70" spans="1:10">
      <c r="A70" s="1">
        <f>HYPERLINK("https://lsnyc.legalserver.org/matter/dynamic-profile/view/1886946","19-1886946")</f>
        <v>0</v>
      </c>
      <c r="B70" t="s">
        <v>23</v>
      </c>
      <c r="C70" t="s">
        <v>103</v>
      </c>
      <c r="D70" t="s">
        <v>222</v>
      </c>
      <c r="E70" t="s">
        <v>334</v>
      </c>
      <c r="F70" t="s">
        <v>394</v>
      </c>
      <c r="G70" t="s">
        <v>416</v>
      </c>
      <c r="H70" t="s">
        <v>419</v>
      </c>
      <c r="I70" t="s">
        <v>420</v>
      </c>
      <c r="J70" t="s">
        <v>429</v>
      </c>
    </row>
    <row r="71" spans="1:10">
      <c r="A71" s="1">
        <f>HYPERLINK("https://lsnyc.legalserver.org/matter/dynamic-profile/view/1888748","19-1888748")</f>
        <v>0</v>
      </c>
      <c r="B71" t="s">
        <v>23</v>
      </c>
      <c r="C71" t="s">
        <v>104</v>
      </c>
      <c r="D71" t="s">
        <v>223</v>
      </c>
      <c r="E71" t="s">
        <v>335</v>
      </c>
      <c r="F71" t="s">
        <v>377</v>
      </c>
      <c r="G71" t="s">
        <v>416</v>
      </c>
      <c r="H71" t="s">
        <v>419</v>
      </c>
      <c r="I71" t="s">
        <v>420</v>
      </c>
      <c r="J71" t="s">
        <v>421</v>
      </c>
    </row>
    <row r="72" spans="1:10">
      <c r="A72" s="1">
        <f>HYPERLINK("https://lsnyc.legalserver.org/matter/dynamic-profile/view/1898400","19-1898400")</f>
        <v>0</v>
      </c>
      <c r="B72" t="s">
        <v>23</v>
      </c>
      <c r="C72" t="s">
        <v>105</v>
      </c>
      <c r="D72" t="s">
        <v>224</v>
      </c>
      <c r="E72" t="s">
        <v>278</v>
      </c>
      <c r="F72" t="s">
        <v>395</v>
      </c>
      <c r="G72" t="s">
        <v>416</v>
      </c>
      <c r="H72" t="s">
        <v>419</v>
      </c>
      <c r="I72" t="s">
        <v>420</v>
      </c>
      <c r="J72" t="s">
        <v>421</v>
      </c>
    </row>
    <row r="73" spans="1:10">
      <c r="A73" s="1">
        <f>HYPERLINK("https://lsnyc.legalserver.org/matter/dynamic-profile/view/1899593","19-1899593")</f>
        <v>0</v>
      </c>
      <c r="B73" t="s">
        <v>23</v>
      </c>
      <c r="C73" t="s">
        <v>66</v>
      </c>
      <c r="D73" t="s">
        <v>162</v>
      </c>
      <c r="E73" t="s">
        <v>336</v>
      </c>
      <c r="F73" t="s">
        <v>357</v>
      </c>
      <c r="G73" t="s">
        <v>416</v>
      </c>
      <c r="H73" t="s">
        <v>419</v>
      </c>
      <c r="I73" t="s">
        <v>420</v>
      </c>
      <c r="J73" t="s">
        <v>430</v>
      </c>
    </row>
    <row r="74" spans="1:10">
      <c r="A74" s="1">
        <f>HYPERLINK("https://lsnyc.legalserver.org/matter/dynamic-profile/view/1895500","19-1895500")</f>
        <v>0</v>
      </c>
      <c r="B74" t="s">
        <v>24</v>
      </c>
      <c r="C74" t="s">
        <v>106</v>
      </c>
      <c r="D74" t="s">
        <v>225</v>
      </c>
      <c r="E74" t="s">
        <v>337</v>
      </c>
      <c r="F74" t="s">
        <v>396</v>
      </c>
      <c r="G74" t="s">
        <v>416</v>
      </c>
      <c r="H74" t="s">
        <v>419</v>
      </c>
      <c r="I74" t="s">
        <v>420</v>
      </c>
      <c r="J74" t="s">
        <v>421</v>
      </c>
    </row>
    <row r="75" spans="1:10">
      <c r="A75" s="1">
        <f>HYPERLINK("https://lsnyc.legalserver.org/matter/dynamic-profile/view/1901159","19-1901159")</f>
        <v>0</v>
      </c>
      <c r="B75" t="s">
        <v>24</v>
      </c>
      <c r="C75" t="s">
        <v>107</v>
      </c>
      <c r="D75" t="s">
        <v>226</v>
      </c>
      <c r="E75" t="s">
        <v>338</v>
      </c>
      <c r="F75" t="s">
        <v>397</v>
      </c>
      <c r="G75" t="s">
        <v>416</v>
      </c>
      <c r="H75" t="s">
        <v>419</v>
      </c>
      <c r="I75" t="s">
        <v>420</v>
      </c>
      <c r="J75" t="s">
        <v>423</v>
      </c>
    </row>
    <row r="76" spans="1:10">
      <c r="A76" s="1">
        <f>HYPERLINK("https://lsnyc.legalserver.org/matter/dynamic-profile/view/1897254","19-1897254")</f>
        <v>0</v>
      </c>
      <c r="B76" t="s">
        <v>25</v>
      </c>
      <c r="C76" t="s">
        <v>108</v>
      </c>
      <c r="D76" t="s">
        <v>227</v>
      </c>
      <c r="E76" t="s">
        <v>301</v>
      </c>
      <c r="F76" t="s">
        <v>398</v>
      </c>
      <c r="G76" t="s">
        <v>416</v>
      </c>
      <c r="I76" t="s">
        <v>420</v>
      </c>
    </row>
    <row r="77" spans="1:10">
      <c r="A77" s="1">
        <f>HYPERLINK("https://lsnyc.legalserver.org/matter/dynamic-profile/view/1892295","19-1892295")</f>
        <v>0</v>
      </c>
      <c r="B77" t="s">
        <v>25</v>
      </c>
      <c r="C77" t="s">
        <v>109</v>
      </c>
      <c r="D77" t="s">
        <v>166</v>
      </c>
      <c r="E77" t="s">
        <v>339</v>
      </c>
      <c r="F77" t="s">
        <v>337</v>
      </c>
      <c r="G77" t="s">
        <v>416</v>
      </c>
      <c r="I77" t="s">
        <v>420</v>
      </c>
      <c r="J77" t="s">
        <v>423</v>
      </c>
    </row>
    <row r="78" spans="1:10">
      <c r="A78" s="1">
        <f>HYPERLINK("https://lsnyc.legalserver.org/matter/dynamic-profile/view/1885099","18-1885099")</f>
        <v>0</v>
      </c>
      <c r="B78" t="s">
        <v>26</v>
      </c>
      <c r="C78" t="s">
        <v>110</v>
      </c>
      <c r="D78" t="s">
        <v>211</v>
      </c>
      <c r="E78" t="s">
        <v>340</v>
      </c>
      <c r="F78" t="s">
        <v>281</v>
      </c>
      <c r="G78" t="s">
        <v>417</v>
      </c>
      <c r="H78" t="s">
        <v>419</v>
      </c>
      <c r="I78" t="s">
        <v>420</v>
      </c>
      <c r="J78" t="s">
        <v>421</v>
      </c>
    </row>
    <row r="79" spans="1:10">
      <c r="A79" s="1">
        <f>HYPERLINK("https://lsnyc.legalserver.org/matter/dynamic-profile/view/1894319","19-1894319")</f>
        <v>0</v>
      </c>
      <c r="B79" t="s">
        <v>26</v>
      </c>
      <c r="C79" t="s">
        <v>111</v>
      </c>
      <c r="D79" t="s">
        <v>166</v>
      </c>
      <c r="E79" t="s">
        <v>341</v>
      </c>
      <c r="F79" t="s">
        <v>286</v>
      </c>
      <c r="G79" t="s">
        <v>416</v>
      </c>
      <c r="H79" t="s">
        <v>419</v>
      </c>
      <c r="I79" t="s">
        <v>420</v>
      </c>
      <c r="J79" t="s">
        <v>421</v>
      </c>
    </row>
    <row r="80" spans="1:10">
      <c r="A80" s="1">
        <f>HYPERLINK("https://lsnyc.legalserver.org/matter/dynamic-profile/view/1899671","19-1899671")</f>
        <v>0</v>
      </c>
      <c r="B80" t="s">
        <v>26</v>
      </c>
      <c r="C80" t="s">
        <v>112</v>
      </c>
      <c r="D80" t="s">
        <v>198</v>
      </c>
      <c r="E80" t="s">
        <v>336</v>
      </c>
      <c r="F80" t="s">
        <v>310</v>
      </c>
      <c r="G80" t="s">
        <v>416</v>
      </c>
      <c r="I80" t="s">
        <v>420</v>
      </c>
      <c r="J80" t="s">
        <v>421</v>
      </c>
    </row>
    <row r="81" spans="1:10">
      <c r="A81" s="1">
        <f>HYPERLINK("https://lsnyc.legalserver.org/matter/dynamic-profile/view/1888122","19-1888122")</f>
        <v>0</v>
      </c>
      <c r="B81" t="s">
        <v>26</v>
      </c>
      <c r="C81" t="s">
        <v>66</v>
      </c>
      <c r="D81" t="s">
        <v>228</v>
      </c>
      <c r="E81" t="s">
        <v>326</v>
      </c>
      <c r="F81" t="s">
        <v>369</v>
      </c>
      <c r="G81" t="s">
        <v>416</v>
      </c>
      <c r="I81" t="s">
        <v>420</v>
      </c>
      <c r="J81" t="s">
        <v>423</v>
      </c>
    </row>
    <row r="82" spans="1:10">
      <c r="A82" s="1">
        <f>HYPERLINK("https://lsnyc.legalserver.org/matter/dynamic-profile/view/1892355","19-1892355")</f>
        <v>0</v>
      </c>
      <c r="B82" t="s">
        <v>26</v>
      </c>
      <c r="C82" t="s">
        <v>108</v>
      </c>
      <c r="D82" t="s">
        <v>229</v>
      </c>
      <c r="E82" t="s">
        <v>316</v>
      </c>
      <c r="F82" t="s">
        <v>399</v>
      </c>
      <c r="G82" t="s">
        <v>416</v>
      </c>
      <c r="I82" t="s">
        <v>420</v>
      </c>
      <c r="J82" t="s">
        <v>421</v>
      </c>
    </row>
    <row r="83" spans="1:10">
      <c r="A83" s="1">
        <f>HYPERLINK("https://lsnyc.legalserver.org/matter/dynamic-profile/view/1888811","19-1888811")</f>
        <v>0</v>
      </c>
      <c r="B83" t="s">
        <v>26</v>
      </c>
      <c r="C83" t="s">
        <v>56</v>
      </c>
      <c r="D83" t="s">
        <v>230</v>
      </c>
      <c r="E83" t="s">
        <v>335</v>
      </c>
      <c r="F83" t="s">
        <v>400</v>
      </c>
      <c r="G83" t="s">
        <v>416</v>
      </c>
      <c r="H83" t="s">
        <v>419</v>
      </c>
      <c r="I83" t="s">
        <v>420</v>
      </c>
      <c r="J83" t="s">
        <v>421</v>
      </c>
    </row>
    <row r="84" spans="1:10">
      <c r="A84" s="1">
        <f>HYPERLINK("https://lsnyc.legalserver.org/matter/dynamic-profile/view/1894927","19-1894927")</f>
        <v>0</v>
      </c>
      <c r="B84" t="s">
        <v>26</v>
      </c>
      <c r="C84" t="s">
        <v>113</v>
      </c>
      <c r="D84" t="s">
        <v>197</v>
      </c>
      <c r="E84" t="s">
        <v>337</v>
      </c>
      <c r="F84" t="s">
        <v>301</v>
      </c>
      <c r="G84" t="s">
        <v>416</v>
      </c>
      <c r="H84" t="s">
        <v>419</v>
      </c>
      <c r="I84" t="s">
        <v>420</v>
      </c>
      <c r="J84" t="s">
        <v>423</v>
      </c>
    </row>
    <row r="85" spans="1:10">
      <c r="A85" s="1">
        <f>HYPERLINK("https://lsnyc.legalserver.org/matter/dynamic-profile/view/1887670","19-1887670")</f>
        <v>0</v>
      </c>
      <c r="B85" t="s">
        <v>26</v>
      </c>
      <c r="C85" t="s">
        <v>114</v>
      </c>
      <c r="D85" t="s">
        <v>179</v>
      </c>
      <c r="E85" t="s">
        <v>287</v>
      </c>
      <c r="F85" t="s">
        <v>401</v>
      </c>
      <c r="G85" t="s">
        <v>417</v>
      </c>
      <c r="H85" t="s">
        <v>419</v>
      </c>
      <c r="I85" t="s">
        <v>420</v>
      </c>
    </row>
    <row r="86" spans="1:10">
      <c r="A86" s="1">
        <f>HYPERLINK("https://lsnyc.legalserver.org/matter/dynamic-profile/view/1901542","19-1901542")</f>
        <v>0</v>
      </c>
      <c r="B86" t="s">
        <v>26</v>
      </c>
      <c r="C86" t="s">
        <v>115</v>
      </c>
      <c r="D86" t="s">
        <v>231</v>
      </c>
      <c r="E86" t="s">
        <v>315</v>
      </c>
      <c r="F86" t="s">
        <v>402</v>
      </c>
      <c r="G86" t="s">
        <v>416</v>
      </c>
      <c r="H86" t="s">
        <v>419</v>
      </c>
      <c r="I86" t="s">
        <v>420</v>
      </c>
      <c r="J86" t="s">
        <v>421</v>
      </c>
    </row>
    <row r="87" spans="1:10">
      <c r="A87" s="1">
        <f>HYPERLINK("https://lsnyc.legalserver.org/matter/dynamic-profile/view/1901887","19-1901887")</f>
        <v>0</v>
      </c>
      <c r="B87" t="s">
        <v>26</v>
      </c>
      <c r="C87" t="s">
        <v>116</v>
      </c>
      <c r="D87" t="s">
        <v>232</v>
      </c>
      <c r="E87" t="s">
        <v>300</v>
      </c>
      <c r="F87" t="s">
        <v>310</v>
      </c>
      <c r="G87" t="s">
        <v>416</v>
      </c>
      <c r="H87" t="s">
        <v>419</v>
      </c>
      <c r="I87" t="s">
        <v>420</v>
      </c>
      <c r="J87" t="s">
        <v>421</v>
      </c>
    </row>
    <row r="88" spans="1:10">
      <c r="A88" s="1">
        <f>HYPERLINK("https://lsnyc.legalserver.org/matter/dynamic-profile/view/1887114","19-1887114")</f>
        <v>0</v>
      </c>
      <c r="B88" t="s">
        <v>26</v>
      </c>
      <c r="C88" t="s">
        <v>114</v>
      </c>
      <c r="D88" t="s">
        <v>179</v>
      </c>
      <c r="E88" t="s">
        <v>329</v>
      </c>
      <c r="F88" t="s">
        <v>368</v>
      </c>
      <c r="G88" t="s">
        <v>416</v>
      </c>
      <c r="I88" t="s">
        <v>420</v>
      </c>
      <c r="J88" t="s">
        <v>421</v>
      </c>
    </row>
    <row r="89" spans="1:10">
      <c r="A89" s="1">
        <f>HYPERLINK("https://lsnyc.legalserver.org/matter/dynamic-profile/view/1896780","19-1896780")</f>
        <v>0</v>
      </c>
      <c r="B89" t="s">
        <v>27</v>
      </c>
      <c r="C89" t="s">
        <v>117</v>
      </c>
      <c r="D89" t="s">
        <v>233</v>
      </c>
      <c r="E89" t="s">
        <v>299</v>
      </c>
      <c r="F89" t="s">
        <v>403</v>
      </c>
      <c r="G89" t="s">
        <v>416</v>
      </c>
      <c r="H89" t="s">
        <v>419</v>
      </c>
      <c r="I89" t="s">
        <v>420</v>
      </c>
      <c r="J89" t="s">
        <v>421</v>
      </c>
    </row>
    <row r="90" spans="1:10">
      <c r="A90" s="1">
        <f>HYPERLINK("https://lsnyc.legalserver.org/matter/dynamic-profile/view/1888329","19-1888329")</f>
        <v>0</v>
      </c>
      <c r="B90" t="s">
        <v>27</v>
      </c>
      <c r="C90" t="s">
        <v>118</v>
      </c>
      <c r="D90" t="s">
        <v>234</v>
      </c>
      <c r="E90" t="s">
        <v>342</v>
      </c>
      <c r="F90" t="s">
        <v>404</v>
      </c>
      <c r="G90" t="s">
        <v>416</v>
      </c>
      <c r="H90" t="s">
        <v>419</v>
      </c>
      <c r="I90" t="s">
        <v>420</v>
      </c>
      <c r="J90" t="s">
        <v>421</v>
      </c>
    </row>
    <row r="91" spans="1:10">
      <c r="A91" s="1">
        <f>HYPERLINK("https://lsnyc.legalserver.org/matter/dynamic-profile/view/1884481","18-1884481")</f>
        <v>0</v>
      </c>
      <c r="B91" t="s">
        <v>27</v>
      </c>
      <c r="C91" t="s">
        <v>119</v>
      </c>
      <c r="D91" t="s">
        <v>235</v>
      </c>
      <c r="E91" t="s">
        <v>343</v>
      </c>
      <c r="F91" t="s">
        <v>312</v>
      </c>
      <c r="G91" t="s">
        <v>416</v>
      </c>
      <c r="H91" t="s">
        <v>419</v>
      </c>
      <c r="I91" t="s">
        <v>420</v>
      </c>
      <c r="J91" t="s">
        <v>424</v>
      </c>
    </row>
    <row r="92" spans="1:10">
      <c r="A92" s="1">
        <f>HYPERLINK("https://lsnyc.legalserver.org/matter/dynamic-profile/view/1897578","19-1897578")</f>
        <v>0</v>
      </c>
      <c r="B92" t="s">
        <v>27</v>
      </c>
      <c r="C92" t="s">
        <v>56</v>
      </c>
      <c r="D92" t="s">
        <v>236</v>
      </c>
      <c r="E92" t="s">
        <v>281</v>
      </c>
      <c r="F92" t="s">
        <v>405</v>
      </c>
      <c r="G92" t="s">
        <v>416</v>
      </c>
      <c r="H92" t="s">
        <v>419</v>
      </c>
      <c r="I92" t="s">
        <v>420</v>
      </c>
      <c r="J92" t="s">
        <v>423</v>
      </c>
    </row>
    <row r="93" spans="1:10">
      <c r="A93" s="1">
        <f>HYPERLINK("https://lsnyc.legalserver.org/matter/dynamic-profile/view/1904774","19-1904774")</f>
        <v>0</v>
      </c>
      <c r="B93" t="s">
        <v>27</v>
      </c>
      <c r="C93" t="s">
        <v>120</v>
      </c>
      <c r="D93" t="s">
        <v>237</v>
      </c>
      <c r="E93" t="s">
        <v>344</v>
      </c>
      <c r="F93" t="s">
        <v>313</v>
      </c>
      <c r="G93" t="s">
        <v>416</v>
      </c>
      <c r="H93" t="s">
        <v>419</v>
      </c>
      <c r="I93" t="s">
        <v>420</v>
      </c>
    </row>
    <row r="94" spans="1:10">
      <c r="A94" s="1">
        <f>HYPERLINK("https://lsnyc.legalserver.org/matter/dynamic-profile/view/1842863","17-1842863")</f>
        <v>0</v>
      </c>
      <c r="B94" t="s">
        <v>27</v>
      </c>
      <c r="C94" t="s">
        <v>100</v>
      </c>
      <c r="D94" t="s">
        <v>238</v>
      </c>
      <c r="E94" t="s">
        <v>345</v>
      </c>
      <c r="F94" t="s">
        <v>373</v>
      </c>
      <c r="G94" t="s">
        <v>416</v>
      </c>
      <c r="I94" t="s">
        <v>420</v>
      </c>
      <c r="J94" t="s">
        <v>431</v>
      </c>
    </row>
    <row r="95" spans="1:10">
      <c r="A95" s="1">
        <f>HYPERLINK("https://lsnyc.legalserver.org/matter/dynamic-profile/view/1897943","19-1897943")</f>
        <v>0</v>
      </c>
      <c r="B95" t="s">
        <v>27</v>
      </c>
      <c r="C95" t="s">
        <v>121</v>
      </c>
      <c r="D95" t="s">
        <v>239</v>
      </c>
      <c r="E95" t="s">
        <v>346</v>
      </c>
      <c r="F95" t="s">
        <v>357</v>
      </c>
      <c r="G95" t="s">
        <v>416</v>
      </c>
      <c r="H95" t="s">
        <v>419</v>
      </c>
      <c r="I95" t="s">
        <v>420</v>
      </c>
    </row>
    <row r="96" spans="1:10">
      <c r="A96" s="1">
        <f>HYPERLINK("https://lsnyc.legalserver.org/matter/dynamic-profile/view/1879141","18-1879141")</f>
        <v>0</v>
      </c>
      <c r="B96" t="s">
        <v>27</v>
      </c>
      <c r="C96" t="s">
        <v>66</v>
      </c>
      <c r="D96" t="s">
        <v>182</v>
      </c>
      <c r="E96" t="s">
        <v>328</v>
      </c>
      <c r="F96" t="s">
        <v>328</v>
      </c>
      <c r="G96" t="s">
        <v>416</v>
      </c>
      <c r="H96" t="s">
        <v>419</v>
      </c>
      <c r="I96" t="s">
        <v>420</v>
      </c>
      <c r="J96" t="s">
        <v>421</v>
      </c>
    </row>
    <row r="97" spans="1:10">
      <c r="A97" s="1">
        <f>HYPERLINK("https://lsnyc.legalserver.org/matter/dynamic-profile/view/1897260","19-1897260")</f>
        <v>0</v>
      </c>
      <c r="B97" t="s">
        <v>28</v>
      </c>
      <c r="C97" t="s">
        <v>122</v>
      </c>
      <c r="D97" t="s">
        <v>182</v>
      </c>
      <c r="E97" t="s">
        <v>301</v>
      </c>
      <c r="F97" t="s">
        <v>350</v>
      </c>
      <c r="G97" t="s">
        <v>416</v>
      </c>
      <c r="I97" t="s">
        <v>420</v>
      </c>
      <c r="J97" t="s">
        <v>423</v>
      </c>
    </row>
    <row r="98" spans="1:10">
      <c r="A98" s="1">
        <f>HYPERLINK("https://lsnyc.legalserver.org/matter/dynamic-profile/view/1850046","17-1850046")</f>
        <v>0</v>
      </c>
      <c r="B98" t="s">
        <v>29</v>
      </c>
      <c r="C98" t="s">
        <v>123</v>
      </c>
      <c r="D98" t="s">
        <v>240</v>
      </c>
      <c r="E98" t="s">
        <v>347</v>
      </c>
      <c r="F98" t="s">
        <v>406</v>
      </c>
      <c r="G98" t="s">
        <v>417</v>
      </c>
      <c r="H98" t="s">
        <v>419</v>
      </c>
      <c r="I98" t="s">
        <v>420</v>
      </c>
      <c r="J98" t="s">
        <v>432</v>
      </c>
    </row>
    <row r="99" spans="1:10">
      <c r="A99" s="1">
        <f>HYPERLINK("https://lsnyc.legalserver.org/matter/dynamic-profile/view/1889201","19-1889201")</f>
        <v>0</v>
      </c>
      <c r="B99" t="s">
        <v>29</v>
      </c>
      <c r="C99" t="s">
        <v>66</v>
      </c>
      <c r="D99" t="s">
        <v>241</v>
      </c>
      <c r="E99" t="s">
        <v>348</v>
      </c>
      <c r="F99" t="s">
        <v>368</v>
      </c>
      <c r="G99" t="s">
        <v>416</v>
      </c>
      <c r="H99" t="s">
        <v>419</v>
      </c>
      <c r="I99" t="s">
        <v>420</v>
      </c>
      <c r="J99" t="s">
        <v>423</v>
      </c>
    </row>
    <row r="100" spans="1:10">
      <c r="A100" s="1">
        <f>HYPERLINK("https://lsnyc.legalserver.org/matter/dynamic-profile/view/1848743","17-1848743")</f>
        <v>0</v>
      </c>
      <c r="B100" t="s">
        <v>29</v>
      </c>
      <c r="C100" t="s">
        <v>124</v>
      </c>
      <c r="D100" t="s">
        <v>242</v>
      </c>
      <c r="E100" t="s">
        <v>349</v>
      </c>
      <c r="F100" t="s">
        <v>407</v>
      </c>
      <c r="G100" t="s">
        <v>417</v>
      </c>
      <c r="I100" t="s">
        <v>420</v>
      </c>
      <c r="J100" t="s">
        <v>433</v>
      </c>
    </row>
    <row r="101" spans="1:10">
      <c r="A101" s="1">
        <f>HYPERLINK("https://lsnyc.legalserver.org/matter/dynamic-profile/view/1899098","19-1899098")</f>
        <v>0</v>
      </c>
      <c r="B101" t="s">
        <v>30</v>
      </c>
      <c r="C101" t="s">
        <v>125</v>
      </c>
      <c r="D101" t="s">
        <v>179</v>
      </c>
      <c r="E101" t="s">
        <v>350</v>
      </c>
      <c r="F101" t="s">
        <v>359</v>
      </c>
      <c r="G101" t="s">
        <v>416</v>
      </c>
      <c r="I101" t="s">
        <v>420</v>
      </c>
    </row>
    <row r="102" spans="1:10">
      <c r="A102" s="1">
        <f>HYPERLINK("https://lsnyc.legalserver.org/matter/dynamic-profile/view/1901903","19-1901903")</f>
        <v>0</v>
      </c>
      <c r="B102" t="s">
        <v>30</v>
      </c>
      <c r="C102" t="s">
        <v>126</v>
      </c>
      <c r="D102" t="s">
        <v>243</v>
      </c>
      <c r="E102" t="s">
        <v>300</v>
      </c>
      <c r="F102" t="s">
        <v>359</v>
      </c>
      <c r="G102" t="s">
        <v>416</v>
      </c>
      <c r="I102" t="s">
        <v>420</v>
      </c>
    </row>
    <row r="103" spans="1:10">
      <c r="A103" s="1">
        <f>HYPERLINK("https://lsnyc.legalserver.org/matter/dynamic-profile/view/1894535","19-1894535")</f>
        <v>0</v>
      </c>
      <c r="B103" t="s">
        <v>30</v>
      </c>
      <c r="C103" t="s">
        <v>127</v>
      </c>
      <c r="D103" t="s">
        <v>244</v>
      </c>
      <c r="E103" t="s">
        <v>351</v>
      </c>
      <c r="F103" t="s">
        <v>359</v>
      </c>
      <c r="G103" t="s">
        <v>416</v>
      </c>
      <c r="H103" t="s">
        <v>419</v>
      </c>
      <c r="I103" t="s">
        <v>420</v>
      </c>
      <c r="J103" t="s">
        <v>421</v>
      </c>
    </row>
    <row r="104" spans="1:10">
      <c r="A104" s="1">
        <f>HYPERLINK("https://lsnyc.legalserver.org/matter/dynamic-profile/view/1888455","19-1888455")</f>
        <v>0</v>
      </c>
      <c r="B104" t="s">
        <v>31</v>
      </c>
      <c r="C104" t="s">
        <v>128</v>
      </c>
      <c r="D104" t="s">
        <v>245</v>
      </c>
      <c r="E104" t="s">
        <v>334</v>
      </c>
      <c r="F104" t="s">
        <v>295</v>
      </c>
      <c r="G104" t="s">
        <v>416</v>
      </c>
      <c r="H104" t="s">
        <v>419</v>
      </c>
      <c r="I104" t="s">
        <v>420</v>
      </c>
      <c r="J104" t="s">
        <v>428</v>
      </c>
    </row>
    <row r="105" spans="1:10">
      <c r="A105" s="1">
        <f>HYPERLINK("https://lsnyc.legalserver.org/matter/dynamic-profile/view/1904814","19-1904814")</f>
        <v>0</v>
      </c>
      <c r="B105" t="s">
        <v>32</v>
      </c>
      <c r="C105" t="s">
        <v>129</v>
      </c>
      <c r="D105" t="s">
        <v>246</v>
      </c>
      <c r="E105" t="s">
        <v>344</v>
      </c>
      <c r="F105" t="s">
        <v>332</v>
      </c>
      <c r="G105" t="s">
        <v>416</v>
      </c>
      <c r="I105" t="s">
        <v>420</v>
      </c>
    </row>
    <row r="106" spans="1:10">
      <c r="A106" s="1">
        <f>HYPERLINK("https://lsnyc.legalserver.org/matter/dynamic-profile/view/1890994","19-1890994")</f>
        <v>0</v>
      </c>
      <c r="B106" t="s">
        <v>32</v>
      </c>
      <c r="C106" t="s">
        <v>130</v>
      </c>
      <c r="D106" t="s">
        <v>247</v>
      </c>
      <c r="E106" t="s">
        <v>352</v>
      </c>
      <c r="F106" t="s">
        <v>388</v>
      </c>
      <c r="G106" t="s">
        <v>416</v>
      </c>
      <c r="H106" t="s">
        <v>419</v>
      </c>
      <c r="I106" t="s">
        <v>420</v>
      </c>
      <c r="J106" t="s">
        <v>428</v>
      </c>
    </row>
    <row r="107" spans="1:10">
      <c r="A107" s="1">
        <f>HYPERLINK("https://lsnyc.legalserver.org/matter/dynamic-profile/view/1893957","19-1893957")</f>
        <v>0</v>
      </c>
      <c r="B107" t="s">
        <v>32</v>
      </c>
      <c r="C107" t="s">
        <v>131</v>
      </c>
      <c r="D107" t="s">
        <v>198</v>
      </c>
      <c r="E107" t="s">
        <v>353</v>
      </c>
      <c r="F107" t="s">
        <v>408</v>
      </c>
      <c r="G107" t="s">
        <v>416</v>
      </c>
      <c r="H107" t="s">
        <v>419</v>
      </c>
      <c r="I107" t="s">
        <v>420</v>
      </c>
      <c r="J107" t="s">
        <v>428</v>
      </c>
    </row>
    <row r="108" spans="1:10">
      <c r="A108" s="1">
        <f>HYPERLINK("https://lsnyc.legalserver.org/matter/dynamic-profile/view/1897378","19-1897378")</f>
        <v>0</v>
      </c>
      <c r="B108" t="s">
        <v>32</v>
      </c>
      <c r="C108" t="s">
        <v>132</v>
      </c>
      <c r="D108" t="s">
        <v>248</v>
      </c>
      <c r="E108" t="s">
        <v>354</v>
      </c>
      <c r="F108" t="s">
        <v>354</v>
      </c>
      <c r="G108" t="s">
        <v>416</v>
      </c>
      <c r="H108" t="s">
        <v>419</v>
      </c>
      <c r="I108" t="s">
        <v>420</v>
      </c>
      <c r="J108" t="s">
        <v>424</v>
      </c>
    </row>
    <row r="109" spans="1:10">
      <c r="A109" s="1">
        <f>HYPERLINK("https://lsnyc.legalserver.org/matter/dynamic-profile/view/1907622","19-1907622")</f>
        <v>0</v>
      </c>
      <c r="B109" t="s">
        <v>32</v>
      </c>
      <c r="C109" t="s">
        <v>133</v>
      </c>
      <c r="D109" t="s">
        <v>249</v>
      </c>
      <c r="E109" t="s">
        <v>355</v>
      </c>
      <c r="F109" t="s">
        <v>355</v>
      </c>
      <c r="G109" t="s">
        <v>416</v>
      </c>
      <c r="H109" t="s">
        <v>419</v>
      </c>
      <c r="I109" t="s">
        <v>420</v>
      </c>
      <c r="J109" t="s">
        <v>428</v>
      </c>
    </row>
    <row r="110" spans="1:10">
      <c r="A110" s="1">
        <f>HYPERLINK("https://lsnyc.legalserver.org/matter/dynamic-profile/view/1897359","19-1897359")</f>
        <v>0</v>
      </c>
      <c r="B110" t="s">
        <v>32</v>
      </c>
      <c r="C110" t="s">
        <v>134</v>
      </c>
      <c r="D110" t="s">
        <v>250</v>
      </c>
      <c r="E110" t="s">
        <v>354</v>
      </c>
      <c r="F110" t="s">
        <v>387</v>
      </c>
      <c r="G110" t="s">
        <v>416</v>
      </c>
      <c r="H110" t="s">
        <v>419</v>
      </c>
      <c r="I110" t="s">
        <v>420</v>
      </c>
      <c r="J110" t="s">
        <v>434</v>
      </c>
    </row>
    <row r="111" spans="1:10">
      <c r="A111" s="1">
        <f>HYPERLINK("https://lsnyc.legalserver.org/matter/dynamic-profile/view/1897413","19-1897413")</f>
        <v>0</v>
      </c>
      <c r="B111" t="s">
        <v>32</v>
      </c>
      <c r="C111" t="s">
        <v>79</v>
      </c>
      <c r="D111" t="s">
        <v>251</v>
      </c>
      <c r="E111" t="s">
        <v>354</v>
      </c>
      <c r="F111" t="s">
        <v>354</v>
      </c>
      <c r="G111" t="s">
        <v>416</v>
      </c>
      <c r="H111" t="s">
        <v>419</v>
      </c>
      <c r="I111" t="s">
        <v>420</v>
      </c>
      <c r="J111" t="s">
        <v>421</v>
      </c>
    </row>
    <row r="112" spans="1:10">
      <c r="A112" s="1">
        <f>HYPERLINK("https://lsnyc.legalserver.org/matter/dynamic-profile/view/1901369","19-1901369")</f>
        <v>0</v>
      </c>
      <c r="B112" t="s">
        <v>33</v>
      </c>
      <c r="C112" t="s">
        <v>135</v>
      </c>
      <c r="D112" t="s">
        <v>252</v>
      </c>
      <c r="E112" t="s">
        <v>286</v>
      </c>
      <c r="F112" t="s">
        <v>400</v>
      </c>
      <c r="G112" t="s">
        <v>416</v>
      </c>
      <c r="H112" t="s">
        <v>419</v>
      </c>
      <c r="I112" t="s">
        <v>420</v>
      </c>
      <c r="J112" t="s">
        <v>428</v>
      </c>
    </row>
    <row r="113" spans="1:10">
      <c r="A113" s="1">
        <f>HYPERLINK("https://lsnyc.legalserver.org/matter/dynamic-profile/view/1906257","19-1906257")</f>
        <v>0</v>
      </c>
      <c r="B113" t="s">
        <v>33</v>
      </c>
      <c r="C113" t="s">
        <v>136</v>
      </c>
      <c r="D113" t="s">
        <v>253</v>
      </c>
      <c r="E113" t="s">
        <v>332</v>
      </c>
      <c r="F113" t="s">
        <v>362</v>
      </c>
      <c r="G113" t="s">
        <v>416</v>
      </c>
      <c r="H113" t="s">
        <v>419</v>
      </c>
      <c r="I113" t="s">
        <v>420</v>
      </c>
      <c r="J113" t="s">
        <v>428</v>
      </c>
    </row>
    <row r="114" spans="1:10">
      <c r="A114" s="1">
        <f>HYPERLINK("https://lsnyc.legalserver.org/matter/dynamic-profile/view/1905229","19-1905229")</f>
        <v>0</v>
      </c>
      <c r="B114" t="s">
        <v>34</v>
      </c>
      <c r="C114" t="s">
        <v>137</v>
      </c>
      <c r="D114" t="s">
        <v>254</v>
      </c>
      <c r="E114" t="s">
        <v>356</v>
      </c>
      <c r="F114" t="s">
        <v>385</v>
      </c>
      <c r="G114" t="s">
        <v>416</v>
      </c>
      <c r="I114" t="s">
        <v>420</v>
      </c>
      <c r="J114" t="s">
        <v>421</v>
      </c>
    </row>
    <row r="115" spans="1:10">
      <c r="A115" s="1">
        <f>HYPERLINK("https://lsnyc.legalserver.org/matter/dynamic-profile/view/1899991","19-1899991")</f>
        <v>0</v>
      </c>
      <c r="B115" t="s">
        <v>34</v>
      </c>
      <c r="C115" t="s">
        <v>138</v>
      </c>
      <c r="D115" t="s">
        <v>255</v>
      </c>
      <c r="E115" t="s">
        <v>357</v>
      </c>
      <c r="F115" t="s">
        <v>300</v>
      </c>
      <c r="G115" t="s">
        <v>416</v>
      </c>
      <c r="I115" t="s">
        <v>420</v>
      </c>
      <c r="J115" t="s">
        <v>421</v>
      </c>
    </row>
    <row r="116" spans="1:10">
      <c r="A116" s="1">
        <f>HYPERLINK("https://lsnyc.legalserver.org/matter/dynamic-profile/view/1905624","19-1905624")</f>
        <v>0</v>
      </c>
      <c r="B116" t="s">
        <v>34</v>
      </c>
      <c r="C116" t="s">
        <v>139</v>
      </c>
      <c r="D116" t="s">
        <v>256</v>
      </c>
      <c r="E116" t="s">
        <v>358</v>
      </c>
      <c r="F116" t="s">
        <v>372</v>
      </c>
      <c r="G116" t="s">
        <v>416</v>
      </c>
      <c r="H116" t="s">
        <v>419</v>
      </c>
      <c r="I116" t="s">
        <v>420</v>
      </c>
      <c r="J116" t="s">
        <v>421</v>
      </c>
    </row>
    <row r="117" spans="1:10">
      <c r="A117" s="1">
        <f>HYPERLINK("https://lsnyc.legalserver.org/matter/dynamic-profile/view/1902441","19-1902441")</f>
        <v>0</v>
      </c>
      <c r="B117" t="s">
        <v>34</v>
      </c>
      <c r="C117" t="s">
        <v>140</v>
      </c>
      <c r="D117" t="s">
        <v>240</v>
      </c>
      <c r="E117" t="s">
        <v>359</v>
      </c>
      <c r="F117" t="s">
        <v>392</v>
      </c>
      <c r="G117" t="s">
        <v>416</v>
      </c>
      <c r="H117" t="s">
        <v>419</v>
      </c>
      <c r="I117" t="s">
        <v>420</v>
      </c>
      <c r="J117" t="s">
        <v>421</v>
      </c>
    </row>
    <row r="118" spans="1:10">
      <c r="A118" s="1">
        <f>HYPERLINK("https://lsnyc.legalserver.org/matter/dynamic-profile/view/1904364","19-1904364")</f>
        <v>0</v>
      </c>
      <c r="B118" t="s">
        <v>34</v>
      </c>
      <c r="C118" t="s">
        <v>141</v>
      </c>
      <c r="D118" t="s">
        <v>257</v>
      </c>
      <c r="E118" t="s">
        <v>360</v>
      </c>
      <c r="F118" t="s">
        <v>360</v>
      </c>
      <c r="G118" t="s">
        <v>416</v>
      </c>
      <c r="I118" t="s">
        <v>420</v>
      </c>
      <c r="J118" t="s">
        <v>421</v>
      </c>
    </row>
    <row r="119" spans="1:10">
      <c r="A119" s="1">
        <f>HYPERLINK("https://lsnyc.legalserver.org/matter/dynamic-profile/view/1898121","19-1898121")</f>
        <v>0</v>
      </c>
      <c r="B119" t="s">
        <v>35</v>
      </c>
      <c r="C119" t="s">
        <v>142</v>
      </c>
      <c r="D119" t="s">
        <v>258</v>
      </c>
      <c r="E119" t="s">
        <v>361</v>
      </c>
      <c r="F119" t="s">
        <v>398</v>
      </c>
      <c r="G119" t="s">
        <v>416</v>
      </c>
      <c r="H119" t="s">
        <v>419</v>
      </c>
      <c r="I119" t="s">
        <v>420</v>
      </c>
      <c r="J119" t="s">
        <v>423</v>
      </c>
    </row>
    <row r="120" spans="1:10">
      <c r="A120" s="1">
        <f>HYPERLINK("https://lsnyc.legalserver.org/matter/dynamic-profile/view/1907513","19-1907513")</f>
        <v>0</v>
      </c>
      <c r="B120" t="s">
        <v>35</v>
      </c>
      <c r="C120" t="s">
        <v>143</v>
      </c>
      <c r="D120" t="s">
        <v>259</v>
      </c>
      <c r="E120" t="s">
        <v>362</v>
      </c>
      <c r="F120" t="s">
        <v>362</v>
      </c>
      <c r="G120" t="s">
        <v>416</v>
      </c>
      <c r="H120" t="s">
        <v>419</v>
      </c>
      <c r="I120" t="s">
        <v>420</v>
      </c>
      <c r="J120" t="s">
        <v>428</v>
      </c>
    </row>
    <row r="121" spans="1:10">
      <c r="A121" s="1">
        <f>HYPERLINK("https://lsnyc.legalserver.org/matter/dynamic-profile/view/1899592","19-1899592")</f>
        <v>0</v>
      </c>
      <c r="B121" t="s">
        <v>35</v>
      </c>
      <c r="C121" t="s">
        <v>106</v>
      </c>
      <c r="D121" t="s">
        <v>260</v>
      </c>
      <c r="E121" t="s">
        <v>336</v>
      </c>
      <c r="F121" t="s">
        <v>357</v>
      </c>
      <c r="G121" t="s">
        <v>416</v>
      </c>
      <c r="H121" t="s">
        <v>419</v>
      </c>
      <c r="I121" t="s">
        <v>420</v>
      </c>
      <c r="J121" t="s">
        <v>428</v>
      </c>
    </row>
    <row r="122" spans="1:10">
      <c r="A122" s="1">
        <f>HYPERLINK("https://lsnyc.legalserver.org/matter/dynamic-profile/view/1899588","19-1899588")</f>
        <v>0</v>
      </c>
      <c r="B122" t="s">
        <v>35</v>
      </c>
      <c r="C122" t="s">
        <v>96</v>
      </c>
      <c r="D122" t="s">
        <v>110</v>
      </c>
      <c r="E122" t="s">
        <v>336</v>
      </c>
      <c r="F122" t="s">
        <v>362</v>
      </c>
      <c r="G122" t="s">
        <v>416</v>
      </c>
      <c r="H122" t="s">
        <v>419</v>
      </c>
      <c r="I122" t="s">
        <v>420</v>
      </c>
      <c r="J122" t="s">
        <v>428</v>
      </c>
    </row>
    <row r="123" spans="1:10">
      <c r="A123" s="1">
        <f>HYPERLINK("https://lsnyc.legalserver.org/matter/dynamic-profile/view/1905447","19-1905447")</f>
        <v>0</v>
      </c>
      <c r="B123" t="s">
        <v>35</v>
      </c>
      <c r="C123" t="s">
        <v>144</v>
      </c>
      <c r="D123" t="s">
        <v>261</v>
      </c>
      <c r="E123" t="s">
        <v>356</v>
      </c>
      <c r="F123" t="s">
        <v>356</v>
      </c>
      <c r="G123" t="s">
        <v>416</v>
      </c>
      <c r="H123" t="s">
        <v>419</v>
      </c>
      <c r="I123" t="s">
        <v>420</v>
      </c>
      <c r="J123" t="s">
        <v>424</v>
      </c>
    </row>
    <row r="124" spans="1:10">
      <c r="A124" s="1">
        <f>HYPERLINK("https://lsnyc.legalserver.org/matter/dynamic-profile/view/1900136","19-1900136")</f>
        <v>0</v>
      </c>
      <c r="B124" t="s">
        <v>36</v>
      </c>
      <c r="C124" t="s">
        <v>72</v>
      </c>
      <c r="D124" t="s">
        <v>210</v>
      </c>
      <c r="E124" t="s">
        <v>363</v>
      </c>
      <c r="F124" t="s">
        <v>409</v>
      </c>
      <c r="G124" t="s">
        <v>416</v>
      </c>
      <c r="H124" t="s">
        <v>419</v>
      </c>
      <c r="I124" t="s">
        <v>420</v>
      </c>
    </row>
    <row r="125" spans="1:10">
      <c r="A125" s="1">
        <f>HYPERLINK("https://lsnyc.legalserver.org/matter/dynamic-profile/view/1877206","18-1877206")</f>
        <v>0</v>
      </c>
      <c r="B125" t="s">
        <v>37</v>
      </c>
      <c r="C125" t="s">
        <v>145</v>
      </c>
      <c r="D125" t="s">
        <v>262</v>
      </c>
      <c r="E125" t="s">
        <v>364</v>
      </c>
      <c r="F125" t="s">
        <v>410</v>
      </c>
      <c r="G125" t="s">
        <v>416</v>
      </c>
      <c r="I125" t="s">
        <v>420</v>
      </c>
      <c r="J125" t="s">
        <v>424</v>
      </c>
    </row>
    <row r="126" spans="1:10">
      <c r="A126" s="1">
        <f>HYPERLINK("https://lsnyc.legalserver.org/matter/dynamic-profile/view/1901906","19-1901906")</f>
        <v>0</v>
      </c>
      <c r="B126" t="s">
        <v>38</v>
      </c>
      <c r="C126" t="s">
        <v>146</v>
      </c>
      <c r="D126" t="s">
        <v>263</v>
      </c>
      <c r="E126" t="s">
        <v>300</v>
      </c>
      <c r="F126" t="s">
        <v>411</v>
      </c>
      <c r="G126" t="s">
        <v>416</v>
      </c>
      <c r="I126" t="s">
        <v>420</v>
      </c>
      <c r="J126" t="s">
        <v>421</v>
      </c>
    </row>
    <row r="127" spans="1:10">
      <c r="A127" s="1">
        <f>HYPERLINK("https://lsnyc.legalserver.org/matter/dynamic-profile/view/1892108","19-1892108")</f>
        <v>0</v>
      </c>
      <c r="B127" t="s">
        <v>38</v>
      </c>
      <c r="C127" t="s">
        <v>147</v>
      </c>
      <c r="D127" t="s">
        <v>169</v>
      </c>
      <c r="E127" t="s">
        <v>323</v>
      </c>
      <c r="F127" t="s">
        <v>341</v>
      </c>
      <c r="G127" t="s">
        <v>416</v>
      </c>
      <c r="I127" t="s">
        <v>420</v>
      </c>
      <c r="J127" t="s">
        <v>421</v>
      </c>
    </row>
    <row r="128" spans="1:10">
      <c r="A128" s="1">
        <f>HYPERLINK("https://lsnyc.legalserver.org/matter/dynamic-profile/view/1888944","19-1888944")</f>
        <v>0</v>
      </c>
      <c r="B128" t="s">
        <v>38</v>
      </c>
      <c r="C128" t="s">
        <v>148</v>
      </c>
      <c r="D128" t="s">
        <v>264</v>
      </c>
      <c r="E128" t="s">
        <v>296</v>
      </c>
      <c r="F128" t="s">
        <v>279</v>
      </c>
      <c r="G128" t="s">
        <v>417</v>
      </c>
      <c r="H128" t="s">
        <v>419</v>
      </c>
      <c r="I128" t="s">
        <v>420</v>
      </c>
      <c r="J128" t="s">
        <v>421</v>
      </c>
    </row>
    <row r="129" spans="1:10">
      <c r="A129" s="1">
        <f>HYPERLINK("https://lsnyc.legalserver.org/matter/dynamic-profile/view/1906580","19-1906580")</f>
        <v>0</v>
      </c>
      <c r="B129" t="s">
        <v>39</v>
      </c>
      <c r="C129" t="s">
        <v>149</v>
      </c>
      <c r="D129" t="s">
        <v>265</v>
      </c>
      <c r="E129" t="s">
        <v>365</v>
      </c>
      <c r="F129" t="s">
        <v>365</v>
      </c>
      <c r="G129" t="s">
        <v>416</v>
      </c>
      <c r="H129" t="s">
        <v>419</v>
      </c>
      <c r="I129" t="s">
        <v>420</v>
      </c>
      <c r="J129" t="s">
        <v>421</v>
      </c>
    </row>
    <row r="130" spans="1:10">
      <c r="A130" s="1">
        <f>HYPERLINK("https://lsnyc.legalserver.org/matter/dynamic-profile/view/1895161","19-1895161")</f>
        <v>0</v>
      </c>
      <c r="B130" t="s">
        <v>40</v>
      </c>
      <c r="C130" t="s">
        <v>150</v>
      </c>
      <c r="D130" t="s">
        <v>266</v>
      </c>
      <c r="E130" t="s">
        <v>366</v>
      </c>
      <c r="F130" t="s">
        <v>299</v>
      </c>
      <c r="G130" t="s">
        <v>416</v>
      </c>
      <c r="I130" t="s">
        <v>420</v>
      </c>
    </row>
    <row r="131" spans="1:10">
      <c r="A131" s="1">
        <f>HYPERLINK("https://lsnyc.legalserver.org/matter/dynamic-profile/view/1889788","19-1889788")</f>
        <v>0</v>
      </c>
      <c r="B131" t="s">
        <v>40</v>
      </c>
      <c r="C131" t="s">
        <v>151</v>
      </c>
      <c r="D131" t="s">
        <v>267</v>
      </c>
      <c r="E131" t="s">
        <v>303</v>
      </c>
      <c r="F131" t="s">
        <v>412</v>
      </c>
      <c r="G131" t="s">
        <v>416</v>
      </c>
      <c r="H131" t="s">
        <v>419</v>
      </c>
      <c r="I131" t="s">
        <v>420</v>
      </c>
      <c r="J131" t="s">
        <v>428</v>
      </c>
    </row>
    <row r="132" spans="1:10">
      <c r="A132" s="1">
        <f>HYPERLINK("https://lsnyc.legalserver.org/matter/dynamic-profile/view/1853193","17-1853193")</f>
        <v>0</v>
      </c>
      <c r="B132" t="s">
        <v>40</v>
      </c>
      <c r="C132" t="s">
        <v>152</v>
      </c>
      <c r="D132" t="s">
        <v>268</v>
      </c>
      <c r="E132" t="s">
        <v>367</v>
      </c>
      <c r="F132" t="s">
        <v>413</v>
      </c>
      <c r="G132" t="s">
        <v>416</v>
      </c>
      <c r="H132" t="s">
        <v>419</v>
      </c>
      <c r="I132" t="s">
        <v>420</v>
      </c>
      <c r="J132" t="s">
        <v>428</v>
      </c>
    </row>
    <row r="133" spans="1:10">
      <c r="A133" s="1">
        <f>HYPERLINK("https://lsnyc.legalserver.org/matter/dynamic-profile/view/1902925","19-1902925")</f>
        <v>0</v>
      </c>
      <c r="B133" t="s">
        <v>41</v>
      </c>
      <c r="C133" t="s">
        <v>153</v>
      </c>
      <c r="D133" t="s">
        <v>269</v>
      </c>
      <c r="E133" t="s">
        <v>306</v>
      </c>
      <c r="F133" t="s">
        <v>414</v>
      </c>
      <c r="G133" t="s">
        <v>416</v>
      </c>
      <c r="H133" t="s">
        <v>419</v>
      </c>
      <c r="I133" t="s">
        <v>420</v>
      </c>
      <c r="J133" t="s">
        <v>421</v>
      </c>
    </row>
    <row r="134" spans="1:10">
      <c r="A134" s="1">
        <f>HYPERLINK("https://lsnyc.legalserver.org/matter/dynamic-profile/view/1892982","19-1892982")</f>
        <v>0</v>
      </c>
      <c r="B134" t="s">
        <v>41</v>
      </c>
      <c r="C134" t="s">
        <v>154</v>
      </c>
      <c r="D134" t="s">
        <v>270</v>
      </c>
      <c r="E134" t="s">
        <v>321</v>
      </c>
      <c r="F134" t="s">
        <v>285</v>
      </c>
      <c r="G134" t="s">
        <v>418</v>
      </c>
      <c r="I134" t="s">
        <v>420</v>
      </c>
      <c r="J134" t="s">
        <v>429</v>
      </c>
    </row>
    <row r="135" spans="1:10">
      <c r="A135" s="1">
        <f>HYPERLINK("https://lsnyc.legalserver.org/matter/dynamic-profile/view/1896736","19-1896736")</f>
        <v>0</v>
      </c>
      <c r="B135" t="s">
        <v>41</v>
      </c>
      <c r="C135" t="s">
        <v>155</v>
      </c>
      <c r="D135" t="s">
        <v>271</v>
      </c>
      <c r="E135" t="s">
        <v>299</v>
      </c>
      <c r="F135" t="s">
        <v>363</v>
      </c>
      <c r="G135" t="s">
        <v>416</v>
      </c>
      <c r="I135" t="s">
        <v>420</v>
      </c>
      <c r="J135" t="s">
        <v>423</v>
      </c>
    </row>
    <row r="136" spans="1:10">
      <c r="A136" s="1">
        <f>HYPERLINK("https://lsnyc.legalserver.org/matter/dynamic-profile/view/1892722","19-1892722")</f>
        <v>0</v>
      </c>
      <c r="B136" t="s">
        <v>41</v>
      </c>
      <c r="C136" t="s">
        <v>156</v>
      </c>
      <c r="D136" t="s">
        <v>272</v>
      </c>
      <c r="E136" t="s">
        <v>279</v>
      </c>
      <c r="F136" t="s">
        <v>415</v>
      </c>
      <c r="G136" t="s">
        <v>416</v>
      </c>
      <c r="H136" t="s">
        <v>419</v>
      </c>
      <c r="I136" t="s">
        <v>420</v>
      </c>
      <c r="J136" t="s">
        <v>423</v>
      </c>
    </row>
    <row r="137" spans="1:10">
      <c r="A137" s="1">
        <f>HYPERLINK("https://lsnyc.legalserver.org/matter/dynamic-profile/view/1896123","19-1896123")</f>
        <v>0</v>
      </c>
      <c r="B137" t="s">
        <v>41</v>
      </c>
      <c r="C137" t="s">
        <v>157</v>
      </c>
      <c r="D137" t="s">
        <v>273</v>
      </c>
      <c r="E137" t="s">
        <v>351</v>
      </c>
      <c r="F137" t="s">
        <v>363</v>
      </c>
      <c r="G137" t="s">
        <v>416</v>
      </c>
      <c r="H137" t="s">
        <v>419</v>
      </c>
      <c r="I137" t="s">
        <v>420</v>
      </c>
      <c r="J137" t="s">
        <v>421</v>
      </c>
    </row>
    <row r="138" spans="1:10">
      <c r="A138" s="1">
        <f>HYPERLINK("https://lsnyc.legalserver.org/matter/dynamic-profile/view/1891244","19-1891244")</f>
        <v>0</v>
      </c>
      <c r="B138" t="s">
        <v>42</v>
      </c>
      <c r="C138" t="s">
        <v>158</v>
      </c>
      <c r="D138" t="s">
        <v>274</v>
      </c>
      <c r="E138" t="s">
        <v>368</v>
      </c>
      <c r="F138" t="s">
        <v>341</v>
      </c>
      <c r="G138" t="s">
        <v>416</v>
      </c>
      <c r="H138" t="s">
        <v>419</v>
      </c>
      <c r="I138" t="s">
        <v>420</v>
      </c>
      <c r="J138" t="s">
        <v>434</v>
      </c>
    </row>
    <row r="139" spans="1:10">
      <c r="A139" s="1">
        <f>HYPERLINK("https://lsnyc.legalserver.org/matter/dynamic-profile/view/1891884","19-1891884")</f>
        <v>0</v>
      </c>
      <c r="B139" t="s">
        <v>42</v>
      </c>
      <c r="C139" t="s">
        <v>159</v>
      </c>
      <c r="D139" t="s">
        <v>275</v>
      </c>
      <c r="E139" t="s">
        <v>369</v>
      </c>
      <c r="F139" t="s">
        <v>341</v>
      </c>
      <c r="G139" t="s">
        <v>418</v>
      </c>
      <c r="H139" t="s">
        <v>419</v>
      </c>
      <c r="I139" t="s">
        <v>420</v>
      </c>
    </row>
    <row r="140" spans="1:10">
      <c r="A140" s="1">
        <f>HYPERLINK("https://lsnyc.legalserver.org/matter/dynamic-profile/view/1888023","19-1888023")</f>
        <v>0</v>
      </c>
      <c r="B140" t="s">
        <v>42</v>
      </c>
      <c r="C140" t="s">
        <v>160</v>
      </c>
      <c r="D140" t="s">
        <v>276</v>
      </c>
      <c r="E140" t="s">
        <v>326</v>
      </c>
      <c r="F140" t="s">
        <v>296</v>
      </c>
      <c r="G140" t="s">
        <v>416</v>
      </c>
      <c r="I140" t="s">
        <v>420</v>
      </c>
      <c r="J140" t="s">
        <v>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20.7109375" style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20.7109375" style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2019-11-01T13:20:12Z</dcterms:created>
  <dcterms:modified xsi:type="dcterms:W3CDTF">2019-11-01T13:20:12Z</dcterms:modified>
</cp:coreProperties>
</file>