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d8bf41f969f7bb4a/Documentos/"/>
    </mc:Choice>
  </mc:AlternateContent>
  <xr:revisionPtr revIDLastSave="10" documentId="13_ncr:1_{BD082423-1EF5-4AE2-B850-3EB167E05648}" xr6:coauthVersionLast="47" xr6:coauthVersionMax="47" xr10:uidLastSave="{BF147B56-F7E0-4F65-83FD-077D24D201FF}"/>
  <bookViews>
    <workbookView xWindow="-108" yWindow="-108" windowWidth="23256" windowHeight="12576" activeTab="4" xr2:uid="{00000000-000D-0000-FFFF-FFFF00000000}"/>
  </bookViews>
  <sheets>
    <sheet name="Mano Obra" sheetId="1" r:id="rId1"/>
    <sheet name="Material" sheetId="2" r:id="rId2"/>
    <sheet name="Tarrajeo" sheetId="3" r:id="rId3"/>
    <sheet name="Ceramica" sheetId="4" r:id="rId4"/>
    <sheet name="3 Piso" sheetId="5" r:id="rId5"/>
    <sheet name="Pintada" sheetId="6" r:id="rId6"/>
    <sheet name="Gastos +" sheetId="7" r:id="rId7"/>
    <sheet name="Final" sheetId="8" r:id="rId8"/>
    <sheet name="Tuberia y Ceram" sheetId="10" r:id="rId9"/>
    <sheet name="Drywall" sheetId="14" r:id="rId10"/>
    <sheet name="Electricista" sheetId="12" r:id="rId11"/>
    <sheet name="Gasto Final Casa" sheetId="13" r:id="rId12"/>
    <sheet name="Hugo" sheetId="11" r:id="rId13"/>
    <sheet name="Hugo 2" sheetId="15" r:id="rId14"/>
    <sheet name="Loysi" sheetId="9" r:id="rId15"/>
    <sheet name="Loysi 2" sheetId="16" r:id="rId16"/>
    <sheet name="Mamparas" sheetId="20" r:id="rId17"/>
    <sheet name="Pintor" sheetId="18" r:id="rId18"/>
    <sheet name="Puertas" sheetId="19" r:id="rId19"/>
    <sheet name="Desague_Agua" sheetId="21" r:id="rId20"/>
    <sheet name="Ladrillo Piso 3" sheetId="22" r:id="rId21"/>
    <sheet name="Balcon" sheetId="24" r:id="rId22"/>
    <sheet name="Enchape Baci" sheetId="23" r:id="rId23"/>
    <sheet name="Baño Calle" sheetId="25" r:id="rId24"/>
    <sheet name="Casa Grau" sheetId="26" r:id="rId25"/>
  </sheets>
  <definedNames>
    <definedName name="_xlnm._FilterDatabase" localSheetId="1" hidden="1">Material!$G$2:$N$73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6" roundtripDataSignature="AMtx7mhpr/qIXJ+O11SQ/eJzcqsR/MOVbg=="/>
    </ext>
  </extLst>
</workbook>
</file>

<file path=xl/calcChain.xml><?xml version="1.0" encoding="utf-8"?>
<calcChain xmlns="http://schemas.openxmlformats.org/spreadsheetml/2006/main">
  <c r="E11" i="26" l="1"/>
  <c r="E4" i="26"/>
  <c r="E5" i="26"/>
  <c r="E6" i="26"/>
  <c r="E7" i="26"/>
  <c r="E8" i="26"/>
  <c r="E10" i="26"/>
  <c r="C39" i="26"/>
  <c r="A29" i="26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E3" i="26"/>
  <c r="C24" i="25"/>
  <c r="A14" i="25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4" i="25"/>
  <c r="A5" i="25" s="1"/>
  <c r="A6" i="25" s="1"/>
  <c r="A7" i="25" s="1"/>
  <c r="A8" i="25" s="1"/>
  <c r="A9" i="25" s="1"/>
  <c r="E3" i="25"/>
  <c r="I39" i="23"/>
  <c r="G29" i="23"/>
  <c r="G30" i="23" s="1"/>
  <c r="G31" i="23" s="1"/>
  <c r="G32" i="23" s="1"/>
  <c r="G33" i="23" s="1"/>
  <c r="G34" i="23" s="1"/>
  <c r="G35" i="23" s="1"/>
  <c r="G36" i="23" s="1"/>
  <c r="G37" i="23" s="1"/>
  <c r="G38" i="23" s="1"/>
  <c r="G39" i="23" s="1"/>
  <c r="G40" i="23" s="1"/>
  <c r="G4" i="23"/>
  <c r="G5" i="23" s="1"/>
  <c r="G6" i="23" s="1"/>
  <c r="G7" i="23" s="1"/>
  <c r="G8" i="23" s="1"/>
  <c r="G9" i="23" s="1"/>
  <c r="G10" i="23" s="1"/>
  <c r="G11" i="23" s="1"/>
  <c r="G12" i="23" s="1"/>
  <c r="G13" i="23" s="1"/>
  <c r="G14" i="23" s="1"/>
  <c r="G15" i="23" s="1"/>
  <c r="G16" i="23" s="1"/>
  <c r="G17" i="23" s="1"/>
  <c r="G18" i="23" s="1"/>
  <c r="G19" i="23" s="1"/>
  <c r="G20" i="23" s="1"/>
  <c r="G21" i="23" s="1"/>
  <c r="G22" i="23" s="1"/>
  <c r="G23" i="23" s="1"/>
  <c r="G24" i="23" s="1"/>
  <c r="K3" i="23"/>
  <c r="K24" i="23" s="1"/>
  <c r="I6" i="24"/>
  <c r="F8" i="24"/>
  <c r="A4" i="24"/>
  <c r="A8" i="24" s="1"/>
  <c r="E24" i="26" l="1"/>
  <c r="C40" i="26" s="1"/>
  <c r="C25" i="25"/>
  <c r="I40" i="23"/>
  <c r="G8" i="24"/>
  <c r="C8" i="24"/>
  <c r="E8" i="23" l="1"/>
  <c r="K10" i="20"/>
  <c r="E7" i="23"/>
  <c r="I41" i="20" l="1"/>
  <c r="G31" i="20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K6" i="20"/>
  <c r="G6" i="20"/>
  <c r="G7" i="20" s="1"/>
  <c r="G8" i="20" s="1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K3" i="20"/>
  <c r="E13" i="16"/>
  <c r="E12" i="16"/>
  <c r="E11" i="16"/>
  <c r="E6" i="23"/>
  <c r="E5" i="23"/>
  <c r="C39" i="23"/>
  <c r="A29" i="23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E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E3" i="23"/>
  <c r="H28" i="15"/>
  <c r="E6" i="16"/>
  <c r="E7" i="16"/>
  <c r="E8" i="16"/>
  <c r="E9" i="16"/>
  <c r="E10" i="16"/>
  <c r="G6" i="22"/>
  <c r="E4" i="22"/>
  <c r="E3" i="22"/>
  <c r="C39" i="22"/>
  <c r="A29" i="22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E5" i="21"/>
  <c r="E6" i="21"/>
  <c r="E7" i="21"/>
  <c r="E8" i="21"/>
  <c r="E9" i="21"/>
  <c r="E10" i="21"/>
  <c r="E11" i="21"/>
  <c r="E12" i="21"/>
  <c r="E13" i="21"/>
  <c r="E14" i="21"/>
  <c r="E15" i="21"/>
  <c r="E16" i="21"/>
  <c r="E3" i="21"/>
  <c r="A29" i="2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E24" i="22" l="1"/>
  <c r="C40" i="22" s="1"/>
  <c r="K26" i="20"/>
  <c r="I42" i="20" s="1"/>
  <c r="E24" i="23"/>
  <c r="C40" i="23" s="1"/>
  <c r="E24" i="21"/>
  <c r="E5" i="16" l="1"/>
  <c r="C41" i="20" l="1"/>
  <c r="A31" i="20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E6" i="20"/>
  <c r="A6" i="20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E3" i="20"/>
  <c r="E4" i="19"/>
  <c r="E3" i="19"/>
  <c r="C39" i="19"/>
  <c r="A29" i="19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E3" i="18"/>
  <c r="E22" i="18" s="1"/>
  <c r="M2" i="18" s="1"/>
  <c r="C41" i="18"/>
  <c r="K32" i="18"/>
  <c r="K31" i="18"/>
  <c r="K30" i="18"/>
  <c r="K29" i="18"/>
  <c r="K28" i="18"/>
  <c r="K27" i="18"/>
  <c r="G27" i="18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A27" i="18"/>
  <c r="A28" i="18" s="1"/>
  <c r="A29" i="18" s="1"/>
  <c r="A30" i="18" s="1"/>
  <c r="A31" i="18" s="1"/>
  <c r="A32" i="18" s="1"/>
  <c r="A33" i="18" s="1"/>
  <c r="A34" i="18" s="1"/>
  <c r="A39" i="18" s="1"/>
  <c r="A40" i="18" s="1"/>
  <c r="A41" i="18" s="1"/>
  <c r="A42" i="18" s="1"/>
  <c r="K26" i="18"/>
  <c r="K15" i="18"/>
  <c r="K21" i="18" s="1"/>
  <c r="G4" i="18"/>
  <c r="G5" i="18" s="1"/>
  <c r="G6" i="18" s="1"/>
  <c r="G7" i="18" s="1"/>
  <c r="G8" i="18" s="1"/>
  <c r="G9" i="18" s="1"/>
  <c r="G10" i="18" s="1"/>
  <c r="G11" i="18" s="1"/>
  <c r="G12" i="18" s="1"/>
  <c r="G13" i="18" s="1"/>
  <c r="G14" i="18" s="1"/>
  <c r="G15" i="18" s="1"/>
  <c r="G16" i="18" s="1"/>
  <c r="G17" i="18" s="1"/>
  <c r="G18" i="18" s="1"/>
  <c r="G19" i="18" s="1"/>
  <c r="G20" i="18" s="1"/>
  <c r="G21" i="18" s="1"/>
  <c r="G22" i="18" s="1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K3" i="18"/>
  <c r="K14" i="18" s="1"/>
  <c r="E24" i="19" l="1"/>
  <c r="C40" i="19" s="1"/>
  <c r="K22" i="18"/>
  <c r="E26" i="20"/>
  <c r="C42" i="20" s="1"/>
  <c r="F44" i="20" s="1"/>
  <c r="K41" i="18"/>
  <c r="C42" i="18"/>
  <c r="M27" i="15" l="1"/>
  <c r="C22" i="15" s="1"/>
  <c r="K18" i="15"/>
  <c r="K19" i="15" s="1"/>
  <c r="K20" i="15" s="1"/>
  <c r="K21" i="15" s="1"/>
  <c r="K22" i="15" s="1"/>
  <c r="K23" i="15" s="1"/>
  <c r="K24" i="15" s="1"/>
  <c r="K25" i="15" s="1"/>
  <c r="K26" i="15" s="1"/>
  <c r="K27" i="15" s="1"/>
  <c r="M13" i="15"/>
  <c r="C39" i="16"/>
  <c r="A29" i="16"/>
  <c r="A30" i="16" s="1"/>
  <c r="A31" i="16" s="1"/>
  <c r="A32" i="16" s="1"/>
  <c r="A33" i="16" s="1"/>
  <c r="A34" i="16" s="1"/>
  <c r="E4" i="16"/>
  <c r="E3" i="16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K4" i="15"/>
  <c r="K5" i="15" s="1"/>
  <c r="K6" i="15" s="1"/>
  <c r="K7" i="15" s="1"/>
  <c r="K8" i="15" s="1"/>
  <c r="K9" i="15" s="1"/>
  <c r="K10" i="15" s="1"/>
  <c r="K11" i="15" s="1"/>
  <c r="K12" i="15" s="1"/>
  <c r="K13" i="15" s="1"/>
  <c r="F4" i="15"/>
  <c r="F5" i="15" s="1"/>
  <c r="F6" i="15" s="1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M46" i="11"/>
  <c r="H57" i="11"/>
  <c r="E5" i="9"/>
  <c r="M32" i="11"/>
  <c r="E16" i="9"/>
  <c r="E3" i="14"/>
  <c r="E4" i="14"/>
  <c r="K13" i="14"/>
  <c r="G4" i="14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I27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F11" i="1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I4" i="12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C30" i="12"/>
  <c r="C31" i="12" s="1"/>
  <c r="A20" i="12"/>
  <c r="A21" i="12" s="1"/>
  <c r="A22" i="12" s="1"/>
  <c r="A23" i="12" s="1"/>
  <c r="A24" i="12" s="1"/>
  <c r="A25" i="12" s="1"/>
  <c r="A26" i="12" s="1"/>
  <c r="A27" i="12" s="1"/>
  <c r="C15" i="12"/>
  <c r="A4" i="12"/>
  <c r="A5" i="12" s="1"/>
  <c r="A6" i="12" s="1"/>
  <c r="A7" i="12" s="1"/>
  <c r="A8" i="12" s="1"/>
  <c r="A9" i="12" s="1"/>
  <c r="A10" i="12" s="1"/>
  <c r="A11" i="12" s="1"/>
  <c r="S4" i="12"/>
  <c r="S3" i="12"/>
  <c r="S2" i="12"/>
  <c r="H83" i="11"/>
  <c r="F63" i="1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K4" i="11"/>
  <c r="K5" i="11" s="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F4" i="11"/>
  <c r="F5" i="11" s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C15" i="11"/>
  <c r="A4" i="11"/>
  <c r="A5" i="11" s="1"/>
  <c r="A6" i="11" s="1"/>
  <c r="A7" i="11" s="1"/>
  <c r="A8" i="11" s="1"/>
  <c r="A9" i="11" s="1"/>
  <c r="A10" i="11" s="1"/>
  <c r="A11" i="11" s="1"/>
  <c r="C35" i="10"/>
  <c r="B9" i="10"/>
  <c r="B11" i="10" s="1"/>
  <c r="D9" i="10"/>
  <c r="D11" i="10" s="1"/>
  <c r="C19" i="10"/>
  <c r="D19" i="10" s="1"/>
  <c r="C21" i="10" s="1"/>
  <c r="B19" i="10"/>
  <c r="B21" i="10" s="1"/>
  <c r="J2" i="10"/>
  <c r="J3" i="10"/>
  <c r="J4" i="10"/>
  <c r="J5" i="10"/>
  <c r="J6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F3" i="10"/>
  <c r="F4" i="10" s="1"/>
  <c r="F5" i="10" s="1"/>
  <c r="F6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C9" i="10"/>
  <c r="C11" i="10" s="1"/>
  <c r="K3" i="9"/>
  <c r="K4" i="9"/>
  <c r="K5" i="9"/>
  <c r="K6" i="9"/>
  <c r="K7" i="9"/>
  <c r="K8" i="9"/>
  <c r="K9" i="9"/>
  <c r="K10" i="9"/>
  <c r="K11" i="9"/>
  <c r="K39" i="9"/>
  <c r="E3" i="9"/>
  <c r="E4" i="9"/>
  <c r="E11" i="9"/>
  <c r="C39" i="9"/>
  <c r="A29" i="9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G29" i="9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" i="9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B21" i="8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G4" i="7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E3" i="7"/>
  <c r="E4" i="7"/>
  <c r="E5" i="7"/>
  <c r="E6" i="7"/>
  <c r="E7" i="7"/>
  <c r="E9" i="7"/>
  <c r="E10" i="7"/>
  <c r="C33" i="7"/>
  <c r="A22" i="7"/>
  <c r="A23" i="7" s="1"/>
  <c r="A24" i="7" s="1"/>
  <c r="A25" i="7" s="1"/>
  <c r="A26" i="7" s="1"/>
  <c r="A27" i="7" s="1"/>
  <c r="A28" i="7" s="1"/>
  <c r="A29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G27" i="6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E15" i="6"/>
  <c r="E16" i="6"/>
  <c r="A27" i="6"/>
  <c r="A28" i="6" s="1"/>
  <c r="A29" i="6" s="1"/>
  <c r="A30" i="6" s="1"/>
  <c r="A31" i="6" s="1"/>
  <c r="A32" i="6" s="1"/>
  <c r="A33" i="6" s="1"/>
  <c r="A34" i="6" s="1"/>
  <c r="A39" i="6" s="1"/>
  <c r="A40" i="6" s="1"/>
  <c r="A41" i="6" s="1"/>
  <c r="A42" i="6" s="1"/>
  <c r="K26" i="6"/>
  <c r="K27" i="6"/>
  <c r="K28" i="6"/>
  <c r="K29" i="6"/>
  <c r="K30" i="6"/>
  <c r="K31" i="6"/>
  <c r="K32" i="6"/>
  <c r="K33" i="6"/>
  <c r="K34" i="6"/>
  <c r="K35" i="6"/>
  <c r="K36" i="6"/>
  <c r="K37" i="6"/>
  <c r="C41" i="6"/>
  <c r="K3" i="6"/>
  <c r="K14" i="6" s="1"/>
  <c r="K15" i="6"/>
  <c r="K21" i="6" s="1"/>
  <c r="G4" i="6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R18" i="6"/>
  <c r="R19" i="6" s="1"/>
  <c r="P4" i="6"/>
  <c r="P5" i="6" s="1"/>
  <c r="P6" i="6" s="1"/>
  <c r="P7" i="6" s="1"/>
  <c r="P8" i="6" s="1"/>
  <c r="P9" i="6" s="1"/>
  <c r="P10" i="6" s="1"/>
  <c r="P11" i="6" s="1"/>
  <c r="P16" i="6" s="1"/>
  <c r="P17" i="6" s="1"/>
  <c r="P18" i="6" s="1"/>
  <c r="P19" i="6" s="1"/>
  <c r="E4" i="6"/>
  <c r="E3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28" i="5"/>
  <c r="K29" i="5"/>
  <c r="K30" i="5"/>
  <c r="K31" i="5"/>
  <c r="K32" i="5"/>
  <c r="K33" i="5"/>
  <c r="K34" i="5"/>
  <c r="K35" i="5"/>
  <c r="K36" i="5"/>
  <c r="G29" i="5"/>
  <c r="G30" i="5" s="1"/>
  <c r="G31" i="5" s="1"/>
  <c r="G32" i="5" s="1"/>
  <c r="G33" i="5" s="1"/>
  <c r="G34" i="5" s="1"/>
  <c r="G35" i="5" s="1"/>
  <c r="G36" i="5" s="1"/>
  <c r="G39" i="5" s="1"/>
  <c r="G40" i="5" s="1"/>
  <c r="G41" i="5" s="1"/>
  <c r="E3" i="5"/>
  <c r="E4" i="5"/>
  <c r="E5" i="5"/>
  <c r="E6" i="5"/>
  <c r="C40" i="5"/>
  <c r="A29" i="5"/>
  <c r="A30" i="5" s="1"/>
  <c r="A31" i="5" s="1"/>
  <c r="A32" i="5" s="1"/>
  <c r="A33" i="5" s="1"/>
  <c r="A34" i="5" s="1"/>
  <c r="A35" i="5" s="1"/>
  <c r="A36" i="5" s="1"/>
  <c r="G4" i="5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A4" i="5"/>
  <c r="A5" i="5" s="1"/>
  <c r="A6" i="5" s="1"/>
  <c r="A7" i="5" s="1"/>
  <c r="A8" i="5" s="1"/>
  <c r="A16" i="5" s="1"/>
  <c r="A17" i="5" s="1"/>
  <c r="A18" i="5" s="1"/>
  <c r="A19" i="5" s="1"/>
  <c r="A20" i="5" s="1"/>
  <c r="A21" i="5" s="1"/>
  <c r="A22" i="5" s="1"/>
  <c r="A23" i="5" s="1"/>
  <c r="A24" i="5" s="1"/>
  <c r="G27" i="4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E3" i="4"/>
  <c r="E4" i="4"/>
  <c r="E5" i="4"/>
  <c r="E6" i="4"/>
  <c r="E15" i="4"/>
  <c r="E16" i="4"/>
  <c r="C41" i="4"/>
  <c r="A27" i="4"/>
  <c r="A28" i="4" s="1"/>
  <c r="A29" i="4" s="1"/>
  <c r="A30" i="4" s="1"/>
  <c r="A31" i="4" s="1"/>
  <c r="A32" i="4" s="1"/>
  <c r="A33" i="4" s="1"/>
  <c r="A34" i="4" s="1"/>
  <c r="A39" i="4" s="1"/>
  <c r="A40" i="4" s="1"/>
  <c r="A41" i="4" s="1"/>
  <c r="A42" i="4" s="1"/>
  <c r="K26" i="4"/>
  <c r="K27" i="4"/>
  <c r="K3" i="4"/>
  <c r="K4" i="4"/>
  <c r="K5" i="4"/>
  <c r="K15" i="4"/>
  <c r="K21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K3" i="3"/>
  <c r="K4" i="3"/>
  <c r="K5" i="3"/>
  <c r="K6" i="3"/>
  <c r="K7" i="3"/>
  <c r="K10" i="3"/>
  <c r="K11" i="3"/>
  <c r="K12" i="3"/>
  <c r="K13" i="3"/>
  <c r="K14" i="3"/>
  <c r="K15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G22" i="3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E3" i="3"/>
  <c r="E4" i="3"/>
  <c r="E5" i="3"/>
  <c r="E6" i="3"/>
  <c r="E10" i="3"/>
  <c r="E11" i="3"/>
  <c r="E12" i="3"/>
  <c r="E13" i="3"/>
  <c r="E14" i="3"/>
  <c r="C36" i="3"/>
  <c r="A22" i="3"/>
  <c r="A23" i="3" s="1"/>
  <c r="A24" i="3" s="1"/>
  <c r="A25" i="3" s="1"/>
  <c r="A26" i="3" s="1"/>
  <c r="A27" i="3" s="1"/>
  <c r="A28" i="3" s="1"/>
  <c r="A29" i="3" s="1"/>
  <c r="A34" i="3" s="1"/>
  <c r="A35" i="3" s="1"/>
  <c r="A36" i="3" s="1"/>
  <c r="A37" i="3" s="1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E29" i="2"/>
  <c r="E30" i="2"/>
  <c r="E31" i="2"/>
  <c r="E32" i="2"/>
  <c r="E33" i="2"/>
  <c r="A30" i="2"/>
  <c r="A31" i="2" s="1"/>
  <c r="A32" i="2" s="1"/>
  <c r="A33" i="2" s="1"/>
  <c r="A34" i="2" s="1"/>
  <c r="A35" i="2" s="1"/>
  <c r="A36" i="2" s="1"/>
  <c r="A37" i="2" s="1"/>
  <c r="A38" i="2" s="1"/>
  <c r="A39" i="2" s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P4" i="2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T23" i="2"/>
  <c r="T24" i="2"/>
  <c r="T25" i="2"/>
  <c r="T26" i="2"/>
  <c r="T27" i="2"/>
  <c r="T28" i="2"/>
  <c r="T29" i="2"/>
  <c r="T3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N32" i="1"/>
  <c r="I30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E3" i="1"/>
  <c r="E4" i="1"/>
  <c r="E5" i="1"/>
  <c r="E6" i="1"/>
  <c r="E7" i="1"/>
  <c r="E8" i="1"/>
  <c r="E9" i="1"/>
  <c r="E10" i="1"/>
  <c r="E11" i="1"/>
  <c r="E12" i="1"/>
  <c r="E13" i="1"/>
  <c r="E15" i="1"/>
  <c r="E16" i="1"/>
  <c r="E17" i="1"/>
  <c r="E18" i="1"/>
  <c r="E19" i="1"/>
  <c r="D20" i="1"/>
  <c r="E20" i="1" s="1"/>
  <c r="E2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E21" i="4" l="1"/>
  <c r="E21" i="6"/>
  <c r="E22" i="6" s="1"/>
  <c r="C42" i="6" s="1"/>
  <c r="E24" i="16"/>
  <c r="C40" i="16" s="1"/>
  <c r="M53" i="12"/>
  <c r="K14" i="4"/>
  <c r="K22" i="4" s="1"/>
  <c r="E24" i="5"/>
  <c r="C41" i="5" s="1"/>
  <c r="E9" i="3"/>
  <c r="K24" i="9"/>
  <c r="K40" i="9" s="1"/>
  <c r="E14" i="14"/>
  <c r="K14" i="14" s="1"/>
  <c r="A12" i="11"/>
  <c r="A15" i="11" s="1"/>
  <c r="A14" i="11"/>
  <c r="K9" i="3"/>
  <c r="T33" i="2"/>
  <c r="K41" i="5"/>
  <c r="K16" i="3"/>
  <c r="E14" i="1"/>
  <c r="E14" i="4"/>
  <c r="E39" i="2"/>
  <c r="D24" i="2" s="1"/>
  <c r="E16" i="3"/>
  <c r="K22" i="6"/>
  <c r="E17" i="7"/>
  <c r="C34" i="7" s="1"/>
  <c r="A32" i="7"/>
  <c r="A33" i="7" s="1"/>
  <c r="A34" i="7" s="1"/>
  <c r="A30" i="7"/>
  <c r="A31" i="7" s="1"/>
  <c r="A28" i="12"/>
  <c r="A30" i="12"/>
  <c r="A37" i="5"/>
  <c r="A38" i="5" s="1"/>
  <c r="A39" i="5"/>
  <c r="A40" i="5" s="1"/>
  <c r="A41" i="5" s="1"/>
  <c r="A12" i="12"/>
  <c r="A14" i="12"/>
  <c r="B26" i="10"/>
  <c r="E22" i="2"/>
  <c r="K41" i="4"/>
  <c r="M51" i="8"/>
  <c r="E22" i="1"/>
  <c r="J27" i="10"/>
  <c r="K73" i="2"/>
  <c r="K41" i="6"/>
  <c r="K34" i="7"/>
  <c r="G24" i="8"/>
  <c r="K36" i="3"/>
  <c r="K24" i="5"/>
  <c r="T32" i="2"/>
  <c r="E25" i="13"/>
  <c r="G31" i="13" s="1"/>
  <c r="A35" i="16"/>
  <c r="A36" i="16" s="1"/>
  <c r="A37" i="16" s="1"/>
  <c r="A38" i="16" s="1"/>
  <c r="A39" i="16" s="1"/>
  <c r="A40" i="16" s="1"/>
  <c r="M33" i="11"/>
  <c r="C18" i="11" s="1"/>
  <c r="E24" i="9"/>
  <c r="E17" i="3" l="1"/>
  <c r="C37" i="3" s="1"/>
  <c r="A13" i="11"/>
  <c r="E23" i="1"/>
  <c r="E22" i="4"/>
  <c r="C42" i="4" s="1"/>
  <c r="M2" i="6"/>
  <c r="K42" i="5"/>
  <c r="M2" i="9"/>
  <c r="K17" i="3"/>
  <c r="K37" i="3" s="1"/>
  <c r="D25" i="2"/>
  <c r="B31" i="10"/>
  <c r="C31" i="10" s="1"/>
  <c r="C33" i="10" s="1"/>
  <c r="C26" i="10"/>
  <c r="C28" i="10" s="1"/>
  <c r="A13" i="12"/>
  <c r="A15" i="12"/>
  <c r="A31" i="12"/>
  <c r="A29" i="12"/>
  <c r="M2" i="5"/>
  <c r="C40" i="9"/>
  <c r="M2" i="4" l="1"/>
  <c r="M2" i="3"/>
  <c r="Q5" i="1"/>
  <c r="B37" i="10"/>
  <c r="Q2" i="1" l="1"/>
</calcChain>
</file>

<file path=xl/sharedStrings.xml><?xml version="1.0" encoding="utf-8"?>
<sst xmlns="http://schemas.openxmlformats.org/spreadsheetml/2006/main" count="1479" uniqueCount="665">
  <si>
    <t>Estimacion Inicial</t>
  </si>
  <si>
    <t>Pagos Realizados</t>
  </si>
  <si>
    <t>Gastos Adicionales Total</t>
  </si>
  <si>
    <t>Total Terminado</t>
  </si>
  <si>
    <t>Item</t>
  </si>
  <si>
    <t>Descripcion</t>
  </si>
  <si>
    <t>Cantidad</t>
  </si>
  <si>
    <t>Precio Unit</t>
  </si>
  <si>
    <t>Subtotal</t>
  </si>
  <si>
    <t>Fecha Pago</t>
  </si>
  <si>
    <t>Monto</t>
  </si>
  <si>
    <t>17 columnas con zapatas</t>
  </si>
  <si>
    <t>El Maestro comprara sus materiales</t>
  </si>
  <si>
    <t>Pago adicional por pañetear excavacion</t>
  </si>
  <si>
    <t>4 columnas (columnetas)</t>
  </si>
  <si>
    <t>Para que pague reserva la maquina</t>
  </si>
  <si>
    <t>Guardiania (24 dias a S/20)</t>
  </si>
  <si>
    <t>Total Terminado V2</t>
  </si>
  <si>
    <t>103 mts de base</t>
  </si>
  <si>
    <t>Pago Maquina</t>
  </si>
  <si>
    <t>desague</t>
  </si>
  <si>
    <t>90 mts viga cimentacion</t>
  </si>
  <si>
    <t>botar columna y hacerla</t>
  </si>
  <si>
    <t>87 mts sobre base</t>
  </si>
  <si>
    <t>base</t>
  </si>
  <si>
    <t>115.6 mt2 de techo</t>
  </si>
  <si>
    <t>Primer pago 15°</t>
  </si>
  <si>
    <t>sobrebase</t>
  </si>
  <si>
    <t>90 mts viga peraltada</t>
  </si>
  <si>
    <t>Pago a sus llenadores</t>
  </si>
  <si>
    <t>ladrillo</t>
  </si>
  <si>
    <t>Instalacion de agua y desague</t>
  </si>
  <si>
    <t>viga peraltada</t>
  </si>
  <si>
    <t>112 mt2 de contrapiso</t>
  </si>
  <si>
    <t>Segundo pago 15°</t>
  </si>
  <si>
    <t>llenador de techo 1</t>
  </si>
  <si>
    <t>8 millares</t>
  </si>
  <si>
    <t>Tercer pago 15°</t>
  </si>
  <si>
    <t>llenador de techo 2</t>
  </si>
  <si>
    <t>2 escaleras</t>
  </si>
  <si>
    <t>Pago Hugo</t>
  </si>
  <si>
    <t>Picada ventana y puerta</t>
  </si>
  <si>
    <t>Total 1° Piso</t>
  </si>
  <si>
    <t>Base y Sobre Base</t>
  </si>
  <si>
    <t>500 ladrillos</t>
  </si>
  <si>
    <t>Adelanto por tablas</t>
  </si>
  <si>
    <t>1000 ladrillos</t>
  </si>
  <si>
    <t xml:space="preserve">8.5 mil ladrillos </t>
  </si>
  <si>
    <t>adelanto hugo, tumbar y hacer columna</t>
  </si>
  <si>
    <t>bloque de vidrio</t>
  </si>
  <si>
    <t>90 mts de viga perltada</t>
  </si>
  <si>
    <t>pasajes gente</t>
  </si>
  <si>
    <t>tarrejeo</t>
  </si>
  <si>
    <t>110.6 mt2 techo</t>
  </si>
  <si>
    <t>deyvi</t>
  </si>
  <si>
    <t>fachada piso 1</t>
  </si>
  <si>
    <t>rehacer columna y muro</t>
  </si>
  <si>
    <t>cuarto pago 15°</t>
  </si>
  <si>
    <t>fachada piso 2</t>
  </si>
  <si>
    <t>Instalacion agua y desague</t>
  </si>
  <si>
    <t>260 frank y 100 hector</t>
  </si>
  <si>
    <t>llenada tubos</t>
  </si>
  <si>
    <t>Total 2° Piso</t>
  </si>
  <si>
    <t>frank</t>
  </si>
  <si>
    <t>Total</t>
  </si>
  <si>
    <t>ultimo pago 15°</t>
  </si>
  <si>
    <t>Prestamo Hugo</t>
  </si>
  <si>
    <t>Fecha</t>
  </si>
  <si>
    <t>Prestamo compra de rotomartillo y cortadora, en el segundo piso se descuenta</t>
  </si>
  <si>
    <t>Entregado a la Fecha</t>
  </si>
  <si>
    <t>Gastos Adicionales</t>
  </si>
  <si>
    <t>Material</t>
  </si>
  <si>
    <t>P.U</t>
  </si>
  <si>
    <t>SubTotal</t>
  </si>
  <si>
    <t>Proveedor</t>
  </si>
  <si>
    <t>Pagado</t>
  </si>
  <si>
    <t>fierros 5/8</t>
  </si>
  <si>
    <t>Katin</t>
  </si>
  <si>
    <t>Si</t>
  </si>
  <si>
    <t>Cemento Mochica Azul</t>
  </si>
  <si>
    <t>fierros 1/2</t>
  </si>
  <si>
    <t>Call</t>
  </si>
  <si>
    <t>fierros 3/8</t>
  </si>
  <si>
    <t>Carr. Arena Fina</t>
  </si>
  <si>
    <t>fierros 1/4</t>
  </si>
  <si>
    <t>Cisterna Agua</t>
  </si>
  <si>
    <t>Cemento Pac. Azul</t>
  </si>
  <si>
    <t>K Alambre 16</t>
  </si>
  <si>
    <t>Cemento Pac. Rojo</t>
  </si>
  <si>
    <t>malla metalica</t>
  </si>
  <si>
    <t>Alambre 16</t>
  </si>
  <si>
    <t>k. clavos con cabeza</t>
  </si>
  <si>
    <t>Alambre 8</t>
  </si>
  <si>
    <t>K. Clavo de 2"</t>
  </si>
  <si>
    <t>Tecnopor</t>
  </si>
  <si>
    <t>Clavos</t>
  </si>
  <si>
    <t>K. Clavo de 2 1/2"</t>
  </si>
  <si>
    <t>ladrillo 18 huecos fabrirex</t>
  </si>
  <si>
    <t>Arena gruesa</t>
  </si>
  <si>
    <t>2 volq. Afirmado</t>
  </si>
  <si>
    <t>ladrillo pandereta</t>
  </si>
  <si>
    <t>ladrillo techo 15x30</t>
  </si>
  <si>
    <t>Cem. Mochica Azul</t>
  </si>
  <si>
    <t>tecnopor</t>
  </si>
  <si>
    <t>ladrillo techo 12x30</t>
  </si>
  <si>
    <t>Volquetero</t>
  </si>
  <si>
    <t>desmonte</t>
  </si>
  <si>
    <t>Piedra 3/4</t>
  </si>
  <si>
    <t>balde zica antisalitre</t>
  </si>
  <si>
    <t>Piedra 1/2</t>
  </si>
  <si>
    <t>Piedra base</t>
  </si>
  <si>
    <t>Tuberias Agua y Desague</t>
  </si>
  <si>
    <t>K Alambre 8</t>
  </si>
  <si>
    <t>2 mamparas</t>
  </si>
  <si>
    <t>Pendiente a Pagar</t>
  </si>
  <si>
    <t>2 puertas</t>
  </si>
  <si>
    <t>Gasto Total</t>
  </si>
  <si>
    <t>1 porton</t>
  </si>
  <si>
    <t>Edificar</t>
  </si>
  <si>
    <t>2 balcones</t>
  </si>
  <si>
    <t>Falta Pagar</t>
  </si>
  <si>
    <t>1 mampara cuarto</t>
  </si>
  <si>
    <t>Constructor</t>
  </si>
  <si>
    <t>1 mampara patio</t>
  </si>
  <si>
    <t>1 oficina vidrio</t>
  </si>
  <si>
    <t>Hilario</t>
  </si>
  <si>
    <t>6 puertas</t>
  </si>
  <si>
    <t>bol. cemento azul pac.</t>
  </si>
  <si>
    <t>K. clavos</t>
  </si>
  <si>
    <t>fierro 3/8</t>
  </si>
  <si>
    <t>fierro 5/8</t>
  </si>
  <si>
    <t>fierro 1/2</t>
  </si>
  <si>
    <t>piedra 3/4</t>
  </si>
  <si>
    <t>cem azul mochica</t>
  </si>
  <si>
    <t>cemento mochica rojo (techo 1 piso)</t>
  </si>
  <si>
    <t>fierro 1/4</t>
  </si>
  <si>
    <t>cemento mochica rojo</t>
  </si>
  <si>
    <t>alambre 8</t>
  </si>
  <si>
    <t>1 millar ladrillos 18 huecos</t>
  </si>
  <si>
    <t>1 millar ladrillos pandereta</t>
  </si>
  <si>
    <t>alambre 16</t>
  </si>
  <si>
    <t>tubos de luz</t>
  </si>
  <si>
    <t>Malvinas</t>
  </si>
  <si>
    <t>cajas octa  y exa</t>
  </si>
  <si>
    <t>120 cemento rojo mochica</t>
  </si>
  <si>
    <t>Estimacion Inicial Mano de Obra</t>
  </si>
  <si>
    <t>Estimacion Inicial Material</t>
  </si>
  <si>
    <t>Total Estimacion</t>
  </si>
  <si>
    <t>46 cemento moch. Azul</t>
  </si>
  <si>
    <t>340 m2 tarrajeo pared</t>
  </si>
  <si>
    <t>20 cemento moch. Azul</t>
  </si>
  <si>
    <t>116 mt2 cielo razo</t>
  </si>
  <si>
    <t>42 mt2 de viga</t>
  </si>
  <si>
    <t>7 cemento moch. Azul</t>
  </si>
  <si>
    <t>2 Vol. Arena fina</t>
  </si>
  <si>
    <t>56 cemento moch. Rojo</t>
  </si>
  <si>
    <t>387 m2 tarrajeo pared</t>
  </si>
  <si>
    <t>36 cemento moch. Rojo</t>
  </si>
  <si>
    <t>114 mt cielo razo</t>
  </si>
  <si>
    <t>19 cemento moch. Rojo</t>
  </si>
  <si>
    <t>20 cemento moch. Rojo</t>
  </si>
  <si>
    <t>114 mts de contrapiso</t>
  </si>
  <si>
    <t>7 cemento moch. Rojo</t>
  </si>
  <si>
    <t>Pagos Realizados Mano de Obra</t>
  </si>
  <si>
    <t>Material Entregado a la Fecha</t>
  </si>
  <si>
    <t>1 pago 15°</t>
  </si>
  <si>
    <t>Cemento moch. Azul</t>
  </si>
  <si>
    <t>Cemento moch. Rojo</t>
  </si>
  <si>
    <t>Arena fina</t>
  </si>
  <si>
    <t>daniel pasaje</t>
  </si>
  <si>
    <t>hugo tablas</t>
  </si>
  <si>
    <t>hugo ceviche</t>
  </si>
  <si>
    <t>cemento rojo</t>
  </si>
  <si>
    <t>2 pago 15°</t>
  </si>
  <si>
    <t>cemento azul</t>
  </si>
  <si>
    <t>3 pago 15°</t>
  </si>
  <si>
    <t>4 pago 15°</t>
  </si>
  <si>
    <t>afirmado</t>
  </si>
  <si>
    <t>piedra base</t>
  </si>
  <si>
    <t>Pagado a la Fecha</t>
  </si>
  <si>
    <t>Total Pendiente</t>
  </si>
  <si>
    <t>100 mt2 ceramica</t>
  </si>
  <si>
    <t>92 mt2 Ceramica o Porc</t>
  </si>
  <si>
    <t>2 baños</t>
  </si>
  <si>
    <t>76 bol. Pegamento 2 pisos</t>
  </si>
  <si>
    <t>24 mt2 Ceramica socalo</t>
  </si>
  <si>
    <t>2 pisos socalo</t>
  </si>
  <si>
    <t>138 mt2 Ceramica o Porc</t>
  </si>
  <si>
    <t>5 baños</t>
  </si>
  <si>
    <t>100 soles mas por baño completo</t>
  </si>
  <si>
    <t>Pago Inicial</t>
  </si>
  <si>
    <t>ceramica piso 1</t>
  </si>
  <si>
    <t>Daniel</t>
  </si>
  <si>
    <t>83 bloques de vidrio</t>
  </si>
  <si>
    <t>2° pago</t>
  </si>
  <si>
    <t>chamito</t>
  </si>
  <si>
    <t>3 pago</t>
  </si>
  <si>
    <t>100 soles hugo</t>
  </si>
  <si>
    <t>5 columnas</t>
  </si>
  <si>
    <t>16 fierro 1/2</t>
  </si>
  <si>
    <t>2.5 millares de ladrillo</t>
  </si>
  <si>
    <t>18 fierro 5/8</t>
  </si>
  <si>
    <t>32 mt techo</t>
  </si>
  <si>
    <t>18 fierro 3/8</t>
  </si>
  <si>
    <t>21 mt viga</t>
  </si>
  <si>
    <t>5 k clavos</t>
  </si>
  <si>
    <t>tarrajeo adicionales</t>
  </si>
  <si>
    <t>68 cemento rojo</t>
  </si>
  <si>
    <t>1.5 mil ladrillo 18 huecos</t>
  </si>
  <si>
    <t>2 vol. Arena gruesa</t>
  </si>
  <si>
    <t>1 vol. Piedra 1/2</t>
  </si>
  <si>
    <t>1 maquina tolva</t>
  </si>
  <si>
    <t>190 ladrillo techo 12x30</t>
  </si>
  <si>
    <t>1 mil ladrillo pandereta</t>
  </si>
  <si>
    <t>1.5 mil ladrillos</t>
  </si>
  <si>
    <t>10 mochica rojo</t>
  </si>
  <si>
    <t>4 columnas enfierrado</t>
  </si>
  <si>
    <t>adelanto chamito</t>
  </si>
  <si>
    <t>adelanto chamo</t>
  </si>
  <si>
    <t>1 vol. Arena gruesa</t>
  </si>
  <si>
    <t>disco</t>
  </si>
  <si>
    <t>1 mil ladrillos</t>
  </si>
  <si>
    <t>5 columnas llenadas</t>
  </si>
  <si>
    <t>3 fierros de 1/2</t>
  </si>
  <si>
    <t>adelanto 15°</t>
  </si>
  <si>
    <t>1/2 vol. Arena gruesa</t>
  </si>
  <si>
    <t>disco fierro,disco cer, disco 14</t>
  </si>
  <si>
    <t>tripley</t>
  </si>
  <si>
    <t>pago 15°</t>
  </si>
  <si>
    <t>Pagos Realizados Mano de Obra Bacilio</t>
  </si>
  <si>
    <t>270 mt2 pared empaste y pintada</t>
  </si>
  <si>
    <t>16 bal pintura satinado</t>
  </si>
  <si>
    <t>Adelanto 1</t>
  </si>
  <si>
    <t>100 mt2 techo empaste y pintada</t>
  </si>
  <si>
    <t>Adelanto 2</t>
  </si>
  <si>
    <t>300 mt2 pared empaste y pintada</t>
  </si>
  <si>
    <t>20 caj. sinolit</t>
  </si>
  <si>
    <t>pintura piso 1</t>
  </si>
  <si>
    <t xml:space="preserve">100 lijas </t>
  </si>
  <si>
    <t>10 cpp pato</t>
  </si>
  <si>
    <t>sinolit</t>
  </si>
  <si>
    <t>2 balde american color</t>
  </si>
  <si>
    <t>1 balde blanco</t>
  </si>
  <si>
    <t>Enchape Cocina Recina</t>
  </si>
  <si>
    <t>tuberias 2 piso</t>
  </si>
  <si>
    <t>Mesa cemento cocina</t>
  </si>
  <si>
    <t>20 mochica rojo</t>
  </si>
  <si>
    <t>Muro lloron</t>
  </si>
  <si>
    <t>1 vol arena gruesa</t>
  </si>
  <si>
    <t>tanque cisterna</t>
  </si>
  <si>
    <t>1/2 vol arena fina</t>
  </si>
  <si>
    <t>tanque elevado</t>
  </si>
  <si>
    <t>tuberias de agua caliente bomba</t>
  </si>
  <si>
    <t>techito closet tarrajeado</t>
  </si>
  <si>
    <t>pozo tierra (paga de 3.5k)</t>
  </si>
  <si>
    <t>maquina</t>
  </si>
  <si>
    <t>adelanto del tanque</t>
  </si>
  <si>
    <t>adelanto prestamo</t>
  </si>
  <si>
    <t>pago hugo</t>
  </si>
  <si>
    <t>pago hugo 28/06/22</t>
  </si>
  <si>
    <t>accesorios</t>
  </si>
  <si>
    <t>adelando chamo</t>
  </si>
  <si>
    <t>regla de aluminio</t>
  </si>
  <si>
    <t>Presupuesto Actual</t>
  </si>
  <si>
    <t>P. Unit</t>
  </si>
  <si>
    <t>Sub Total</t>
  </si>
  <si>
    <t>Prioridad</t>
  </si>
  <si>
    <t>DPF</t>
  </si>
  <si>
    <t>PU</t>
  </si>
  <si>
    <t>meretie</t>
  </si>
  <si>
    <t>mampara calle</t>
  </si>
  <si>
    <t>Ahorro</t>
  </si>
  <si>
    <t>balcon</t>
  </si>
  <si>
    <t>sueldo</t>
  </si>
  <si>
    <t>1 mampara patio - 2k</t>
  </si>
  <si>
    <t>mampara cuarto</t>
  </si>
  <si>
    <t>mama</t>
  </si>
  <si>
    <t>1 mampara oficina</t>
  </si>
  <si>
    <t>puerta sala</t>
  </si>
  <si>
    <t>hugo-pozo tierra</t>
  </si>
  <si>
    <t>1 puerta sala</t>
  </si>
  <si>
    <t>puerta local, cuarto</t>
  </si>
  <si>
    <t>casa a junio</t>
  </si>
  <si>
    <t>13 puertas 6 cuar</t>
  </si>
  <si>
    <t>puerta baño local y cuarto</t>
  </si>
  <si>
    <t xml:space="preserve">kit baño+lav </t>
  </si>
  <si>
    <t>rapiducha</t>
  </si>
  <si>
    <t>bomba agua</t>
  </si>
  <si>
    <t>1 super ducha</t>
  </si>
  <si>
    <t>super ducha</t>
  </si>
  <si>
    <t>yacusi</t>
  </si>
  <si>
    <t>jacuzzi</t>
  </si>
  <si>
    <t>tanques</t>
  </si>
  <si>
    <t>tanque agua caliente</t>
  </si>
  <si>
    <t>mesa comedor</t>
  </si>
  <si>
    <t>pintora</t>
  </si>
  <si>
    <t>mueble sala</t>
  </si>
  <si>
    <t>bloques de vidrio</t>
  </si>
  <si>
    <t>cama prin</t>
  </si>
  <si>
    <t>inodoro</t>
  </si>
  <si>
    <t>kit urinario llave + urinario</t>
  </si>
  <si>
    <t>lavatorio + pedestal beige</t>
  </si>
  <si>
    <t>lavatorio vidrio</t>
  </si>
  <si>
    <t>tuberias tanque y agua caliente</t>
  </si>
  <si>
    <t>material pozo tierra</t>
  </si>
  <si>
    <t>drywall media luna</t>
  </si>
  <si>
    <t>tuberias piso 2</t>
  </si>
  <si>
    <t>Total a gastar</t>
  </si>
  <si>
    <t>ceramica baño piso 2</t>
  </si>
  <si>
    <t>ceramica piso 2</t>
  </si>
  <si>
    <t>ceramica piso 3</t>
  </si>
  <si>
    <t>instalacion luz</t>
  </si>
  <si>
    <t>material luz</t>
  </si>
  <si>
    <t>mesa melamina oficina</t>
  </si>
  <si>
    <t>piso lavanderia gras ceramica</t>
  </si>
  <si>
    <t>lavadero ropa</t>
  </si>
  <si>
    <t>tragamoneda aguila</t>
  </si>
  <si>
    <t>tragamoneda 5 bolas</t>
  </si>
  <si>
    <t>1 refri transparente</t>
  </si>
  <si>
    <t>andamios</t>
  </si>
  <si>
    <t>reja calle</t>
  </si>
  <si>
    <t>caja cerveza y envases</t>
  </si>
  <si>
    <t>ceramica fachada material</t>
  </si>
  <si>
    <t>ceramica fachada mano de obra</t>
  </si>
  <si>
    <t>mano de obra tanque y tuberia caliente</t>
  </si>
  <si>
    <t>121 m2 contrapiso piso 2</t>
  </si>
  <si>
    <t>40 mochica rojo</t>
  </si>
  <si>
    <t>1 arena gruesa</t>
  </si>
  <si>
    <t>1 baño</t>
  </si>
  <si>
    <t>Pegamento ceramica</t>
  </si>
  <si>
    <t>ceramica ambientes</t>
  </si>
  <si>
    <t>121 m2 contrapiso piso 1</t>
  </si>
  <si>
    <t>ceramica baño</t>
  </si>
  <si>
    <t>17 tubos luz</t>
  </si>
  <si>
    <t>tanque</t>
  </si>
  <si>
    <t>kit water + lavatorio</t>
  </si>
  <si>
    <t xml:space="preserve">2 tanque 600 </t>
  </si>
  <si>
    <t>1 tanque 1100</t>
  </si>
  <si>
    <t>adelanto 1</t>
  </si>
  <si>
    <t>maquina cortar</t>
  </si>
  <si>
    <t>N°cuarto</t>
  </si>
  <si>
    <t>piso</t>
  </si>
  <si>
    <t>medias</t>
  </si>
  <si>
    <t>completo</t>
  </si>
  <si>
    <t>2 ye 4</t>
  </si>
  <si>
    <t>7 codos 4</t>
  </si>
  <si>
    <t>13 ye 4D2</t>
  </si>
  <si>
    <t>18 ye 2</t>
  </si>
  <si>
    <t>45 codos 2</t>
  </si>
  <si>
    <t>baño 1 piso 3</t>
  </si>
  <si>
    <t>baño 2 piso 3</t>
  </si>
  <si>
    <t>Total m2</t>
  </si>
  <si>
    <t>45 codos 45 de 2</t>
  </si>
  <si>
    <t>precio</t>
  </si>
  <si>
    <t>1 Te 3</t>
  </si>
  <si>
    <t>precio total</t>
  </si>
  <si>
    <t>1 reduccion 3 a 4</t>
  </si>
  <si>
    <t>baños piso 2</t>
  </si>
  <si>
    <t>6 Te 2</t>
  </si>
  <si>
    <t>ceramica baños</t>
  </si>
  <si>
    <t>4 codos 45 de 4</t>
  </si>
  <si>
    <t>piso (m2)</t>
  </si>
  <si>
    <t>zocalo (m)</t>
  </si>
  <si>
    <t>9 tubos de 2</t>
  </si>
  <si>
    <t>cuarto frontal piso 2</t>
  </si>
  <si>
    <t>2 tubos de 4</t>
  </si>
  <si>
    <t>cuarto frontal piso 3</t>
  </si>
  <si>
    <t>1 galon pegamento</t>
  </si>
  <si>
    <t>pasadizo piso 2</t>
  </si>
  <si>
    <t>12 teflon</t>
  </si>
  <si>
    <t>4 cuartos piso 2</t>
  </si>
  <si>
    <t>70  codos 1/2</t>
  </si>
  <si>
    <t>25 Te 1/2</t>
  </si>
  <si>
    <t>55 adaptadores 1/2</t>
  </si>
  <si>
    <t>6 llaves de paso</t>
  </si>
  <si>
    <t>ceramica cuartos</t>
  </si>
  <si>
    <t>14 niples 1/2 1 pulg.</t>
  </si>
  <si>
    <t>12 universales</t>
  </si>
  <si>
    <t>27 codos bronce 1/2</t>
  </si>
  <si>
    <t>pegamento</t>
  </si>
  <si>
    <t>x m2</t>
  </si>
  <si>
    <t>9 tubos 1/2</t>
  </si>
  <si>
    <t>1 permatex</t>
  </si>
  <si>
    <t>fragua</t>
  </si>
  <si>
    <t>6 crucetas de 1</t>
  </si>
  <si>
    <t>Deuda Hugo</t>
  </si>
  <si>
    <t>Mano de Obra 3 Piso</t>
  </si>
  <si>
    <t>Pago Hugo Tercer Piso</t>
  </si>
  <si>
    <t>prestamo</t>
  </si>
  <si>
    <t>80 mt2 tarrajeo 80*12</t>
  </si>
  <si>
    <t>pozo tierra</t>
  </si>
  <si>
    <t>fachada (350)</t>
  </si>
  <si>
    <t>Pago Hugo 30/07/22</t>
  </si>
  <si>
    <t>operario 1 semana</t>
  </si>
  <si>
    <t>5 tubos (x30) piso 2</t>
  </si>
  <si>
    <t>Pago Hugo 06/08/22</t>
  </si>
  <si>
    <t>2 duchas piso 1</t>
  </si>
  <si>
    <t>Pago Hugo 20/08/22</t>
  </si>
  <si>
    <t>alquiler casa 1</t>
  </si>
  <si>
    <t>Pago Hugo 27/08/22</t>
  </si>
  <si>
    <t>operario 2 semana</t>
  </si>
  <si>
    <t>Sistema 5 rapiduchas (50)</t>
  </si>
  <si>
    <t>Pago Hugo 03/09/22</t>
  </si>
  <si>
    <t>alquiler casa 2</t>
  </si>
  <si>
    <t>Intercomunicador</t>
  </si>
  <si>
    <t>chamo</t>
  </si>
  <si>
    <t>baños adicional</t>
  </si>
  <si>
    <t>medidor local</t>
  </si>
  <si>
    <t>picadora</t>
  </si>
  <si>
    <t>30 block vidrio</t>
  </si>
  <si>
    <t>cumple huguito</t>
  </si>
  <si>
    <t>semana de picada</t>
  </si>
  <si>
    <t>Pago Hugo 10/09/22</t>
  </si>
  <si>
    <t>2 dias picada</t>
  </si>
  <si>
    <t>Pago Hugo 17/09/22 x picada</t>
  </si>
  <si>
    <t>enchape fachada</t>
  </si>
  <si>
    <t>adelanto enchape 1</t>
  </si>
  <si>
    <t>adelanto enchape 2</t>
  </si>
  <si>
    <t>20 soles</t>
  </si>
  <si>
    <t>adelanto 200</t>
  </si>
  <si>
    <t>11/26/2022</t>
  </si>
  <si>
    <t>11/29/2022</t>
  </si>
  <si>
    <t>Total Pagado</t>
  </si>
  <si>
    <t>Mano de Obra Enchapes (pendiente)</t>
  </si>
  <si>
    <t>Bacilio</t>
  </si>
  <si>
    <t>escaleras 2 pisos</t>
  </si>
  <si>
    <t>enchape cocina</t>
  </si>
  <si>
    <t>muro lloron</t>
  </si>
  <si>
    <t>mano de obra</t>
  </si>
  <si>
    <t>Contrato</t>
  </si>
  <si>
    <t>materiales 1</t>
  </si>
  <si>
    <t>pago inicial</t>
  </si>
  <si>
    <t>cable 12</t>
  </si>
  <si>
    <t>materiales 2</t>
  </si>
  <si>
    <t>pago 1</t>
  </si>
  <si>
    <t>cable 12 tierra</t>
  </si>
  <si>
    <t>materiales 3</t>
  </si>
  <si>
    <t>pago 2</t>
  </si>
  <si>
    <t>cable 14</t>
  </si>
  <si>
    <t>placa kubul interr dob</t>
  </si>
  <si>
    <t>interr simple conmut</t>
  </si>
  <si>
    <t>interr doble</t>
  </si>
  <si>
    <t>interr doble conmut</t>
  </si>
  <si>
    <t>paq cinta  3M</t>
  </si>
  <si>
    <t>llave 2x40</t>
  </si>
  <si>
    <t>llave 2x32</t>
  </si>
  <si>
    <t>llave 2x25</t>
  </si>
  <si>
    <t>llave 2x16</t>
  </si>
  <si>
    <t>1 wincha 10 mt</t>
  </si>
  <si>
    <t>mano de obra 400 - Don Fernando</t>
  </si>
  <si>
    <t>1 wincha 15 mt</t>
  </si>
  <si>
    <t>5  socate plafon</t>
  </si>
  <si>
    <t>led dicroicos opalux</t>
  </si>
  <si>
    <t>4 focos lleve</t>
  </si>
  <si>
    <t>rollo 16</t>
  </si>
  <si>
    <t>rollo tierra</t>
  </si>
  <si>
    <t>rollo 14</t>
  </si>
  <si>
    <t>rollo 12</t>
  </si>
  <si>
    <t>winche 15</t>
  </si>
  <si>
    <t>rollo utp</t>
  </si>
  <si>
    <t>rollo coaxial</t>
  </si>
  <si>
    <t>toma doble</t>
  </si>
  <si>
    <t>50 conectores tv</t>
  </si>
  <si>
    <t>socate plafon</t>
  </si>
  <si>
    <t>focos 9w</t>
  </si>
  <si>
    <t>llave 2x32 (debe 4)</t>
  </si>
  <si>
    <t>llave 2x63</t>
  </si>
  <si>
    <t>socket</t>
  </si>
  <si>
    <t>interr conmut doble (debe 5)</t>
  </si>
  <si>
    <t>interr conmut simple</t>
  </si>
  <si>
    <t>interr simple</t>
  </si>
  <si>
    <t>cinta 3m</t>
  </si>
  <si>
    <t>1/2 rollo 12</t>
  </si>
  <si>
    <t>medidor stronger</t>
  </si>
  <si>
    <t>cintillo</t>
  </si>
  <si>
    <t>focos 15w</t>
  </si>
  <si>
    <t>cinta colores</t>
  </si>
  <si>
    <t>1 rollo de pozo tierra (new)</t>
  </si>
  <si>
    <t>debe</t>
  </si>
  <si>
    <t>haber</t>
  </si>
  <si>
    <t>2 mamparas fachada</t>
  </si>
  <si>
    <t>sueldo nov</t>
  </si>
  <si>
    <t>mo pintura</t>
  </si>
  <si>
    <t>ahorro bbva</t>
  </si>
  <si>
    <t>drywall</t>
  </si>
  <si>
    <t>ahorro interbank</t>
  </si>
  <si>
    <t>jose</t>
  </si>
  <si>
    <t>4 puertas normal</t>
  </si>
  <si>
    <t>efectivo</t>
  </si>
  <si>
    <t>1 mampara patio incoloro</t>
  </si>
  <si>
    <t>chino</t>
  </si>
  <si>
    <t>1 mampara cuarto reflejante</t>
  </si>
  <si>
    <t>sueldo dic</t>
  </si>
  <si>
    <t>1 mampara oficina con pavonado</t>
  </si>
  <si>
    <t>sueldo ene</t>
  </si>
  <si>
    <t>mo bacilio enchape (coc y esc.)</t>
  </si>
  <si>
    <t>mat enchape cocina</t>
  </si>
  <si>
    <t>pagos hugo hasta enero</t>
  </si>
  <si>
    <t>mat enchape escalera</t>
  </si>
  <si>
    <t>qapaq</t>
  </si>
  <si>
    <t>mat enchape muro ll.</t>
  </si>
  <si>
    <t>1 mampara pag</t>
  </si>
  <si>
    <t>cocina</t>
  </si>
  <si>
    <t>1 refri</t>
  </si>
  <si>
    <t>3 tv</t>
  </si>
  <si>
    <t>muebles</t>
  </si>
  <si>
    <t>sala entret</t>
  </si>
  <si>
    <t>Estimacion Inicial Mano de Obra y Material</t>
  </si>
  <si>
    <t>Media Luna</t>
  </si>
  <si>
    <t>falsa columna</t>
  </si>
  <si>
    <t>adelanto 2</t>
  </si>
  <si>
    <t>pintura</t>
  </si>
  <si>
    <t>adelanto 3</t>
  </si>
  <si>
    <t>adelanto 4</t>
  </si>
  <si>
    <t>cilindros</t>
  </si>
  <si>
    <t>adelanto 100</t>
  </si>
  <si>
    <t>baldes 32</t>
  </si>
  <si>
    <t>disco 50</t>
  </si>
  <si>
    <t>ceramica piso 2 m2</t>
  </si>
  <si>
    <t>ceramica piso 2 ml</t>
  </si>
  <si>
    <t>mesa cocina</t>
  </si>
  <si>
    <t>escalera</t>
  </si>
  <si>
    <t>Deuda Pendiente</t>
  </si>
  <si>
    <t>5 mesa cocina y enchape general (100+200)</t>
  </si>
  <si>
    <t>picada medidor</t>
  </si>
  <si>
    <t>pasada cable internet</t>
  </si>
  <si>
    <t>asentada del baño y techo cuarto</t>
  </si>
  <si>
    <t>tarrejo muro cocina</t>
  </si>
  <si>
    <t>picada de cajas</t>
  </si>
  <si>
    <t>resanada de picada luz</t>
  </si>
  <si>
    <t>picada de camara</t>
  </si>
  <si>
    <t xml:space="preserve">picada de cuarto ventana </t>
  </si>
  <si>
    <t>dibujo redondos</t>
  </si>
  <si>
    <t>techo de escalera</t>
  </si>
  <si>
    <t>tarrajeo escalera</t>
  </si>
  <si>
    <t>17 mt tarrejo piso 3 fachadas</t>
  </si>
  <si>
    <t>5 columnas (x col = 40)</t>
  </si>
  <si>
    <t>rellenado columna</t>
  </si>
  <si>
    <t>24 mt contrapiso</t>
  </si>
  <si>
    <t>24 mt cielo razo</t>
  </si>
  <si>
    <t>3 vigas</t>
  </si>
  <si>
    <t>acentado ladrillo y tarrejeo utlimo piso</t>
  </si>
  <si>
    <t>restante fachada</t>
  </si>
  <si>
    <t>agua y desague 2 baños piso 3</t>
  </si>
  <si>
    <t>contrapiso 2 baños piso 3</t>
  </si>
  <si>
    <t>2 rapiduchas</t>
  </si>
  <si>
    <t>agua del piso 2</t>
  </si>
  <si>
    <t>ceramica 24 mts</t>
  </si>
  <si>
    <t>mesas cocinas</t>
  </si>
  <si>
    <t>cocina enchape</t>
  </si>
  <si>
    <t>adelanto misericordia hugo</t>
  </si>
  <si>
    <t>instalacion de accesorios baño local</t>
  </si>
  <si>
    <t>Pagos Hugo</t>
  </si>
  <si>
    <t>Cocina 100</t>
  </si>
  <si>
    <t>Pagos a Jona</t>
  </si>
  <si>
    <t>Estimacion Inicial Mano de Obra Enchape Piso 2</t>
  </si>
  <si>
    <t>pago 1 - 45m2</t>
  </si>
  <si>
    <t xml:space="preserve">Pintada general </t>
  </si>
  <si>
    <t>Maquina</t>
  </si>
  <si>
    <t>Estimacion Inicial Puertas</t>
  </si>
  <si>
    <t>Puertas Contraplacadas</t>
  </si>
  <si>
    <t>Puerta Madera</t>
  </si>
  <si>
    <t>1 adelanto</t>
  </si>
  <si>
    <t>adelanto 50</t>
  </si>
  <si>
    <t>Deuda</t>
  </si>
  <si>
    <t>Deuda + Pagos</t>
  </si>
  <si>
    <t>arreglar puerta principal</t>
  </si>
  <si>
    <t>2 adelanto</t>
  </si>
  <si>
    <t>pago 3</t>
  </si>
  <si>
    <t>adelanto demanda</t>
  </si>
  <si>
    <t>adelanto agua</t>
  </si>
  <si>
    <t>accesorios en hilario</t>
  </si>
  <si>
    <t>Pagos a Hugo</t>
  </si>
  <si>
    <t>picada camara</t>
  </si>
  <si>
    <t>Contrato 1</t>
  </si>
  <si>
    <t>Contrato 2</t>
  </si>
  <si>
    <t>adelanto 1 C1</t>
  </si>
  <si>
    <t>adelanto 1 C2</t>
  </si>
  <si>
    <t>Detalle contrato 2</t>
  </si>
  <si>
    <t>Detalle contrato 1</t>
  </si>
  <si>
    <t>Jona</t>
  </si>
  <si>
    <t>1 mampara 2 hojas corre oficina pavonado</t>
  </si>
  <si>
    <t>1 mampara 3 hojas corre patio incolora</t>
  </si>
  <si>
    <t>1 mampara 3 hojas corre cuarto bronce reflej</t>
  </si>
  <si>
    <t>1 ventana oficina 2 hojas corre bronce reflej</t>
  </si>
  <si>
    <t>Loysi</t>
  </si>
  <si>
    <t>2 mamparas fachada Jona 4 hojas, 1 hoja fija, lake reflej</t>
  </si>
  <si>
    <t>1 mampara 4 hojas, 1 hoja fija, lake reflej</t>
  </si>
  <si>
    <t>tanque agua</t>
  </si>
  <si>
    <t>tanques y agua</t>
  </si>
  <si>
    <t>4 ventanas de cuartos bronce reflej</t>
  </si>
  <si>
    <t>4 hr de maquina</t>
  </si>
  <si>
    <t>rotura de tubo</t>
  </si>
  <si>
    <t xml:space="preserve">materiales </t>
  </si>
  <si>
    <t>materiales jona 1</t>
  </si>
  <si>
    <t>materiales jona 2 jebes</t>
  </si>
  <si>
    <t>mo Hugo</t>
  </si>
  <si>
    <t>mo rotura tubo</t>
  </si>
  <si>
    <t>2 millares</t>
  </si>
  <si>
    <t>luz pantalla</t>
  </si>
  <si>
    <t>12 columnas</t>
  </si>
  <si>
    <t>pago terminada ladrillo</t>
  </si>
  <si>
    <t>enchape baño</t>
  </si>
  <si>
    <t>picada baño y lavanderia y tubos</t>
  </si>
  <si>
    <t>enchapar lavadero</t>
  </si>
  <si>
    <t>vereda</t>
  </si>
  <si>
    <t>accesorios baño</t>
  </si>
  <si>
    <t>pago Hugo</t>
  </si>
  <si>
    <t>3 adelanto</t>
  </si>
  <si>
    <t>5 cocinas</t>
  </si>
  <si>
    <t xml:space="preserve">1 baño y su kit </t>
  </si>
  <si>
    <t>deuda</t>
  </si>
  <si>
    <t>4 juego baño</t>
  </si>
  <si>
    <t>adelanto 2 C1</t>
  </si>
  <si>
    <t>colocar ducha picada</t>
  </si>
  <si>
    <t>arreglada de agua</t>
  </si>
  <si>
    <t>colocar accesorio</t>
  </si>
  <si>
    <t>adelanto 2 C2</t>
  </si>
  <si>
    <t>Pagos</t>
  </si>
  <si>
    <t>Contrato 1 Jona</t>
  </si>
  <si>
    <t>Contrato 2 Loysi</t>
  </si>
  <si>
    <t>2 ventanas y una fija mampara</t>
  </si>
  <si>
    <t>pago Hugo 2</t>
  </si>
  <si>
    <t>Pago 19/12</t>
  </si>
  <si>
    <t>2 lavaderos</t>
  </si>
  <si>
    <t>pago a Frank</t>
  </si>
  <si>
    <t>pedazo de piso</t>
  </si>
  <si>
    <t>1 ventana add casa jona</t>
  </si>
  <si>
    <t>23 ventanas</t>
  </si>
  <si>
    <t>pago final</t>
  </si>
  <si>
    <t>concepto</t>
  </si>
  <si>
    <t>detalle</t>
  </si>
  <si>
    <t>detalle 2</t>
  </si>
  <si>
    <t>tiempo</t>
  </si>
  <si>
    <t>adelanto</t>
  </si>
  <si>
    <t>acero</t>
  </si>
  <si>
    <t>9 dias</t>
  </si>
  <si>
    <t>vidrio templado y lamina arenado con diseño de 8 mm</t>
  </si>
  <si>
    <t>puede ser menos hasta 1500</t>
  </si>
  <si>
    <t>al pedir se da 50%</t>
  </si>
  <si>
    <t>10 a 15 dias</t>
  </si>
  <si>
    <t>pipa con platina</t>
  </si>
  <si>
    <t>-</t>
  </si>
  <si>
    <t>adelanto Juan</t>
  </si>
  <si>
    <t>EX</t>
  </si>
  <si>
    <t>Deuda actual</t>
  </si>
  <si>
    <t>2 balcones con vidrio templado laminado de 4 micrones arenado con diseño y curvas con base de platina, medidas del parante es 1 mt de piso a techo. El vidrio mide: ancho: 70 cm, alto: 90 cm. Debe haber 5 cm de espacios en los 4 lados, el diseño del arenado laminado.</t>
  </si>
  <si>
    <t>Ejemplo de arenado</t>
  </si>
  <si>
    <t>transferencia</t>
  </si>
  <si>
    <t>1 lavadero</t>
  </si>
  <si>
    <t>almuerzo chamo</t>
  </si>
  <si>
    <t>baño</t>
  </si>
  <si>
    <t>pago</t>
  </si>
  <si>
    <t>contrapiso</t>
  </si>
  <si>
    <t>Adelanto 3</t>
  </si>
  <si>
    <t>eternit</t>
  </si>
  <si>
    <t>pintar sala</t>
  </si>
  <si>
    <t>pintada puerta y fachada</t>
  </si>
  <si>
    <t>dscto</t>
  </si>
  <si>
    <t>pago jona</t>
  </si>
  <si>
    <t>electrificacion</t>
  </si>
  <si>
    <t>pago 30/04</t>
  </si>
  <si>
    <t>diferencia cocina pago</t>
  </si>
  <si>
    <t>cuenta fiado</t>
  </si>
  <si>
    <t>Total 3°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</si>
</sst>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&quot;\ #,##0"/>
    <numFmt numFmtId="165" formatCode="&quot;S/&quot;\ #,##0.0"/>
    <numFmt numFmtId="166" formatCode="d\.m"/>
    <numFmt numFmtId="167" formatCode="&quot;S/&quot;\ #,##0.00"/>
    <numFmt numFmtId="168" formatCode="0.0"/>
    <numFmt numFmtId="169" formatCode="d/m"/>
  </numFmts>
  <fonts count="19" x14ac:knownFonts="1">
    <font>
      <sz val="11"/>
      <color theme="1"/>
      <name val="Arial"/>
      <scheme val="minor"/>
    </font>
    <font>
      <b/>
      <sz val="11"/>
      <color theme="0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theme="1"/>
      <name val="Arial"/>
      <family val="2"/>
      <scheme val="minor"/>
    </font>
    <font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70C0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3" fillId="0" borderId="2" xfId="0" applyFont="1" applyBorder="1"/>
    <xf numFmtId="14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5" fillId="0" borderId="2" xfId="0" applyFont="1" applyBorder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/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165" fontId="4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9" xfId="0" applyFont="1" applyBorder="1"/>
    <xf numFmtId="0" fontId="1" fillId="2" borderId="10" xfId="0" applyFont="1" applyFill="1" applyBorder="1" applyAlignment="1">
      <alignment horizontal="center"/>
    </xf>
    <xf numFmtId="166" fontId="5" fillId="0" borderId="0" xfId="0" applyNumberFormat="1" applyFont="1"/>
    <xf numFmtId="14" fontId="4" fillId="0" borderId="2" xfId="0" applyNumberFormat="1" applyFont="1" applyBorder="1" applyAlignment="1">
      <alignment horizontal="left"/>
    </xf>
    <xf numFmtId="14" fontId="6" fillId="0" borderId="2" xfId="0" applyNumberFormat="1" applyFont="1" applyBorder="1"/>
    <xf numFmtId="16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wrapText="1"/>
    </xf>
    <xf numFmtId="0" fontId="8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4" fillId="3" borderId="2" xfId="0" applyFont="1" applyFill="1" applyBorder="1"/>
    <xf numFmtId="0" fontId="11" fillId="0" borderId="2" xfId="0" applyFont="1" applyBorder="1"/>
    <xf numFmtId="168" fontId="8" fillId="0" borderId="2" xfId="0" applyNumberFormat="1" applyFont="1" applyBorder="1"/>
    <xf numFmtId="1" fontId="11" fillId="0" borderId="2" xfId="0" applyNumberFormat="1" applyFont="1" applyBorder="1"/>
    <xf numFmtId="169" fontId="4" fillId="0" borderId="2" xfId="0" applyNumberFormat="1" applyFont="1" applyBorder="1" applyAlignment="1">
      <alignment horizontal="center"/>
    </xf>
    <xf numFmtId="0" fontId="8" fillId="0" borderId="0" xfId="0" applyFont="1"/>
    <xf numFmtId="166" fontId="8" fillId="0" borderId="0" xfId="0" applyNumberFormat="1" applyFo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right"/>
    </xf>
    <xf numFmtId="0" fontId="7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14" fontId="6" fillId="0" borderId="8" xfId="0" applyNumberFormat="1" applyFont="1" applyBorder="1"/>
    <xf numFmtId="0" fontId="4" fillId="0" borderId="13" xfId="0" applyFont="1" applyBorder="1"/>
    <xf numFmtId="164" fontId="4" fillId="0" borderId="13" xfId="0" applyNumberFormat="1" applyFont="1" applyBorder="1" applyAlignment="1">
      <alignment horizontal="center"/>
    </xf>
    <xf numFmtId="0" fontId="0" fillId="0" borderId="13" xfId="0" applyBorder="1"/>
    <xf numFmtId="14" fontId="14" fillId="0" borderId="13" xfId="0" applyNumberFormat="1" applyFont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14" fontId="0" fillId="0" borderId="13" xfId="0" applyNumberFormat="1" applyBorder="1"/>
    <xf numFmtId="14" fontId="5" fillId="0" borderId="2" xfId="0" applyNumberFormat="1" applyFont="1" applyBorder="1"/>
    <xf numFmtId="14" fontId="0" fillId="0" borderId="0" xfId="0" applyNumberFormat="1"/>
    <xf numFmtId="0" fontId="15" fillId="0" borderId="2" xfId="0" applyFont="1" applyBorder="1"/>
    <xf numFmtId="0" fontId="15" fillId="0" borderId="3" xfId="0" applyFont="1" applyBorder="1"/>
    <xf numFmtId="0" fontId="8" fillId="0" borderId="3" xfId="0" applyFont="1" applyBorder="1"/>
    <xf numFmtId="0" fontId="4" fillId="0" borderId="13" xfId="0" applyFont="1" applyBorder="1" applyAlignment="1">
      <alignment horizontal="center"/>
    </xf>
    <xf numFmtId="0" fontId="15" fillId="0" borderId="13" xfId="0" applyFont="1" applyBorder="1"/>
    <xf numFmtId="0" fontId="8" fillId="0" borderId="13" xfId="0" applyFont="1" applyBorder="1"/>
    <xf numFmtId="164" fontId="3" fillId="4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164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/>
    <xf numFmtId="14" fontId="4" fillId="4" borderId="2" xfId="0" applyNumberFormat="1" applyFont="1" applyFill="1" applyBorder="1" applyAlignment="1">
      <alignment horizontal="center"/>
    </xf>
    <xf numFmtId="0" fontId="15" fillId="0" borderId="14" xfId="0" applyFont="1" applyBorder="1"/>
    <xf numFmtId="0" fontId="1" fillId="2" borderId="13" xfId="0" applyFont="1" applyFill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0" fontId="5" fillId="0" borderId="13" xfId="0" applyFont="1" applyBorder="1"/>
    <xf numFmtId="0" fontId="16" fillId="0" borderId="0" xfId="0" applyFont="1"/>
    <xf numFmtId="0" fontId="4" fillId="0" borderId="13" xfId="0" applyFont="1" applyBorder="1" applyAlignment="1">
      <alignment horizontal="left"/>
    </xf>
    <xf numFmtId="14" fontId="6" fillId="0" borderId="13" xfId="0" applyNumberFormat="1" applyFont="1" applyBorder="1"/>
    <xf numFmtId="164" fontId="3" fillId="4" borderId="13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164" fontId="4" fillId="5" borderId="2" xfId="0" applyNumberFormat="1" applyFont="1" applyFill="1" applyBorder="1" applyAlignment="1">
      <alignment horizontal="center"/>
    </xf>
    <xf numFmtId="164" fontId="4" fillId="5" borderId="13" xfId="0" applyNumberFormat="1" applyFont="1" applyFill="1" applyBorder="1" applyAlignment="1">
      <alignment horizontal="center"/>
    </xf>
    <xf numFmtId="0" fontId="4" fillId="6" borderId="2" xfId="0" applyFont="1" applyFill="1" applyBorder="1"/>
    <xf numFmtId="164" fontId="4" fillId="6" borderId="2" xfId="0" applyNumberFormat="1" applyFont="1" applyFill="1" applyBorder="1" applyAlignment="1">
      <alignment horizontal="center"/>
    </xf>
    <xf numFmtId="0" fontId="17" fillId="6" borderId="2" xfId="0" applyFont="1" applyFill="1" applyBorder="1" applyAlignment="1">
      <alignment horizontal="left"/>
    </xf>
    <xf numFmtId="164" fontId="17" fillId="6" borderId="13" xfId="0" applyNumberFormat="1" applyFont="1" applyFill="1" applyBorder="1" applyAlignment="1">
      <alignment horizontal="center"/>
    </xf>
    <xf numFmtId="0" fontId="4" fillId="0" borderId="10" xfId="0" applyFont="1" applyBorder="1"/>
    <xf numFmtId="0" fontId="4" fillId="0" borderId="15" xfId="0" applyFont="1" applyBorder="1"/>
    <xf numFmtId="0" fontId="18" fillId="0" borderId="13" xfId="0" applyFont="1" applyBorder="1"/>
    <xf numFmtId="0" fontId="18" fillId="0" borderId="3" xfId="0" applyFont="1" applyBorder="1"/>
    <xf numFmtId="0" fontId="0" fillId="0" borderId="0" xfId="0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6" xfId="0" applyFont="1" applyBorder="1"/>
    <xf numFmtId="164" fontId="4" fillId="0" borderId="16" xfId="0" applyNumberFormat="1" applyFont="1" applyBorder="1" applyAlignment="1">
      <alignment horizontal="center"/>
    </xf>
    <xf numFmtId="0" fontId="4" fillId="0" borderId="17" xfId="0" applyFont="1" applyBorder="1"/>
    <xf numFmtId="164" fontId="4" fillId="0" borderId="17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4" fillId="0" borderId="16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7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393757</xdr:colOff>
      <xdr:row>12</xdr:row>
      <xdr:rowOff>40006</xdr:rowOff>
    </xdr:from>
    <xdr:to>
      <xdr:col>2</xdr:col>
      <xdr:colOff>386362</xdr:colOff>
      <xdr:row>31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2D869F-431D-415A-8262-FA76CE597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57" y="2897506"/>
          <a:ext cx="5078955" cy="339852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19050</xdr:rowOff>
    </xdr:from>
    <xdr:to>
      <xdr:col>7</xdr:col>
      <xdr:colOff>142875</xdr:colOff>
      <xdr:row>32</xdr:row>
      <xdr:rowOff>151517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54CB5-7FD5-4CCC-9374-A24000066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382" t="31287" r="6342"/>
        <a:stretch/>
      </xdr:blipFill>
      <xdr:spPr>
        <a:xfrm>
          <a:off x="5791200" y="2686050"/>
          <a:ext cx="8220075" cy="39329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85" zoomScaleNormal="85" workbookViewId="0">
      <selection activeCell="E21" sqref="E21"/>
    </sheetView>
  </sheetViews>
  <sheetFormatPr baseColWidth="10" defaultColWidth="12.59765625" defaultRowHeight="15" customHeight="1" x14ac:dyDescent="0.25"/>
  <cols>
    <col min="1" max="1" width="4.5" customWidth="1"/>
    <col min="2" max="2" width="29.09765625" customWidth="1"/>
    <col min="3" max="3" width="8.19921875" customWidth="1"/>
    <col min="4" max="4" width="9.5" customWidth="1"/>
    <col min="5" max="5" width="8.19921875" customWidth="1"/>
    <col min="6" max="6" width="4.19921875" customWidth="1"/>
    <col min="7" max="7" width="4.69921875" customWidth="1"/>
    <col min="8" max="8" width="9.5" customWidth="1"/>
    <col min="9" max="9" width="8.19921875" customWidth="1"/>
    <col min="10" max="10" width="33.3984375" customWidth="1"/>
    <col min="11" max="11" width="4.8984375" customWidth="1"/>
    <col min="12" max="12" width="4.69921875" customWidth="1"/>
    <col min="13" max="13" width="9.8984375" customWidth="1"/>
    <col min="14" max="14" width="9.3984375" customWidth="1"/>
    <col min="15" max="15" width="33.5" customWidth="1"/>
    <col min="16" max="16" width="7.3984375" customWidth="1"/>
    <col min="17" max="17" width="16.8984375" customWidth="1"/>
    <col min="18" max="26" width="9.3984375" customWidth="1"/>
  </cols>
  <sheetData>
    <row r="1" spans="1:17" ht="14.4" x14ac:dyDescent="0.3">
      <c r="A1" s="121" t="s">
        <v>0</v>
      </c>
      <c r="B1" s="122"/>
      <c r="C1" s="122"/>
      <c r="D1" s="122"/>
      <c r="E1" s="122"/>
      <c r="G1" s="123" t="s">
        <v>1</v>
      </c>
      <c r="H1" s="122"/>
      <c r="I1" s="122"/>
      <c r="J1" s="122"/>
      <c r="L1" s="123" t="s">
        <v>2</v>
      </c>
      <c r="M1" s="122"/>
      <c r="N1" s="122"/>
      <c r="O1" s="122"/>
      <c r="Q1" s="1" t="s">
        <v>3</v>
      </c>
    </row>
    <row r="2" spans="1:17" ht="14.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63" t="s">
        <v>4</v>
      </c>
      <c r="H2" s="63" t="s">
        <v>9</v>
      </c>
      <c r="I2" s="63" t="s">
        <v>10</v>
      </c>
      <c r="J2" s="63" t="s">
        <v>5</v>
      </c>
      <c r="L2" s="63" t="s">
        <v>4</v>
      </c>
      <c r="M2" s="63" t="s">
        <v>9</v>
      </c>
      <c r="N2" s="63" t="s">
        <v>10</v>
      </c>
      <c r="O2" s="63" t="s">
        <v>5</v>
      </c>
      <c r="Q2" s="2">
        <f>I30+Material!K73+Tarrajeo!M2+Ceramica!M2+Pintada!M2+Material!T33+N32+'3 Piso'!M2</f>
        <v>203798.6</v>
      </c>
    </row>
    <row r="3" spans="1:17" ht="14.4" x14ac:dyDescent="0.3">
      <c r="A3" s="3">
        <v>1</v>
      </c>
      <c r="B3" s="4" t="s">
        <v>11</v>
      </c>
      <c r="C3" s="4">
        <v>17</v>
      </c>
      <c r="D3" s="5">
        <v>200</v>
      </c>
      <c r="E3" s="5">
        <f t="shared" ref="E3:E13" si="0">C3*D3</f>
        <v>3400</v>
      </c>
      <c r="G3" s="3">
        <v>1</v>
      </c>
      <c r="H3" s="6">
        <v>44498</v>
      </c>
      <c r="I3" s="5">
        <v>3000</v>
      </c>
      <c r="J3" s="4" t="s">
        <v>12</v>
      </c>
      <c r="L3" s="3">
        <v>1</v>
      </c>
      <c r="M3" s="6">
        <v>44535</v>
      </c>
      <c r="N3" s="5">
        <v>500</v>
      </c>
      <c r="O3" s="4" t="s">
        <v>13</v>
      </c>
    </row>
    <row r="4" spans="1:17" ht="14.4" x14ac:dyDescent="0.3">
      <c r="A4" s="3">
        <f t="shared" ref="A4:A23" si="1">A3+1</f>
        <v>2</v>
      </c>
      <c r="B4" s="4" t="s">
        <v>14</v>
      </c>
      <c r="C4" s="4">
        <v>4</v>
      </c>
      <c r="D4" s="5">
        <v>80</v>
      </c>
      <c r="E4" s="5">
        <f t="shared" si="0"/>
        <v>320</v>
      </c>
      <c r="G4" s="3">
        <f t="shared" ref="G4:G29" si="2">G3+1</f>
        <v>2</v>
      </c>
      <c r="H4" s="6">
        <v>44508</v>
      </c>
      <c r="I4" s="5">
        <v>500</v>
      </c>
      <c r="J4" s="4" t="s">
        <v>15</v>
      </c>
      <c r="L4" s="3">
        <f t="shared" ref="L4:L26" si="3">L3+1</f>
        <v>2</v>
      </c>
      <c r="M4" s="6">
        <v>44542</v>
      </c>
      <c r="N4" s="5">
        <v>480</v>
      </c>
      <c r="O4" s="4" t="s">
        <v>16</v>
      </c>
      <c r="Q4" s="1" t="s">
        <v>17</v>
      </c>
    </row>
    <row r="5" spans="1:17" ht="14.4" x14ac:dyDescent="0.3">
      <c r="A5" s="3">
        <f t="shared" si="1"/>
        <v>3</v>
      </c>
      <c r="B5" s="4" t="s">
        <v>18</v>
      </c>
      <c r="C5" s="4">
        <v>103</v>
      </c>
      <c r="D5" s="5">
        <v>35</v>
      </c>
      <c r="E5" s="5">
        <f t="shared" si="0"/>
        <v>3605</v>
      </c>
      <c r="G5" s="3">
        <f t="shared" si="2"/>
        <v>3</v>
      </c>
      <c r="H5" s="6">
        <v>44516</v>
      </c>
      <c r="I5" s="5">
        <v>1200</v>
      </c>
      <c r="J5" s="4" t="s">
        <v>19</v>
      </c>
      <c r="L5" s="3">
        <f t="shared" si="3"/>
        <v>3</v>
      </c>
      <c r="M5" s="6">
        <v>44577</v>
      </c>
      <c r="N5" s="5">
        <v>500</v>
      </c>
      <c r="O5" s="4" t="s">
        <v>20</v>
      </c>
      <c r="Q5" s="2">
        <f>I30+N32+Material!K73+Material!T33+Tarrajeo!C36+Tarrajeo!K36+Ceramica!C41+Ceramica!K41+Pintada!C41+Pintada!K41+'3 Piso'!M2</f>
        <v>202714.30000000002</v>
      </c>
    </row>
    <row r="6" spans="1:17" ht="14.4" x14ac:dyDescent="0.3">
      <c r="A6" s="3">
        <f t="shared" si="1"/>
        <v>4</v>
      </c>
      <c r="B6" s="4" t="s">
        <v>21</v>
      </c>
      <c r="C6" s="4">
        <v>90</v>
      </c>
      <c r="D6" s="5">
        <v>35</v>
      </c>
      <c r="E6" s="5">
        <f t="shared" si="0"/>
        <v>3150</v>
      </c>
      <c r="G6" s="3">
        <f t="shared" si="2"/>
        <v>4</v>
      </c>
      <c r="H6" s="6">
        <v>44517</v>
      </c>
      <c r="I6" s="5">
        <v>2200</v>
      </c>
      <c r="J6" s="4" t="s">
        <v>19</v>
      </c>
      <c r="L6" s="3">
        <f t="shared" si="3"/>
        <v>4</v>
      </c>
      <c r="M6" s="6"/>
      <c r="N6" s="5">
        <v>250</v>
      </c>
      <c r="O6" s="4" t="s">
        <v>22</v>
      </c>
    </row>
    <row r="7" spans="1:17" ht="14.4" x14ac:dyDescent="0.3">
      <c r="A7" s="3">
        <f t="shared" si="1"/>
        <v>5</v>
      </c>
      <c r="B7" s="4" t="s">
        <v>23</v>
      </c>
      <c r="C7" s="4">
        <v>87</v>
      </c>
      <c r="D7" s="5">
        <v>25</v>
      </c>
      <c r="E7" s="5">
        <f t="shared" si="0"/>
        <v>2175</v>
      </c>
      <c r="G7" s="3">
        <f t="shared" si="2"/>
        <v>5</v>
      </c>
      <c r="H7" s="6">
        <v>44522</v>
      </c>
      <c r="I7" s="5">
        <v>600</v>
      </c>
      <c r="J7" s="4" t="s">
        <v>19</v>
      </c>
      <c r="L7" s="3">
        <f t="shared" si="3"/>
        <v>5</v>
      </c>
      <c r="M7" s="6"/>
      <c r="N7" s="5">
        <v>175</v>
      </c>
      <c r="O7" s="4" t="s">
        <v>24</v>
      </c>
    </row>
    <row r="8" spans="1:17" ht="14.4" x14ac:dyDescent="0.3">
      <c r="A8" s="3">
        <f t="shared" si="1"/>
        <v>6</v>
      </c>
      <c r="B8" s="4" t="s">
        <v>25</v>
      </c>
      <c r="C8" s="4">
        <v>115.6</v>
      </c>
      <c r="D8" s="5">
        <v>40</v>
      </c>
      <c r="E8" s="5">
        <f t="shared" si="0"/>
        <v>4624</v>
      </c>
      <c r="G8" s="3">
        <f t="shared" si="2"/>
        <v>6</v>
      </c>
      <c r="H8" s="6">
        <v>44527</v>
      </c>
      <c r="I8" s="5">
        <v>4500</v>
      </c>
      <c r="J8" s="4" t="s">
        <v>26</v>
      </c>
      <c r="L8" s="3">
        <f t="shared" si="3"/>
        <v>6</v>
      </c>
      <c r="M8" s="6"/>
      <c r="N8" s="5">
        <v>125</v>
      </c>
      <c r="O8" s="4" t="s">
        <v>27</v>
      </c>
    </row>
    <row r="9" spans="1:17" ht="14.4" x14ac:dyDescent="0.3">
      <c r="A9" s="3">
        <f t="shared" si="1"/>
        <v>7</v>
      </c>
      <c r="B9" s="4" t="s">
        <v>28</v>
      </c>
      <c r="C9" s="4">
        <v>90</v>
      </c>
      <c r="D9" s="5">
        <v>40</v>
      </c>
      <c r="E9" s="5">
        <f t="shared" si="0"/>
        <v>3600</v>
      </c>
      <c r="G9" s="3">
        <f t="shared" si="2"/>
        <v>7</v>
      </c>
      <c r="H9" s="6">
        <v>44540</v>
      </c>
      <c r="I9" s="5">
        <v>850</v>
      </c>
      <c r="J9" s="4" t="s">
        <v>29</v>
      </c>
      <c r="L9" s="3">
        <f t="shared" si="3"/>
        <v>7</v>
      </c>
      <c r="M9" s="6"/>
      <c r="N9" s="5">
        <v>180</v>
      </c>
      <c r="O9" s="4" t="s">
        <v>30</v>
      </c>
    </row>
    <row r="10" spans="1:17" ht="14.4" x14ac:dyDescent="0.3">
      <c r="A10" s="3">
        <f t="shared" si="1"/>
        <v>8</v>
      </c>
      <c r="B10" s="4" t="s">
        <v>31</v>
      </c>
      <c r="C10" s="4">
        <v>1</v>
      </c>
      <c r="D10" s="5">
        <v>1800</v>
      </c>
      <c r="E10" s="5">
        <f t="shared" si="0"/>
        <v>1800</v>
      </c>
      <c r="G10" s="3">
        <f t="shared" si="2"/>
        <v>8</v>
      </c>
      <c r="H10" s="6">
        <v>44541</v>
      </c>
      <c r="I10" s="5">
        <v>850</v>
      </c>
      <c r="J10" s="4" t="s">
        <v>29</v>
      </c>
      <c r="L10" s="3">
        <f t="shared" si="3"/>
        <v>8</v>
      </c>
      <c r="M10" s="6"/>
      <c r="N10" s="5">
        <v>200</v>
      </c>
      <c r="O10" s="4" t="s">
        <v>32</v>
      </c>
    </row>
    <row r="11" spans="1:17" ht="14.4" x14ac:dyDescent="0.3">
      <c r="A11" s="3">
        <f t="shared" si="1"/>
        <v>9</v>
      </c>
      <c r="B11" s="4" t="s">
        <v>33</v>
      </c>
      <c r="C11" s="4">
        <v>112</v>
      </c>
      <c r="D11" s="5">
        <v>18</v>
      </c>
      <c r="E11" s="5">
        <f t="shared" si="0"/>
        <v>2016</v>
      </c>
      <c r="G11" s="3">
        <f t="shared" si="2"/>
        <v>9</v>
      </c>
      <c r="H11" s="6">
        <v>44541</v>
      </c>
      <c r="I11" s="5">
        <v>5500</v>
      </c>
      <c r="J11" s="4" t="s">
        <v>34</v>
      </c>
      <c r="L11" s="3">
        <f t="shared" si="3"/>
        <v>9</v>
      </c>
      <c r="M11" s="6"/>
      <c r="N11" s="5">
        <v>1800</v>
      </c>
      <c r="O11" s="4" t="s">
        <v>35</v>
      </c>
    </row>
    <row r="12" spans="1:17" ht="14.4" x14ac:dyDescent="0.3">
      <c r="A12" s="3">
        <f t="shared" si="1"/>
        <v>10</v>
      </c>
      <c r="B12" s="4" t="s">
        <v>36</v>
      </c>
      <c r="C12" s="4">
        <v>8</v>
      </c>
      <c r="D12" s="5">
        <v>380</v>
      </c>
      <c r="E12" s="5">
        <f t="shared" si="0"/>
        <v>3040</v>
      </c>
      <c r="G12" s="3">
        <f t="shared" si="2"/>
        <v>10</v>
      </c>
      <c r="H12" s="6">
        <v>44554</v>
      </c>
      <c r="I12" s="5">
        <v>5800</v>
      </c>
      <c r="J12" s="4" t="s">
        <v>37</v>
      </c>
      <c r="L12" s="3">
        <f t="shared" si="3"/>
        <v>10</v>
      </c>
      <c r="M12" s="6"/>
      <c r="N12" s="5">
        <v>2200</v>
      </c>
      <c r="O12" s="4" t="s">
        <v>38</v>
      </c>
    </row>
    <row r="13" spans="1:17" ht="14.4" x14ac:dyDescent="0.3">
      <c r="A13" s="3">
        <f t="shared" si="1"/>
        <v>11</v>
      </c>
      <c r="B13" s="4" t="s">
        <v>39</v>
      </c>
      <c r="C13" s="4">
        <v>2</v>
      </c>
      <c r="D13" s="5">
        <v>900</v>
      </c>
      <c r="E13" s="5">
        <f t="shared" si="0"/>
        <v>1800</v>
      </c>
      <c r="G13" s="3">
        <f t="shared" si="2"/>
        <v>11</v>
      </c>
      <c r="H13" s="6">
        <v>44558</v>
      </c>
      <c r="I13" s="5">
        <v>250</v>
      </c>
      <c r="J13" s="4" t="s">
        <v>40</v>
      </c>
      <c r="L13" s="3">
        <f t="shared" si="3"/>
        <v>11</v>
      </c>
      <c r="M13" s="4"/>
      <c r="N13" s="5">
        <v>250</v>
      </c>
      <c r="O13" s="4" t="s">
        <v>41</v>
      </c>
    </row>
    <row r="14" spans="1:17" ht="14.4" x14ac:dyDescent="0.3">
      <c r="A14" s="3">
        <f t="shared" si="1"/>
        <v>12</v>
      </c>
      <c r="B14" s="1" t="s">
        <v>42</v>
      </c>
      <c r="C14" s="7"/>
      <c r="D14" s="5"/>
      <c r="E14" s="2">
        <f>SUM(E3:E13)</f>
        <v>29530</v>
      </c>
      <c r="G14" s="3">
        <f t="shared" si="2"/>
        <v>12</v>
      </c>
      <c r="H14" s="6">
        <v>44200</v>
      </c>
      <c r="I14" s="5">
        <v>350</v>
      </c>
      <c r="J14" s="4" t="s">
        <v>40</v>
      </c>
      <c r="L14" s="3">
        <f t="shared" si="3"/>
        <v>12</v>
      </c>
      <c r="M14" s="6"/>
      <c r="N14" s="5">
        <v>300</v>
      </c>
      <c r="O14" s="4" t="s">
        <v>43</v>
      </c>
    </row>
    <row r="15" spans="1:17" ht="14.4" x14ac:dyDescent="0.3">
      <c r="A15" s="3">
        <f t="shared" si="1"/>
        <v>13</v>
      </c>
      <c r="B15" s="4" t="s">
        <v>11</v>
      </c>
      <c r="C15" s="4">
        <v>17</v>
      </c>
      <c r="D15" s="5">
        <v>100</v>
      </c>
      <c r="E15" s="5">
        <f t="shared" ref="E15:E21" si="4">C15*D15</f>
        <v>1700</v>
      </c>
      <c r="G15" s="3">
        <f t="shared" si="2"/>
        <v>13</v>
      </c>
      <c r="H15" s="8">
        <v>44569</v>
      </c>
      <c r="I15" s="9">
        <v>5500</v>
      </c>
      <c r="J15" s="10" t="s">
        <v>37</v>
      </c>
      <c r="L15" s="3">
        <f t="shared" si="3"/>
        <v>13</v>
      </c>
      <c r="M15" s="6"/>
      <c r="N15" s="5">
        <v>210</v>
      </c>
      <c r="O15" s="4" t="s">
        <v>44</v>
      </c>
    </row>
    <row r="16" spans="1:17" ht="14.4" x14ac:dyDescent="0.3">
      <c r="A16" s="3">
        <f t="shared" si="1"/>
        <v>14</v>
      </c>
      <c r="B16" s="4" t="s">
        <v>14</v>
      </c>
      <c r="C16" s="4">
        <v>4</v>
      </c>
      <c r="D16" s="5">
        <v>70</v>
      </c>
      <c r="E16" s="5">
        <f t="shared" si="4"/>
        <v>280</v>
      </c>
      <c r="G16" s="64">
        <f t="shared" si="2"/>
        <v>14</v>
      </c>
      <c r="H16" s="8">
        <v>44577</v>
      </c>
      <c r="I16" s="9">
        <v>1000</v>
      </c>
      <c r="J16" s="10" t="s">
        <v>45</v>
      </c>
      <c r="L16" s="3">
        <f t="shared" si="3"/>
        <v>14</v>
      </c>
      <c r="M16" s="8"/>
      <c r="N16" s="5">
        <v>420</v>
      </c>
      <c r="O16" s="4" t="s">
        <v>46</v>
      </c>
    </row>
    <row r="17" spans="1:26" ht="14.4" x14ac:dyDescent="0.3">
      <c r="A17" s="3">
        <f t="shared" si="1"/>
        <v>15</v>
      </c>
      <c r="B17" s="4" t="s">
        <v>47</v>
      </c>
      <c r="C17" s="4">
        <v>10</v>
      </c>
      <c r="D17" s="5">
        <v>420</v>
      </c>
      <c r="E17" s="5">
        <f t="shared" si="4"/>
        <v>4200</v>
      </c>
      <c r="G17" s="3">
        <f t="shared" si="2"/>
        <v>15</v>
      </c>
      <c r="H17" s="6">
        <v>44580</v>
      </c>
      <c r="I17" s="5">
        <v>350</v>
      </c>
      <c r="J17" s="4" t="s">
        <v>48</v>
      </c>
      <c r="L17" s="3">
        <f t="shared" si="3"/>
        <v>15</v>
      </c>
      <c r="M17" s="6"/>
      <c r="N17" s="5">
        <v>320</v>
      </c>
      <c r="O17" s="4" t="s">
        <v>49</v>
      </c>
    </row>
    <row r="18" spans="1:26" ht="14.4" x14ac:dyDescent="0.3">
      <c r="A18" s="3">
        <f t="shared" si="1"/>
        <v>16</v>
      </c>
      <c r="B18" s="4" t="s">
        <v>50</v>
      </c>
      <c r="C18" s="4">
        <v>90</v>
      </c>
      <c r="D18" s="5">
        <v>40</v>
      </c>
      <c r="E18" s="5">
        <f t="shared" si="4"/>
        <v>3600</v>
      </c>
      <c r="G18" s="3">
        <f t="shared" si="2"/>
        <v>16</v>
      </c>
      <c r="H18" s="6">
        <v>44582</v>
      </c>
      <c r="I18" s="5">
        <v>100</v>
      </c>
      <c r="J18" s="4" t="s">
        <v>51</v>
      </c>
      <c r="L18" s="3">
        <f t="shared" si="3"/>
        <v>16</v>
      </c>
      <c r="M18" s="11"/>
      <c r="N18" s="5">
        <v>432</v>
      </c>
      <c r="O18" s="4" t="s">
        <v>52</v>
      </c>
    </row>
    <row r="19" spans="1:26" ht="14.4" x14ac:dyDescent="0.3">
      <c r="A19" s="3">
        <f t="shared" si="1"/>
        <v>17</v>
      </c>
      <c r="B19" s="4" t="s">
        <v>53</v>
      </c>
      <c r="C19" s="4">
        <v>110.6</v>
      </c>
      <c r="D19" s="5">
        <v>40</v>
      </c>
      <c r="E19" s="5">
        <f t="shared" si="4"/>
        <v>4424</v>
      </c>
      <c r="G19" s="3">
        <f t="shared" si="2"/>
        <v>17</v>
      </c>
      <c r="H19" s="6">
        <v>44583</v>
      </c>
      <c r="I19" s="5">
        <v>100</v>
      </c>
      <c r="J19" s="4" t="s">
        <v>54</v>
      </c>
      <c r="L19" s="3">
        <f t="shared" si="3"/>
        <v>17</v>
      </c>
      <c r="M19" s="11"/>
      <c r="N19" s="5">
        <v>350</v>
      </c>
      <c r="O19" s="4" t="s">
        <v>55</v>
      </c>
    </row>
    <row r="20" spans="1:26" ht="14.4" x14ac:dyDescent="0.3">
      <c r="A20" s="3">
        <f t="shared" si="1"/>
        <v>18</v>
      </c>
      <c r="B20" s="4" t="s">
        <v>56</v>
      </c>
      <c r="C20" s="4">
        <v>1</v>
      </c>
      <c r="D20" s="5">
        <f>N45</f>
        <v>0</v>
      </c>
      <c r="E20" s="5">
        <f t="shared" si="4"/>
        <v>0</v>
      </c>
      <c r="G20" s="3">
        <f t="shared" si="2"/>
        <v>18</v>
      </c>
      <c r="H20" s="6">
        <v>44583</v>
      </c>
      <c r="I20" s="5">
        <v>8400</v>
      </c>
      <c r="J20" s="4" t="s">
        <v>57</v>
      </c>
      <c r="L20" s="3">
        <f t="shared" si="3"/>
        <v>18</v>
      </c>
      <c r="M20" s="11"/>
      <c r="N20" s="5">
        <v>350</v>
      </c>
      <c r="O20" s="4" t="s">
        <v>58</v>
      </c>
    </row>
    <row r="21" spans="1:26" ht="15.75" customHeight="1" x14ac:dyDescent="0.3">
      <c r="A21" s="3">
        <f t="shared" si="1"/>
        <v>19</v>
      </c>
      <c r="B21" s="4" t="s">
        <v>59</v>
      </c>
      <c r="C21" s="4">
        <v>1</v>
      </c>
      <c r="D21" s="5">
        <v>2200</v>
      </c>
      <c r="E21" s="5">
        <f t="shared" si="4"/>
        <v>2200</v>
      </c>
      <c r="F21" s="12"/>
      <c r="G21" s="3">
        <f t="shared" si="2"/>
        <v>19</v>
      </c>
      <c r="H21" s="6">
        <v>44590</v>
      </c>
      <c r="I21" s="5">
        <v>360</v>
      </c>
      <c r="J21" s="4" t="s">
        <v>60</v>
      </c>
      <c r="K21" s="12"/>
      <c r="L21" s="3">
        <f t="shared" si="3"/>
        <v>19</v>
      </c>
      <c r="M21" s="13"/>
      <c r="N21" s="5">
        <v>100</v>
      </c>
      <c r="O21" s="4" t="s">
        <v>61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3">
        <f t="shared" si="1"/>
        <v>20</v>
      </c>
      <c r="B22" s="1" t="s">
        <v>62</v>
      </c>
      <c r="C22" s="7"/>
      <c r="D22" s="5"/>
      <c r="E22" s="2">
        <f>SUM(E15:E21)</f>
        <v>16404</v>
      </c>
      <c r="G22" s="3">
        <f t="shared" si="2"/>
        <v>20</v>
      </c>
      <c r="H22" s="6">
        <v>44592</v>
      </c>
      <c r="I22" s="5">
        <v>65</v>
      </c>
      <c r="J22" s="4" t="s">
        <v>63</v>
      </c>
      <c r="L22" s="3">
        <f t="shared" si="3"/>
        <v>20</v>
      </c>
      <c r="M22" s="11"/>
      <c r="N22" s="5">
        <v>250</v>
      </c>
      <c r="O22" s="4" t="s">
        <v>22</v>
      </c>
    </row>
    <row r="23" spans="1:26" ht="15.75" customHeight="1" x14ac:dyDescent="0.3">
      <c r="A23" s="3">
        <f t="shared" si="1"/>
        <v>21</v>
      </c>
      <c r="B23" s="1" t="s">
        <v>64</v>
      </c>
      <c r="C23" s="4"/>
      <c r="D23" s="5"/>
      <c r="E23" s="2">
        <f>E14+E22</f>
        <v>45934</v>
      </c>
      <c r="G23" s="3">
        <f t="shared" si="2"/>
        <v>21</v>
      </c>
      <c r="H23" s="6">
        <v>44597</v>
      </c>
      <c r="I23" s="5">
        <v>5389</v>
      </c>
      <c r="J23" s="4" t="s">
        <v>65</v>
      </c>
      <c r="L23" s="3">
        <f t="shared" si="3"/>
        <v>21</v>
      </c>
      <c r="M23" s="11"/>
      <c r="N23" s="5">
        <v>175</v>
      </c>
      <c r="O23" s="4" t="s">
        <v>24</v>
      </c>
    </row>
    <row r="24" spans="1:26" ht="15.75" customHeight="1" x14ac:dyDescent="0.3">
      <c r="G24" s="3">
        <f t="shared" si="2"/>
        <v>22</v>
      </c>
      <c r="H24" s="11"/>
      <c r="I24" s="11"/>
      <c r="J24" s="11"/>
      <c r="L24" s="3">
        <f t="shared" si="3"/>
        <v>22</v>
      </c>
      <c r="M24" s="11"/>
      <c r="N24" s="9">
        <v>125</v>
      </c>
      <c r="O24" s="10" t="s">
        <v>27</v>
      </c>
    </row>
    <row r="25" spans="1:26" ht="15.75" customHeight="1" x14ac:dyDescent="0.3">
      <c r="A25" s="124" t="s">
        <v>66</v>
      </c>
      <c r="B25" s="125"/>
      <c r="C25" s="125"/>
      <c r="D25" s="126"/>
      <c r="G25" s="14">
        <f t="shared" si="2"/>
        <v>23</v>
      </c>
      <c r="H25" s="15"/>
      <c r="I25" s="15"/>
      <c r="J25" s="15"/>
      <c r="L25" s="16">
        <f t="shared" si="3"/>
        <v>23</v>
      </c>
      <c r="M25" s="17"/>
      <c r="N25" s="9">
        <v>180</v>
      </c>
      <c r="O25" s="10" t="s">
        <v>30</v>
      </c>
    </row>
    <row r="26" spans="1:26" ht="15.75" customHeight="1" x14ac:dyDescent="0.3">
      <c r="A26" s="1" t="s">
        <v>4</v>
      </c>
      <c r="B26" s="1" t="s">
        <v>5</v>
      </c>
      <c r="C26" s="1" t="s">
        <v>10</v>
      </c>
      <c r="D26" s="1" t="s">
        <v>67</v>
      </c>
      <c r="G26" s="18">
        <f t="shared" si="2"/>
        <v>24</v>
      </c>
      <c r="H26" s="11"/>
      <c r="I26" s="11"/>
      <c r="J26" s="11"/>
      <c r="L26" s="3">
        <f t="shared" si="3"/>
        <v>24</v>
      </c>
      <c r="M26" s="3"/>
      <c r="N26" s="5">
        <v>200</v>
      </c>
      <c r="O26" s="4" t="s">
        <v>32</v>
      </c>
    </row>
    <row r="27" spans="1:26" ht="43.2" x14ac:dyDescent="0.3">
      <c r="A27" s="19">
        <v>1</v>
      </c>
      <c r="B27" s="20" t="s">
        <v>68</v>
      </c>
      <c r="C27" s="21">
        <v>3500</v>
      </c>
      <c r="D27" s="22">
        <v>44540</v>
      </c>
      <c r="G27" s="18">
        <f t="shared" si="2"/>
        <v>25</v>
      </c>
      <c r="H27" s="11"/>
      <c r="I27" s="11"/>
      <c r="J27" s="11"/>
      <c r="L27" s="11"/>
      <c r="M27" s="11"/>
      <c r="N27" s="11"/>
      <c r="O27" s="11"/>
    </row>
    <row r="28" spans="1:26" ht="15.75" customHeight="1" x14ac:dyDescent="0.3">
      <c r="G28" s="18">
        <f t="shared" si="2"/>
        <v>26</v>
      </c>
      <c r="H28" s="11"/>
      <c r="I28" s="11"/>
      <c r="J28" s="11"/>
      <c r="L28" s="11"/>
      <c r="M28" s="11"/>
      <c r="N28" s="11"/>
      <c r="O28" s="11"/>
    </row>
    <row r="29" spans="1:26" ht="15.75" customHeight="1" x14ac:dyDescent="0.3">
      <c r="G29" s="18">
        <f t="shared" si="2"/>
        <v>27</v>
      </c>
      <c r="H29" s="11"/>
      <c r="I29" s="11"/>
      <c r="J29" s="11"/>
      <c r="L29" s="11"/>
      <c r="M29" s="11"/>
      <c r="N29" s="11"/>
      <c r="O29" s="11"/>
    </row>
    <row r="30" spans="1:26" ht="15.75" customHeight="1" x14ac:dyDescent="0.3">
      <c r="G30" s="1" t="s">
        <v>64</v>
      </c>
      <c r="H30" s="23"/>
      <c r="I30" s="24">
        <f>SUM(I3:I23)</f>
        <v>46864</v>
      </c>
      <c r="J30" s="25"/>
      <c r="L30" s="11"/>
      <c r="M30" s="11"/>
      <c r="N30" s="11"/>
      <c r="O30" s="11"/>
    </row>
    <row r="31" spans="1:26" ht="15.75" customHeight="1" x14ac:dyDescent="0.25">
      <c r="L31" s="11"/>
      <c r="M31" s="11"/>
      <c r="N31" s="11"/>
      <c r="O31" s="11"/>
    </row>
    <row r="32" spans="1:26" ht="15.75" customHeight="1" x14ac:dyDescent="0.3">
      <c r="L32" s="11"/>
      <c r="M32" s="11"/>
      <c r="N32" s="24">
        <f>SUM(N3:N31)</f>
        <v>10072</v>
      </c>
      <c r="O32" s="11"/>
    </row>
    <row r="33" spans="7:7" ht="15.75" customHeight="1" x14ac:dyDescent="0.25"/>
    <row r="34" spans="7:7" ht="15.75" customHeight="1" x14ac:dyDescent="0.25"/>
    <row r="35" spans="7:7" ht="15.75" customHeight="1" x14ac:dyDescent="0.25"/>
    <row r="36" spans="7:7" ht="15.75" customHeight="1" x14ac:dyDescent="0.25"/>
    <row r="37" spans="7:7" ht="15.75" customHeight="1" x14ac:dyDescent="0.25"/>
    <row r="38" spans="7:7" ht="15.75" customHeight="1" x14ac:dyDescent="0.25"/>
    <row r="39" spans="7:7" ht="15.75" customHeight="1" x14ac:dyDescent="0.25"/>
    <row r="40" spans="7:7" ht="15.75" customHeight="1" x14ac:dyDescent="0.3">
      <c r="G40" s="26"/>
    </row>
    <row r="41" spans="7:7" ht="15.75" customHeight="1" x14ac:dyDescent="0.3">
      <c r="G41" s="26"/>
    </row>
    <row r="42" spans="7:7" ht="15.75" customHeight="1" x14ac:dyDescent="0.3">
      <c r="G42" s="26"/>
    </row>
    <row r="43" spans="7:7" ht="15.75" customHeight="1" x14ac:dyDescent="0.3">
      <c r="G43" s="26"/>
    </row>
    <row r="44" spans="7:7" ht="15.75" customHeight="1" x14ac:dyDescent="0.3">
      <c r="G44" s="26"/>
    </row>
    <row r="45" spans="7:7" ht="15.75" customHeight="1" x14ac:dyDescent="0.3">
      <c r="G45" s="26"/>
    </row>
    <row r="46" spans="7:7" ht="15.75" customHeight="1" x14ac:dyDescent="0.3">
      <c r="G46" s="26"/>
    </row>
    <row r="47" spans="7:7" ht="15.75" customHeight="1" x14ac:dyDescent="0.3">
      <c r="G47" s="26"/>
    </row>
    <row r="48" spans="7:7" ht="15.75" customHeight="1" x14ac:dyDescent="0.3">
      <c r="G48" s="26"/>
    </row>
    <row r="49" spans="7:7" ht="15.75" customHeight="1" x14ac:dyDescent="0.3">
      <c r="G49" s="26"/>
    </row>
    <row r="50" spans="7:7" ht="15.75" customHeight="1" x14ac:dyDescent="0.3">
      <c r="G50" s="26"/>
    </row>
    <row r="51" spans="7:7" ht="15.75" customHeight="1" x14ac:dyDescent="0.3">
      <c r="G51" s="26"/>
    </row>
    <row r="52" spans="7:7" ht="15.75" customHeight="1" x14ac:dyDescent="0.3">
      <c r="G52" s="26"/>
    </row>
    <row r="53" spans="7:7" ht="15.75" customHeight="1" x14ac:dyDescent="0.3">
      <c r="G53" s="26"/>
    </row>
    <row r="54" spans="7:7" ht="15.75" customHeight="1" x14ac:dyDescent="0.3">
      <c r="G54" s="26"/>
    </row>
    <row r="55" spans="7:7" ht="15.75" customHeight="1" x14ac:dyDescent="0.3">
      <c r="G55" s="26"/>
    </row>
    <row r="56" spans="7:7" ht="15.75" customHeight="1" x14ac:dyDescent="0.3">
      <c r="G56" s="26"/>
    </row>
    <row r="57" spans="7:7" ht="15.75" customHeight="1" x14ac:dyDescent="0.3">
      <c r="G57" s="26"/>
    </row>
    <row r="58" spans="7:7" ht="15.75" customHeight="1" x14ac:dyDescent="0.3">
      <c r="G58" s="26"/>
    </row>
    <row r="59" spans="7:7" ht="15.75" customHeight="1" x14ac:dyDescent="0.3">
      <c r="G59" s="26"/>
    </row>
    <row r="60" spans="7:7" ht="15.75" customHeight="1" x14ac:dyDescent="0.3">
      <c r="G60" s="26"/>
    </row>
    <row r="61" spans="7:7" ht="15.75" customHeight="1" x14ac:dyDescent="0.3">
      <c r="G61" s="26"/>
    </row>
    <row r="62" spans="7:7" ht="15.75" customHeight="1" x14ac:dyDescent="0.3">
      <c r="G62" s="26"/>
    </row>
    <row r="63" spans="7:7" ht="15.75" customHeight="1" x14ac:dyDescent="0.3">
      <c r="G63" s="26"/>
    </row>
    <row r="64" spans="7:7" ht="15.75" customHeight="1" x14ac:dyDescent="0.3">
      <c r="G64" s="26"/>
    </row>
    <row r="65" spans="7:7" ht="15.75" customHeight="1" x14ac:dyDescent="0.3">
      <c r="G65" s="26"/>
    </row>
    <row r="66" spans="7:7" ht="15.75" customHeight="1" x14ac:dyDescent="0.3">
      <c r="G66" s="26"/>
    </row>
    <row r="67" spans="7:7" ht="15.75" customHeight="1" x14ac:dyDescent="0.3">
      <c r="G67" s="26"/>
    </row>
    <row r="68" spans="7:7" ht="15.75" customHeight="1" x14ac:dyDescent="0.3">
      <c r="G68" s="26"/>
    </row>
    <row r="69" spans="7:7" ht="15.75" customHeight="1" x14ac:dyDescent="0.3">
      <c r="G69" s="26"/>
    </row>
    <row r="70" spans="7:7" ht="15.75" customHeight="1" x14ac:dyDescent="0.3">
      <c r="G70" s="26"/>
    </row>
    <row r="71" spans="7:7" ht="15.75" customHeight="1" x14ac:dyDescent="0.3">
      <c r="G71" s="26"/>
    </row>
    <row r="72" spans="7:7" ht="15.75" customHeight="1" x14ac:dyDescent="0.3">
      <c r="G72" s="26"/>
    </row>
    <row r="73" spans="7:7" ht="15.75" customHeight="1" x14ac:dyDescent="0.3">
      <c r="G73" s="26"/>
    </row>
    <row r="74" spans="7:7" ht="15.75" customHeight="1" x14ac:dyDescent="0.3">
      <c r="G74" s="26"/>
    </row>
    <row r="75" spans="7:7" ht="15.75" customHeight="1" x14ac:dyDescent="0.3">
      <c r="G75" s="26"/>
    </row>
    <row r="76" spans="7:7" ht="15.75" customHeight="1" x14ac:dyDescent="0.3">
      <c r="G76" s="26"/>
    </row>
    <row r="77" spans="7:7" ht="15.75" customHeight="1" x14ac:dyDescent="0.3">
      <c r="G77" s="26"/>
    </row>
    <row r="78" spans="7:7" ht="15.75" customHeight="1" x14ac:dyDescent="0.3">
      <c r="G78" s="26"/>
    </row>
    <row r="79" spans="7:7" ht="15.75" customHeight="1" x14ac:dyDescent="0.3">
      <c r="G79" s="26"/>
    </row>
    <row r="80" spans="7:7" ht="15.75" customHeight="1" x14ac:dyDescent="0.3">
      <c r="G80" s="26"/>
    </row>
    <row r="81" spans="7:7" ht="15.75" customHeight="1" x14ac:dyDescent="0.3">
      <c r="G81" s="26"/>
    </row>
    <row r="82" spans="7:7" ht="15.75" customHeight="1" x14ac:dyDescent="0.3">
      <c r="G82" s="26"/>
    </row>
    <row r="83" spans="7:7" ht="15.75" customHeight="1" x14ac:dyDescent="0.3">
      <c r="G83" s="26"/>
    </row>
    <row r="84" spans="7:7" ht="15.75" customHeight="1" x14ac:dyDescent="0.3">
      <c r="G84" s="26"/>
    </row>
    <row r="85" spans="7:7" ht="15.75" customHeight="1" x14ac:dyDescent="0.3">
      <c r="G85" s="26"/>
    </row>
    <row r="86" spans="7:7" ht="15.75" customHeight="1" x14ac:dyDescent="0.3">
      <c r="G86" s="26"/>
    </row>
    <row r="87" spans="7:7" ht="15.75" customHeight="1" x14ac:dyDescent="0.3">
      <c r="G87" s="26"/>
    </row>
    <row r="88" spans="7:7" ht="15.75" customHeight="1" x14ac:dyDescent="0.3">
      <c r="G88" s="26"/>
    </row>
    <row r="89" spans="7:7" ht="15.75" customHeight="1" x14ac:dyDescent="0.3">
      <c r="G89" s="26"/>
    </row>
    <row r="90" spans="7:7" ht="15.75" customHeight="1" x14ac:dyDescent="0.3">
      <c r="G90" s="26"/>
    </row>
    <row r="91" spans="7:7" ht="15.75" customHeight="1" x14ac:dyDescent="0.3">
      <c r="G91" s="26"/>
    </row>
    <row r="92" spans="7:7" ht="15.75" customHeight="1" x14ac:dyDescent="0.3">
      <c r="G92" s="26"/>
    </row>
    <row r="93" spans="7:7" ht="15.75" customHeight="1" x14ac:dyDescent="0.3">
      <c r="G93" s="26"/>
    </row>
    <row r="94" spans="7:7" ht="15.75" customHeight="1" x14ac:dyDescent="0.3">
      <c r="G94" s="26"/>
    </row>
    <row r="95" spans="7:7" ht="15.75" customHeight="1" x14ac:dyDescent="0.3">
      <c r="G95" s="26"/>
    </row>
    <row r="96" spans="7:7" ht="15.75" customHeight="1" x14ac:dyDescent="0.3">
      <c r="G96" s="26"/>
    </row>
    <row r="97" spans="7:7" ht="15.75" customHeight="1" x14ac:dyDescent="0.3">
      <c r="G97" s="26"/>
    </row>
    <row r="98" spans="7:7" ht="15.75" customHeight="1" x14ac:dyDescent="0.3">
      <c r="G98" s="26"/>
    </row>
    <row r="99" spans="7:7" ht="15.75" customHeight="1" x14ac:dyDescent="0.3">
      <c r="G99" s="26"/>
    </row>
    <row r="100" spans="7:7" ht="15.75" customHeight="1" x14ac:dyDescent="0.3">
      <c r="G100" s="26"/>
    </row>
    <row r="101" spans="7:7" ht="15.75" customHeight="1" x14ac:dyDescent="0.3">
      <c r="G101" s="26"/>
    </row>
    <row r="102" spans="7:7" ht="15.75" customHeight="1" x14ac:dyDescent="0.3">
      <c r="G102" s="26"/>
    </row>
    <row r="103" spans="7:7" ht="15.75" customHeight="1" x14ac:dyDescent="0.3">
      <c r="G103" s="26"/>
    </row>
    <row r="104" spans="7:7" ht="15.75" customHeight="1" x14ac:dyDescent="0.3">
      <c r="G104" s="26"/>
    </row>
    <row r="105" spans="7:7" ht="15.75" customHeight="1" x14ac:dyDescent="0.3">
      <c r="G105" s="26"/>
    </row>
    <row r="106" spans="7:7" ht="15.75" customHeight="1" x14ac:dyDescent="0.3">
      <c r="G106" s="26"/>
    </row>
    <row r="107" spans="7:7" ht="15.75" customHeight="1" x14ac:dyDescent="0.3">
      <c r="G107" s="26"/>
    </row>
    <row r="108" spans="7:7" ht="15.75" customHeight="1" x14ac:dyDescent="0.3">
      <c r="G108" s="26"/>
    </row>
    <row r="109" spans="7:7" ht="15.75" customHeight="1" x14ac:dyDescent="0.3">
      <c r="G109" s="26"/>
    </row>
    <row r="110" spans="7:7" ht="15.75" customHeight="1" x14ac:dyDescent="0.3">
      <c r="G110" s="26"/>
    </row>
    <row r="111" spans="7:7" ht="15.75" customHeight="1" x14ac:dyDescent="0.3">
      <c r="G111" s="26"/>
    </row>
    <row r="112" spans="7:7" ht="15.75" customHeight="1" x14ac:dyDescent="0.3">
      <c r="G112" s="26"/>
    </row>
    <row r="113" spans="7:7" ht="15.75" customHeight="1" x14ac:dyDescent="0.3">
      <c r="G113" s="26"/>
    </row>
    <row r="114" spans="7:7" ht="15.75" customHeight="1" x14ac:dyDescent="0.3">
      <c r="G114" s="26"/>
    </row>
    <row r="115" spans="7:7" ht="15.75" customHeight="1" x14ac:dyDescent="0.3">
      <c r="G115" s="26"/>
    </row>
    <row r="116" spans="7:7" ht="15.75" customHeight="1" x14ac:dyDescent="0.3">
      <c r="G116" s="26"/>
    </row>
    <row r="117" spans="7:7" ht="15.75" customHeight="1" x14ac:dyDescent="0.3">
      <c r="G117" s="26"/>
    </row>
    <row r="118" spans="7:7" ht="15.75" customHeight="1" x14ac:dyDescent="0.3">
      <c r="G118" s="26"/>
    </row>
    <row r="119" spans="7:7" ht="15.75" customHeight="1" x14ac:dyDescent="0.3">
      <c r="G119" s="26"/>
    </row>
    <row r="120" spans="7:7" ht="15.75" customHeight="1" x14ac:dyDescent="0.3">
      <c r="G120" s="26"/>
    </row>
    <row r="121" spans="7:7" ht="15.75" customHeight="1" x14ac:dyDescent="0.3">
      <c r="G121" s="26"/>
    </row>
    <row r="122" spans="7:7" ht="15.75" customHeight="1" x14ac:dyDescent="0.3">
      <c r="G122" s="26"/>
    </row>
    <row r="123" spans="7:7" ht="15.75" customHeight="1" x14ac:dyDescent="0.3">
      <c r="G123" s="26"/>
    </row>
    <row r="124" spans="7:7" ht="15.75" customHeight="1" x14ac:dyDescent="0.3">
      <c r="G124" s="26"/>
    </row>
    <row r="125" spans="7:7" ht="15.75" customHeight="1" x14ac:dyDescent="0.3">
      <c r="G125" s="26"/>
    </row>
    <row r="126" spans="7:7" ht="15.75" customHeight="1" x14ac:dyDescent="0.3">
      <c r="G126" s="26"/>
    </row>
    <row r="127" spans="7:7" ht="15.75" customHeight="1" x14ac:dyDescent="0.3">
      <c r="G127" s="26"/>
    </row>
    <row r="128" spans="7:7" ht="15.75" customHeight="1" x14ac:dyDescent="0.3">
      <c r="G128" s="26"/>
    </row>
    <row r="129" spans="7:7" ht="15.75" customHeight="1" x14ac:dyDescent="0.3">
      <c r="G129" s="26"/>
    </row>
    <row r="130" spans="7:7" ht="15.75" customHeight="1" x14ac:dyDescent="0.3">
      <c r="G130" s="26"/>
    </row>
    <row r="131" spans="7:7" ht="15.75" customHeight="1" x14ac:dyDescent="0.3">
      <c r="G131" s="26"/>
    </row>
    <row r="132" spans="7:7" ht="15.75" customHeight="1" x14ac:dyDescent="0.3">
      <c r="G132" s="26"/>
    </row>
    <row r="133" spans="7:7" ht="15.75" customHeight="1" x14ac:dyDescent="0.3">
      <c r="G133" s="26"/>
    </row>
    <row r="134" spans="7:7" ht="15.75" customHeight="1" x14ac:dyDescent="0.3">
      <c r="G134" s="26"/>
    </row>
    <row r="135" spans="7:7" ht="15.75" customHeight="1" x14ac:dyDescent="0.3">
      <c r="G135" s="26"/>
    </row>
    <row r="136" spans="7:7" ht="15.75" customHeight="1" x14ac:dyDescent="0.3">
      <c r="G136" s="26"/>
    </row>
    <row r="137" spans="7:7" ht="15.75" customHeight="1" x14ac:dyDescent="0.3">
      <c r="G137" s="26"/>
    </row>
    <row r="138" spans="7:7" ht="15.75" customHeight="1" x14ac:dyDescent="0.3">
      <c r="G138" s="26"/>
    </row>
    <row r="139" spans="7:7" ht="15.75" customHeight="1" x14ac:dyDescent="0.3">
      <c r="G139" s="26"/>
    </row>
    <row r="140" spans="7:7" ht="15.75" customHeight="1" x14ac:dyDescent="0.3">
      <c r="G140" s="26"/>
    </row>
    <row r="141" spans="7:7" ht="15.75" customHeight="1" x14ac:dyDescent="0.3">
      <c r="G141" s="26"/>
    </row>
    <row r="142" spans="7:7" ht="15.75" customHeight="1" x14ac:dyDescent="0.3">
      <c r="G142" s="26"/>
    </row>
    <row r="143" spans="7:7" ht="15.75" customHeight="1" x14ac:dyDescent="0.3">
      <c r="G143" s="26"/>
    </row>
    <row r="144" spans="7:7" ht="15.75" customHeight="1" x14ac:dyDescent="0.3">
      <c r="G144" s="26"/>
    </row>
    <row r="145" spans="7:7" ht="15.75" customHeight="1" x14ac:dyDescent="0.3">
      <c r="G145" s="26"/>
    </row>
    <row r="146" spans="7:7" ht="15.75" customHeight="1" x14ac:dyDescent="0.3">
      <c r="G146" s="26"/>
    </row>
    <row r="147" spans="7:7" ht="15.75" customHeight="1" x14ac:dyDescent="0.3">
      <c r="G147" s="26"/>
    </row>
    <row r="148" spans="7:7" ht="15.75" customHeight="1" x14ac:dyDescent="0.3">
      <c r="G148" s="26"/>
    </row>
    <row r="149" spans="7:7" ht="15.75" customHeight="1" x14ac:dyDescent="0.3">
      <c r="G149" s="26"/>
    </row>
    <row r="150" spans="7:7" ht="15.75" customHeight="1" x14ac:dyDescent="0.3">
      <c r="G150" s="26"/>
    </row>
    <row r="151" spans="7:7" ht="15.75" customHeight="1" x14ac:dyDescent="0.3">
      <c r="G151" s="26"/>
    </row>
    <row r="152" spans="7:7" ht="15.75" customHeight="1" x14ac:dyDescent="0.3">
      <c r="G152" s="26"/>
    </row>
    <row r="153" spans="7:7" ht="15.75" customHeight="1" x14ac:dyDescent="0.3">
      <c r="G153" s="26"/>
    </row>
    <row r="154" spans="7:7" ht="15.75" customHeight="1" x14ac:dyDescent="0.3">
      <c r="G154" s="26"/>
    </row>
    <row r="155" spans="7:7" ht="15.75" customHeight="1" x14ac:dyDescent="0.3">
      <c r="G155" s="26"/>
    </row>
    <row r="156" spans="7:7" ht="15.75" customHeight="1" x14ac:dyDescent="0.3">
      <c r="G156" s="26"/>
    </row>
    <row r="157" spans="7:7" ht="15.75" customHeight="1" x14ac:dyDescent="0.3">
      <c r="G157" s="26"/>
    </row>
    <row r="158" spans="7:7" ht="15.75" customHeight="1" x14ac:dyDescent="0.3">
      <c r="G158" s="26"/>
    </row>
    <row r="159" spans="7:7" ht="15.75" customHeight="1" x14ac:dyDescent="0.3">
      <c r="G159" s="26"/>
    </row>
    <row r="160" spans="7:7" ht="15.75" customHeight="1" x14ac:dyDescent="0.3">
      <c r="G160" s="26"/>
    </row>
    <row r="161" spans="7:7" ht="15.75" customHeight="1" x14ac:dyDescent="0.3">
      <c r="G161" s="26"/>
    </row>
    <row r="162" spans="7:7" ht="15.75" customHeight="1" x14ac:dyDescent="0.3">
      <c r="G162" s="26"/>
    </row>
    <row r="163" spans="7:7" ht="15.75" customHeight="1" x14ac:dyDescent="0.3">
      <c r="G163" s="26"/>
    </row>
    <row r="164" spans="7:7" ht="15.75" customHeight="1" x14ac:dyDescent="0.3">
      <c r="G164" s="26"/>
    </row>
    <row r="165" spans="7:7" ht="15.75" customHeight="1" x14ac:dyDescent="0.3">
      <c r="G165" s="26"/>
    </row>
    <row r="166" spans="7:7" ht="15.75" customHeight="1" x14ac:dyDescent="0.3">
      <c r="G166" s="26"/>
    </row>
    <row r="167" spans="7:7" ht="15.75" customHeight="1" x14ac:dyDescent="0.3">
      <c r="G167" s="26"/>
    </row>
    <row r="168" spans="7:7" ht="15.75" customHeight="1" x14ac:dyDescent="0.3">
      <c r="G168" s="26"/>
    </row>
    <row r="169" spans="7:7" ht="15.75" customHeight="1" x14ac:dyDescent="0.3">
      <c r="G169" s="26"/>
    </row>
    <row r="170" spans="7:7" ht="15.75" customHeight="1" x14ac:dyDescent="0.3">
      <c r="G170" s="26"/>
    </row>
    <row r="171" spans="7:7" ht="15.75" customHeight="1" x14ac:dyDescent="0.3">
      <c r="G171" s="26"/>
    </row>
    <row r="172" spans="7:7" ht="15.75" customHeight="1" x14ac:dyDescent="0.3">
      <c r="G172" s="26"/>
    </row>
    <row r="173" spans="7:7" ht="15.75" customHeight="1" x14ac:dyDescent="0.3">
      <c r="G173" s="26"/>
    </row>
    <row r="174" spans="7:7" ht="15.75" customHeight="1" x14ac:dyDescent="0.3">
      <c r="G174" s="26"/>
    </row>
    <row r="175" spans="7:7" ht="15.75" customHeight="1" x14ac:dyDescent="0.3">
      <c r="G175" s="26"/>
    </row>
    <row r="176" spans="7:7" ht="15.75" customHeight="1" x14ac:dyDescent="0.3">
      <c r="G176" s="26"/>
    </row>
    <row r="177" spans="7:7" ht="15.75" customHeight="1" x14ac:dyDescent="0.3">
      <c r="G177" s="26"/>
    </row>
    <row r="178" spans="7:7" ht="15.75" customHeight="1" x14ac:dyDescent="0.3">
      <c r="G178" s="26"/>
    </row>
    <row r="179" spans="7:7" ht="15.75" customHeight="1" x14ac:dyDescent="0.3">
      <c r="G179" s="26"/>
    </row>
    <row r="180" spans="7:7" ht="15.75" customHeight="1" x14ac:dyDescent="0.3">
      <c r="G180" s="26"/>
    </row>
    <row r="181" spans="7:7" ht="15.75" customHeight="1" x14ac:dyDescent="0.3">
      <c r="G181" s="26"/>
    </row>
    <row r="182" spans="7:7" ht="15.75" customHeight="1" x14ac:dyDescent="0.3">
      <c r="G182" s="26"/>
    </row>
    <row r="183" spans="7:7" ht="15.75" customHeight="1" x14ac:dyDescent="0.3">
      <c r="G183" s="26"/>
    </row>
    <row r="184" spans="7:7" ht="15.75" customHeight="1" x14ac:dyDescent="0.3">
      <c r="G184" s="26"/>
    </row>
    <row r="185" spans="7:7" ht="15.75" customHeight="1" x14ac:dyDescent="0.3">
      <c r="G185" s="26"/>
    </row>
    <row r="186" spans="7:7" ht="15.75" customHeight="1" x14ac:dyDescent="0.3">
      <c r="G186" s="26"/>
    </row>
    <row r="187" spans="7:7" ht="15.75" customHeight="1" x14ac:dyDescent="0.3">
      <c r="G187" s="26"/>
    </row>
    <row r="188" spans="7:7" ht="15.75" customHeight="1" x14ac:dyDescent="0.3">
      <c r="G188" s="26"/>
    </row>
    <row r="189" spans="7:7" ht="15.75" customHeight="1" x14ac:dyDescent="0.3">
      <c r="G189" s="26"/>
    </row>
    <row r="190" spans="7:7" ht="15.75" customHeight="1" x14ac:dyDescent="0.3">
      <c r="G190" s="26"/>
    </row>
    <row r="191" spans="7:7" ht="15.75" customHeight="1" x14ac:dyDescent="0.3">
      <c r="G191" s="26"/>
    </row>
    <row r="192" spans="7:7" ht="15.75" customHeight="1" x14ac:dyDescent="0.3">
      <c r="G192" s="26"/>
    </row>
    <row r="193" spans="7:7" ht="15.75" customHeight="1" x14ac:dyDescent="0.3">
      <c r="G193" s="26"/>
    </row>
    <row r="194" spans="7:7" ht="15.75" customHeight="1" x14ac:dyDescent="0.3">
      <c r="G194" s="26"/>
    </row>
    <row r="195" spans="7:7" ht="15.75" customHeight="1" x14ac:dyDescent="0.3">
      <c r="G195" s="26"/>
    </row>
    <row r="196" spans="7:7" ht="15.75" customHeight="1" x14ac:dyDescent="0.3">
      <c r="G196" s="26"/>
    </row>
    <row r="197" spans="7:7" ht="15.75" customHeight="1" x14ac:dyDescent="0.3">
      <c r="G197" s="26"/>
    </row>
    <row r="198" spans="7:7" ht="15.75" customHeight="1" x14ac:dyDescent="0.3">
      <c r="G198" s="26"/>
    </row>
    <row r="199" spans="7:7" ht="15.75" customHeight="1" x14ac:dyDescent="0.3">
      <c r="G199" s="26"/>
    </row>
    <row r="200" spans="7:7" ht="15.75" customHeight="1" x14ac:dyDescent="0.3">
      <c r="G200" s="26"/>
    </row>
    <row r="201" spans="7:7" ht="15.75" customHeight="1" x14ac:dyDescent="0.3">
      <c r="G201" s="26"/>
    </row>
    <row r="202" spans="7:7" ht="15.75" customHeight="1" x14ac:dyDescent="0.3">
      <c r="G202" s="26"/>
    </row>
    <row r="203" spans="7:7" ht="15.75" customHeight="1" x14ac:dyDescent="0.3">
      <c r="G203" s="26"/>
    </row>
    <row r="204" spans="7:7" ht="15.75" customHeight="1" x14ac:dyDescent="0.3">
      <c r="G204" s="26"/>
    </row>
    <row r="205" spans="7:7" ht="15.75" customHeight="1" x14ac:dyDescent="0.3">
      <c r="G205" s="26"/>
    </row>
    <row r="206" spans="7:7" ht="15.75" customHeight="1" x14ac:dyDescent="0.3">
      <c r="G206" s="26"/>
    </row>
    <row r="207" spans="7:7" ht="15.75" customHeight="1" x14ac:dyDescent="0.3">
      <c r="G207" s="26"/>
    </row>
    <row r="208" spans="7:7" ht="15.75" customHeight="1" x14ac:dyDescent="0.3">
      <c r="G208" s="26"/>
    </row>
    <row r="209" spans="7:7" ht="15.75" customHeight="1" x14ac:dyDescent="0.3">
      <c r="G209" s="26"/>
    </row>
    <row r="210" spans="7:7" ht="15.75" customHeight="1" x14ac:dyDescent="0.3">
      <c r="G210" s="26"/>
    </row>
    <row r="211" spans="7:7" ht="15.75" customHeight="1" x14ac:dyDescent="0.3">
      <c r="G211" s="26"/>
    </row>
    <row r="212" spans="7:7" ht="15.75" customHeight="1" x14ac:dyDescent="0.3">
      <c r="G212" s="26"/>
    </row>
    <row r="213" spans="7:7" ht="15.75" customHeight="1" x14ac:dyDescent="0.3">
      <c r="G213" s="26"/>
    </row>
    <row r="214" spans="7:7" ht="15.75" customHeight="1" x14ac:dyDescent="0.3">
      <c r="G214" s="26"/>
    </row>
    <row r="215" spans="7:7" ht="15.75" customHeight="1" x14ac:dyDescent="0.3">
      <c r="G215" s="26"/>
    </row>
    <row r="216" spans="7:7" ht="15.75" customHeight="1" x14ac:dyDescent="0.3">
      <c r="G216" s="26"/>
    </row>
    <row r="217" spans="7:7" ht="15.75" customHeight="1" x14ac:dyDescent="0.3">
      <c r="G217" s="26"/>
    </row>
    <row r="218" spans="7:7" ht="15.75" customHeight="1" x14ac:dyDescent="0.3">
      <c r="G218" s="26"/>
    </row>
    <row r="219" spans="7:7" ht="15.75" customHeight="1" x14ac:dyDescent="0.3">
      <c r="G219" s="26"/>
    </row>
    <row r="220" spans="7:7" ht="15.75" customHeight="1" x14ac:dyDescent="0.3">
      <c r="G220" s="26"/>
    </row>
    <row r="221" spans="7:7" ht="15.75" customHeight="1" x14ac:dyDescent="0.3">
      <c r="G221" s="26"/>
    </row>
    <row r="222" spans="7:7" ht="15.75" customHeight="1" x14ac:dyDescent="0.3">
      <c r="G222" s="26"/>
    </row>
    <row r="223" spans="7:7" ht="15.75" customHeight="1" x14ac:dyDescent="0.3">
      <c r="G223" s="26"/>
    </row>
    <row r="224" spans="7:7" ht="15.75" customHeight="1" x14ac:dyDescent="0.3">
      <c r="G224" s="26"/>
    </row>
    <row r="225" spans="7:7" ht="15.75" customHeight="1" x14ac:dyDescent="0.3">
      <c r="G225" s="26"/>
    </row>
    <row r="226" spans="7:7" ht="15.75" customHeight="1" x14ac:dyDescent="0.3">
      <c r="G226" s="26"/>
    </row>
    <row r="227" spans="7:7" ht="15.75" customHeight="1" x14ac:dyDescent="0.3">
      <c r="G227" s="26"/>
    </row>
    <row r="228" spans="7:7" ht="15.75" customHeight="1" x14ac:dyDescent="0.3">
      <c r="G228" s="26"/>
    </row>
    <row r="229" spans="7:7" ht="15.75" customHeight="1" x14ac:dyDescent="0.3">
      <c r="G229" s="26"/>
    </row>
    <row r="230" spans="7:7" ht="15.75" customHeight="1" x14ac:dyDescent="0.3">
      <c r="G230" s="26"/>
    </row>
    <row r="231" spans="7:7" ht="15.75" customHeight="1" x14ac:dyDescent="0.3">
      <c r="G231" s="26"/>
    </row>
    <row r="232" spans="7:7" ht="15.75" customHeight="1" x14ac:dyDescent="0.3">
      <c r="G232" s="26"/>
    </row>
    <row r="233" spans="7:7" ht="15.75" customHeight="1" x14ac:dyDescent="0.3">
      <c r="G233" s="26"/>
    </row>
    <row r="234" spans="7:7" ht="15.75" customHeight="1" x14ac:dyDescent="0.3">
      <c r="G234" s="26"/>
    </row>
    <row r="235" spans="7:7" ht="15.75" customHeight="1" x14ac:dyDescent="0.3">
      <c r="G235" s="26"/>
    </row>
    <row r="236" spans="7:7" ht="15.75" customHeight="1" x14ac:dyDescent="0.3">
      <c r="G236" s="26"/>
    </row>
    <row r="237" spans="7:7" ht="15.75" customHeight="1" x14ac:dyDescent="0.3">
      <c r="G237" s="26"/>
    </row>
    <row r="238" spans="7:7" ht="15.75" customHeight="1" x14ac:dyDescent="0.3">
      <c r="G238" s="26"/>
    </row>
    <row r="239" spans="7:7" ht="15.75" customHeight="1" x14ac:dyDescent="0.3">
      <c r="G239" s="26"/>
    </row>
    <row r="240" spans="7:7" ht="15.75" customHeight="1" x14ac:dyDescent="0.3">
      <c r="G240" s="26"/>
    </row>
    <row r="241" spans="7:7" ht="15.75" customHeight="1" x14ac:dyDescent="0.3">
      <c r="G241" s="26"/>
    </row>
    <row r="242" spans="7:7" ht="15.75" customHeight="1" x14ac:dyDescent="0.3">
      <c r="G242" s="26"/>
    </row>
    <row r="243" spans="7:7" ht="15.75" customHeight="1" x14ac:dyDescent="0.3">
      <c r="G243" s="26"/>
    </row>
    <row r="244" spans="7:7" ht="15.75" customHeight="1" x14ac:dyDescent="0.3">
      <c r="G244" s="26"/>
    </row>
    <row r="245" spans="7:7" ht="15.75" customHeight="1" x14ac:dyDescent="0.3">
      <c r="G245" s="26"/>
    </row>
    <row r="246" spans="7:7" ht="15.75" customHeight="1" x14ac:dyDescent="0.25"/>
    <row r="247" spans="7:7" ht="15.75" customHeight="1" x14ac:dyDescent="0.25"/>
    <row r="248" spans="7:7" ht="15.75" customHeight="1" x14ac:dyDescent="0.25"/>
    <row r="249" spans="7:7" ht="15.75" customHeight="1" x14ac:dyDescent="0.25"/>
    <row r="250" spans="7:7" ht="15.75" customHeight="1" x14ac:dyDescent="0.25"/>
    <row r="251" spans="7:7" ht="15.75" customHeight="1" x14ac:dyDescent="0.25"/>
    <row r="252" spans="7:7" ht="15.75" customHeight="1" x14ac:dyDescent="0.25"/>
    <row r="253" spans="7:7" ht="15.75" customHeight="1" x14ac:dyDescent="0.25"/>
    <row r="254" spans="7:7" ht="15.75" customHeight="1" x14ac:dyDescent="0.25"/>
    <row r="255" spans="7:7" ht="15.75" customHeight="1" x14ac:dyDescent="0.25"/>
    <row r="256" spans="7: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E1"/>
    <mergeCell ref="G1:J1"/>
    <mergeCell ref="L1:O1"/>
    <mergeCell ref="A25:D2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>
      <selection activeCell="H18" sqref="H18"/>
    </sheetView>
  </sheetViews>
  <sheetFormatPr baseColWidth="10" defaultColWidth="12.59765625" defaultRowHeight="15" customHeight="1" x14ac:dyDescent="0.25"/>
  <cols>
    <col min="1" max="1" width="4.5" customWidth="1"/>
    <col min="2" max="2" width="7.69921875" customWidth="1"/>
    <col min="3" max="3" width="22.19921875" customWidth="1"/>
    <col min="4" max="5" width="10" customWidth="1"/>
    <col min="6" max="6" width="5.3984375" customWidth="1"/>
    <col min="7" max="7" width="8" customWidth="1"/>
    <col min="8" max="8" width="7.69921875" customWidth="1"/>
    <col min="9" max="9" width="33.8984375" customWidth="1"/>
    <col min="10" max="10" width="9.19921875" customWidth="1"/>
    <col min="11" max="11" width="10" customWidth="1"/>
    <col min="12" max="12" width="11.09765625" customWidth="1"/>
    <col min="13" max="13" width="11" customWidth="1"/>
    <col min="14" max="14" width="7" customWidth="1"/>
    <col min="15" max="15" width="5.3984375" customWidth="1"/>
    <col min="16" max="16" width="4.5" customWidth="1"/>
    <col min="17" max="17" width="7.69921875" customWidth="1"/>
    <col min="18" max="18" width="20.3984375" customWidth="1"/>
    <col min="19" max="19" width="10" customWidth="1"/>
    <col min="20" max="20" width="13.09765625" bestFit="1" customWidth="1"/>
    <col min="21" max="21" width="10.3984375" customWidth="1"/>
    <col min="22" max="26" width="9.3984375" customWidth="1"/>
  </cols>
  <sheetData>
    <row r="1" spans="1:26" ht="14.4" x14ac:dyDescent="0.3">
      <c r="A1" s="121" t="s">
        <v>0</v>
      </c>
      <c r="B1" s="122"/>
      <c r="C1" s="122"/>
      <c r="D1" s="122"/>
      <c r="E1" s="122"/>
      <c r="F1" s="26"/>
      <c r="G1" s="121" t="s">
        <v>69</v>
      </c>
      <c r="H1" s="122"/>
      <c r="I1" s="122"/>
      <c r="J1" s="122"/>
      <c r="K1" s="122"/>
      <c r="L1" s="122"/>
      <c r="M1" s="122"/>
      <c r="N1" s="122"/>
      <c r="O1" s="27"/>
      <c r="P1" s="123" t="s">
        <v>70</v>
      </c>
      <c r="Q1" s="122"/>
      <c r="R1" s="122"/>
      <c r="S1" s="122"/>
      <c r="T1" s="122"/>
      <c r="U1" s="122"/>
      <c r="V1" s="26"/>
      <c r="W1" s="26"/>
      <c r="X1" s="26"/>
      <c r="Y1" s="26"/>
      <c r="Z1" s="26"/>
    </row>
    <row r="2" spans="1:26" ht="14.4" x14ac:dyDescent="0.3">
      <c r="A2" s="1" t="s">
        <v>4</v>
      </c>
      <c r="B2" s="1" t="s">
        <v>6</v>
      </c>
      <c r="C2" s="1" t="s">
        <v>71</v>
      </c>
      <c r="D2" s="1" t="s">
        <v>72</v>
      </c>
      <c r="E2" s="1" t="s">
        <v>73</v>
      </c>
      <c r="F2" s="26"/>
      <c r="G2" s="1" t="s">
        <v>4</v>
      </c>
      <c r="H2" s="1" t="s">
        <v>6</v>
      </c>
      <c r="I2" s="1" t="s">
        <v>71</v>
      </c>
      <c r="J2" s="1" t="s">
        <v>72</v>
      </c>
      <c r="K2" s="1" t="s">
        <v>73</v>
      </c>
      <c r="L2" s="1" t="s">
        <v>67</v>
      </c>
      <c r="M2" s="1" t="s">
        <v>74</v>
      </c>
      <c r="N2" s="1" t="s">
        <v>75</v>
      </c>
      <c r="O2" s="27"/>
      <c r="P2" s="1" t="s">
        <v>4</v>
      </c>
      <c r="Q2" s="1" t="s">
        <v>6</v>
      </c>
      <c r="R2" s="1" t="s">
        <v>71</v>
      </c>
      <c r="S2" s="1" t="s">
        <v>72</v>
      </c>
      <c r="T2" s="1" t="s">
        <v>73</v>
      </c>
      <c r="U2" s="1" t="s">
        <v>67</v>
      </c>
      <c r="V2" s="26"/>
      <c r="W2" s="26"/>
      <c r="X2" s="26"/>
      <c r="Y2" s="26"/>
      <c r="Z2" s="26"/>
    </row>
    <row r="3" spans="1:26" ht="14.4" x14ac:dyDescent="0.3">
      <c r="A3" s="3">
        <v>1</v>
      </c>
      <c r="B3" s="3">
        <v>340</v>
      </c>
      <c r="C3" s="28" t="s">
        <v>76</v>
      </c>
      <c r="D3" s="29">
        <v>59</v>
      </c>
      <c r="E3" s="29">
        <f t="shared" ref="E3:E8" si="0">B3*D3</f>
        <v>20060</v>
      </c>
      <c r="F3" s="26"/>
      <c r="G3" s="3">
        <v>1</v>
      </c>
      <c r="H3" s="3">
        <v>170</v>
      </c>
      <c r="I3" s="4" t="s">
        <v>76</v>
      </c>
      <c r="J3" s="29">
        <v>59</v>
      </c>
      <c r="K3" s="29">
        <f t="shared" ref="K3:K72" si="1">H3*J3</f>
        <v>10030</v>
      </c>
      <c r="L3" s="6">
        <v>44519</v>
      </c>
      <c r="M3" s="3" t="s">
        <v>77</v>
      </c>
      <c r="N3" s="3" t="s">
        <v>78</v>
      </c>
      <c r="O3" s="27"/>
      <c r="P3" s="3">
        <v>1</v>
      </c>
      <c r="Q3" s="3">
        <v>15</v>
      </c>
      <c r="R3" s="4" t="s">
        <v>79</v>
      </c>
      <c r="S3" s="29">
        <v>24.5</v>
      </c>
      <c r="T3" s="29">
        <f t="shared" ref="T3:T17" si="2">Q3*S3</f>
        <v>367.5</v>
      </c>
      <c r="U3" s="6">
        <v>44534</v>
      </c>
      <c r="V3" s="26"/>
      <c r="W3" s="26"/>
      <c r="X3" s="26"/>
      <c r="Y3" s="26"/>
      <c r="Z3" s="26"/>
    </row>
    <row r="4" spans="1:26" ht="14.4" x14ac:dyDescent="0.3">
      <c r="A4" s="3">
        <f t="shared" ref="A4:A19" si="3">A3+1</f>
        <v>2</v>
      </c>
      <c r="B4" s="3">
        <v>175</v>
      </c>
      <c r="C4" s="28" t="s">
        <v>80</v>
      </c>
      <c r="D4" s="29">
        <v>38.5</v>
      </c>
      <c r="E4" s="29">
        <f t="shared" si="0"/>
        <v>6737.5</v>
      </c>
      <c r="F4" s="26"/>
      <c r="G4" s="3">
        <f t="shared" ref="G4:G73" si="4">G3+1</f>
        <v>2</v>
      </c>
      <c r="H4" s="3">
        <v>60</v>
      </c>
      <c r="I4" s="4" t="s">
        <v>80</v>
      </c>
      <c r="J4" s="29">
        <v>38.5</v>
      </c>
      <c r="K4" s="29">
        <f t="shared" si="1"/>
        <v>2310</v>
      </c>
      <c r="L4" s="6">
        <v>44519</v>
      </c>
      <c r="M4" s="3" t="s">
        <v>77</v>
      </c>
      <c r="N4" s="3" t="s">
        <v>78</v>
      </c>
      <c r="O4" s="27"/>
      <c r="P4" s="3">
        <f t="shared" ref="P4:P33" si="5">P3+1</f>
        <v>2</v>
      </c>
      <c r="Q4" s="3">
        <v>7</v>
      </c>
      <c r="R4" s="4" t="s">
        <v>81</v>
      </c>
      <c r="S4" s="29">
        <v>6</v>
      </c>
      <c r="T4" s="29">
        <f t="shared" si="2"/>
        <v>42</v>
      </c>
      <c r="U4" s="6">
        <v>44530</v>
      </c>
      <c r="V4" s="26"/>
      <c r="W4" s="26"/>
      <c r="X4" s="26"/>
      <c r="Y4" s="26"/>
      <c r="Z4" s="26"/>
    </row>
    <row r="5" spans="1:26" ht="14.4" x14ac:dyDescent="0.3">
      <c r="A5" s="3">
        <f t="shared" si="3"/>
        <v>3</v>
      </c>
      <c r="B5" s="3">
        <v>350</v>
      </c>
      <c r="C5" s="28" t="s">
        <v>82</v>
      </c>
      <c r="D5" s="29">
        <v>21.8</v>
      </c>
      <c r="E5" s="29">
        <f t="shared" si="0"/>
        <v>7630</v>
      </c>
      <c r="F5" s="26"/>
      <c r="G5" s="3">
        <f t="shared" si="4"/>
        <v>3</v>
      </c>
      <c r="H5" s="3">
        <v>100</v>
      </c>
      <c r="I5" s="4" t="s">
        <v>82</v>
      </c>
      <c r="J5" s="29">
        <v>21.8</v>
      </c>
      <c r="K5" s="29">
        <f t="shared" si="1"/>
        <v>2180</v>
      </c>
      <c r="L5" s="6">
        <v>44519</v>
      </c>
      <c r="M5" s="3" t="s">
        <v>77</v>
      </c>
      <c r="N5" s="3" t="s">
        <v>78</v>
      </c>
      <c r="O5" s="27"/>
      <c r="P5" s="3">
        <f t="shared" si="5"/>
        <v>3</v>
      </c>
      <c r="Q5" s="3">
        <v>10</v>
      </c>
      <c r="R5" s="4" t="s">
        <v>83</v>
      </c>
      <c r="S5" s="29">
        <v>5</v>
      </c>
      <c r="T5" s="29">
        <f t="shared" si="2"/>
        <v>50</v>
      </c>
      <c r="U5" s="6">
        <v>44534</v>
      </c>
      <c r="V5" s="26"/>
      <c r="W5" s="26"/>
      <c r="X5" s="26"/>
      <c r="Y5" s="26"/>
      <c r="Z5" s="26"/>
    </row>
    <row r="6" spans="1:26" ht="14.4" x14ac:dyDescent="0.3">
      <c r="A6" s="3">
        <f t="shared" si="3"/>
        <v>4</v>
      </c>
      <c r="B6" s="3">
        <v>95</v>
      </c>
      <c r="C6" s="28" t="s">
        <v>84</v>
      </c>
      <c r="D6" s="29">
        <v>10</v>
      </c>
      <c r="E6" s="29">
        <f t="shared" si="0"/>
        <v>950</v>
      </c>
      <c r="F6" s="26"/>
      <c r="G6" s="3">
        <f t="shared" si="4"/>
        <v>4</v>
      </c>
      <c r="H6" s="3">
        <v>75</v>
      </c>
      <c r="I6" s="4" t="s">
        <v>84</v>
      </c>
      <c r="J6" s="29">
        <v>10</v>
      </c>
      <c r="K6" s="29">
        <f t="shared" si="1"/>
        <v>750</v>
      </c>
      <c r="L6" s="6">
        <v>44519</v>
      </c>
      <c r="M6" s="3" t="s">
        <v>77</v>
      </c>
      <c r="N6" s="3" t="s">
        <v>78</v>
      </c>
      <c r="O6" s="27"/>
      <c r="P6" s="3">
        <f t="shared" si="5"/>
        <v>4</v>
      </c>
      <c r="Q6" s="3">
        <v>1</v>
      </c>
      <c r="R6" s="4" t="s">
        <v>85</v>
      </c>
      <c r="S6" s="29">
        <v>150</v>
      </c>
      <c r="T6" s="29">
        <f t="shared" si="2"/>
        <v>150</v>
      </c>
      <c r="U6" s="6">
        <v>44540</v>
      </c>
      <c r="V6" s="26"/>
      <c r="W6" s="26"/>
      <c r="X6" s="26"/>
      <c r="Y6" s="26"/>
      <c r="Z6" s="26"/>
    </row>
    <row r="7" spans="1:26" ht="14.4" x14ac:dyDescent="0.3">
      <c r="A7" s="3">
        <f t="shared" si="3"/>
        <v>5</v>
      </c>
      <c r="B7" s="3">
        <v>300</v>
      </c>
      <c r="C7" s="28" t="s">
        <v>86</v>
      </c>
      <c r="D7" s="29">
        <v>25.5</v>
      </c>
      <c r="E7" s="29">
        <f t="shared" si="0"/>
        <v>7650</v>
      </c>
      <c r="F7" s="26"/>
      <c r="G7" s="3">
        <f t="shared" si="4"/>
        <v>5</v>
      </c>
      <c r="H7" s="3">
        <v>100</v>
      </c>
      <c r="I7" s="4" t="s">
        <v>87</v>
      </c>
      <c r="J7" s="29">
        <v>5.8</v>
      </c>
      <c r="K7" s="29">
        <f t="shared" si="1"/>
        <v>580</v>
      </c>
      <c r="L7" s="6">
        <v>44534</v>
      </c>
      <c r="M7" s="3" t="s">
        <v>77</v>
      </c>
      <c r="N7" s="3" t="s">
        <v>78</v>
      </c>
      <c r="O7" s="27"/>
      <c r="P7" s="3">
        <f t="shared" si="5"/>
        <v>5</v>
      </c>
      <c r="Q7" s="3">
        <v>1</v>
      </c>
      <c r="R7" s="4" t="s">
        <v>85</v>
      </c>
      <c r="S7" s="29">
        <v>150</v>
      </c>
      <c r="T7" s="29">
        <f t="shared" si="2"/>
        <v>150</v>
      </c>
      <c r="U7" s="6">
        <v>44541</v>
      </c>
      <c r="V7" s="26"/>
      <c r="W7" s="26"/>
      <c r="X7" s="26"/>
      <c r="Y7" s="26"/>
      <c r="Z7" s="26"/>
    </row>
    <row r="8" spans="1:26" ht="14.4" x14ac:dyDescent="0.3">
      <c r="A8" s="3">
        <f t="shared" si="3"/>
        <v>6</v>
      </c>
      <c r="B8" s="3">
        <v>330</v>
      </c>
      <c r="C8" s="28" t="s">
        <v>88</v>
      </c>
      <c r="D8" s="29">
        <v>23.5</v>
      </c>
      <c r="E8" s="29">
        <f t="shared" si="0"/>
        <v>7755</v>
      </c>
      <c r="F8" s="26"/>
      <c r="G8" s="3">
        <f t="shared" si="4"/>
        <v>6</v>
      </c>
      <c r="H8" s="3">
        <v>5</v>
      </c>
      <c r="I8" s="4" t="s">
        <v>86</v>
      </c>
      <c r="J8" s="29">
        <v>25.5</v>
      </c>
      <c r="K8" s="29">
        <f t="shared" si="1"/>
        <v>127.5</v>
      </c>
      <c r="L8" s="6">
        <v>44534</v>
      </c>
      <c r="M8" s="3" t="s">
        <v>77</v>
      </c>
      <c r="N8" s="3" t="s">
        <v>78</v>
      </c>
      <c r="O8" s="27"/>
      <c r="P8" s="3">
        <f t="shared" si="5"/>
        <v>6</v>
      </c>
      <c r="Q8" s="3">
        <v>3</v>
      </c>
      <c r="R8" s="4" t="s">
        <v>89</v>
      </c>
      <c r="S8" s="29">
        <v>110</v>
      </c>
      <c r="T8" s="29">
        <f t="shared" si="2"/>
        <v>330</v>
      </c>
      <c r="U8" s="6">
        <v>44530</v>
      </c>
      <c r="V8" s="26"/>
      <c r="W8" s="26"/>
      <c r="X8" s="26"/>
      <c r="Y8" s="26"/>
      <c r="Z8" s="26"/>
    </row>
    <row r="9" spans="1:26" ht="14.4" x14ac:dyDescent="0.3">
      <c r="A9" s="3">
        <f t="shared" si="3"/>
        <v>7</v>
      </c>
      <c r="B9" s="3">
        <v>200</v>
      </c>
      <c r="C9" s="28" t="s">
        <v>90</v>
      </c>
      <c r="D9" s="29">
        <v>580</v>
      </c>
      <c r="E9" s="29">
        <f t="shared" ref="E9:E10" si="6">B9*D9/100</f>
        <v>1160</v>
      </c>
      <c r="F9" s="26"/>
      <c r="G9" s="3">
        <f t="shared" si="4"/>
        <v>7</v>
      </c>
      <c r="H9" s="3">
        <v>10</v>
      </c>
      <c r="I9" s="4" t="s">
        <v>79</v>
      </c>
      <c r="J9" s="29">
        <v>24.5</v>
      </c>
      <c r="K9" s="29">
        <f t="shared" si="1"/>
        <v>245</v>
      </c>
      <c r="L9" s="6">
        <v>44534</v>
      </c>
      <c r="M9" s="3" t="s">
        <v>77</v>
      </c>
      <c r="N9" s="3" t="s">
        <v>78</v>
      </c>
      <c r="O9" s="27"/>
      <c r="P9" s="3">
        <f t="shared" si="5"/>
        <v>7</v>
      </c>
      <c r="Q9" s="3">
        <v>1</v>
      </c>
      <c r="R9" s="4" t="s">
        <v>91</v>
      </c>
      <c r="S9" s="29">
        <v>10</v>
      </c>
      <c r="T9" s="29">
        <f t="shared" si="2"/>
        <v>10</v>
      </c>
      <c r="U9" s="6">
        <v>44530</v>
      </c>
      <c r="V9" s="26"/>
      <c r="W9" s="26"/>
      <c r="X9" s="26"/>
      <c r="Y9" s="26"/>
      <c r="Z9" s="26"/>
    </row>
    <row r="10" spans="1:26" ht="14.4" x14ac:dyDescent="0.3">
      <c r="A10" s="3">
        <f t="shared" si="3"/>
        <v>8</v>
      </c>
      <c r="B10" s="3">
        <v>100</v>
      </c>
      <c r="C10" s="28" t="s">
        <v>92</v>
      </c>
      <c r="D10" s="29">
        <v>580</v>
      </c>
      <c r="E10" s="29">
        <f t="shared" si="6"/>
        <v>580</v>
      </c>
      <c r="F10" s="26"/>
      <c r="G10" s="3">
        <f t="shared" si="4"/>
        <v>8</v>
      </c>
      <c r="H10" s="3">
        <v>1</v>
      </c>
      <c r="I10" s="4" t="s">
        <v>93</v>
      </c>
      <c r="J10" s="29">
        <v>6.5</v>
      </c>
      <c r="K10" s="29">
        <f t="shared" si="1"/>
        <v>6.5</v>
      </c>
      <c r="L10" s="6">
        <v>44534</v>
      </c>
      <c r="M10" s="3" t="s">
        <v>77</v>
      </c>
      <c r="N10" s="3" t="s">
        <v>78</v>
      </c>
      <c r="O10" s="27"/>
      <c r="P10" s="3">
        <f t="shared" si="5"/>
        <v>8</v>
      </c>
      <c r="Q10" s="3">
        <v>1</v>
      </c>
      <c r="R10" s="28" t="s">
        <v>94</v>
      </c>
      <c r="S10" s="29">
        <v>20</v>
      </c>
      <c r="T10" s="29">
        <f t="shared" si="2"/>
        <v>20</v>
      </c>
      <c r="U10" s="6">
        <v>44541</v>
      </c>
      <c r="V10" s="26"/>
      <c r="W10" s="26"/>
      <c r="X10" s="26"/>
      <c r="Y10" s="26"/>
      <c r="Z10" s="26"/>
    </row>
    <row r="11" spans="1:26" ht="14.4" x14ac:dyDescent="0.3">
      <c r="A11" s="3">
        <f t="shared" si="3"/>
        <v>9</v>
      </c>
      <c r="B11" s="3">
        <v>80</v>
      </c>
      <c r="C11" s="28" t="s">
        <v>95</v>
      </c>
      <c r="D11" s="29">
        <v>6.5</v>
      </c>
      <c r="E11" s="29">
        <f t="shared" ref="E11:E19" si="7">B11*D11</f>
        <v>520</v>
      </c>
      <c r="F11" s="26"/>
      <c r="G11" s="3">
        <f t="shared" si="4"/>
        <v>9</v>
      </c>
      <c r="H11" s="3">
        <v>1</v>
      </c>
      <c r="I11" s="4" t="s">
        <v>96</v>
      </c>
      <c r="J11" s="29">
        <v>6.5</v>
      </c>
      <c r="K11" s="29">
        <f t="shared" si="1"/>
        <v>6.5</v>
      </c>
      <c r="L11" s="6">
        <v>44534</v>
      </c>
      <c r="M11" s="3" t="s">
        <v>77</v>
      </c>
      <c r="N11" s="3" t="s">
        <v>78</v>
      </c>
      <c r="O11" s="27"/>
      <c r="P11" s="3">
        <f t="shared" si="5"/>
        <v>9</v>
      </c>
      <c r="Q11" s="3">
        <v>1</v>
      </c>
      <c r="R11" s="28" t="s">
        <v>94</v>
      </c>
      <c r="S11" s="29">
        <v>20</v>
      </c>
      <c r="T11" s="29">
        <f t="shared" si="2"/>
        <v>20</v>
      </c>
      <c r="U11" s="6">
        <v>44558</v>
      </c>
      <c r="V11" s="26"/>
      <c r="W11" s="26"/>
      <c r="X11" s="26"/>
      <c r="Y11" s="26"/>
      <c r="Z11" s="26"/>
    </row>
    <row r="12" spans="1:26" ht="14.4" x14ac:dyDescent="0.3">
      <c r="A12" s="3">
        <f t="shared" si="3"/>
        <v>10</v>
      </c>
      <c r="B12" s="3">
        <v>13</v>
      </c>
      <c r="C12" s="28" t="s">
        <v>97</v>
      </c>
      <c r="D12" s="29">
        <v>1000</v>
      </c>
      <c r="E12" s="29">
        <f t="shared" si="7"/>
        <v>13000</v>
      </c>
      <c r="F12" s="26"/>
      <c r="G12" s="3">
        <f t="shared" si="4"/>
        <v>10</v>
      </c>
      <c r="H12" s="3">
        <v>1</v>
      </c>
      <c r="I12" s="4" t="s">
        <v>98</v>
      </c>
      <c r="J12" s="29">
        <v>170</v>
      </c>
      <c r="K12" s="29">
        <f t="shared" si="1"/>
        <v>170</v>
      </c>
      <c r="L12" s="6">
        <v>44534</v>
      </c>
      <c r="M12" s="3" t="s">
        <v>77</v>
      </c>
      <c r="N12" s="3" t="s">
        <v>78</v>
      </c>
      <c r="O12" s="27"/>
      <c r="P12" s="3">
        <f t="shared" si="5"/>
        <v>10</v>
      </c>
      <c r="Q12" s="3">
        <v>2</v>
      </c>
      <c r="R12" s="4" t="s">
        <v>99</v>
      </c>
      <c r="S12" s="29">
        <v>200</v>
      </c>
      <c r="T12" s="29">
        <f t="shared" si="2"/>
        <v>400</v>
      </c>
      <c r="U12" s="6">
        <v>44567</v>
      </c>
      <c r="V12" s="26"/>
      <c r="W12" s="26"/>
      <c r="X12" s="26"/>
      <c r="Y12" s="26"/>
      <c r="Z12" s="26"/>
    </row>
    <row r="13" spans="1:26" ht="14.4" x14ac:dyDescent="0.3">
      <c r="A13" s="3">
        <f t="shared" si="3"/>
        <v>11</v>
      </c>
      <c r="B13" s="3">
        <v>3.5</v>
      </c>
      <c r="C13" s="28" t="s">
        <v>100</v>
      </c>
      <c r="D13" s="29">
        <v>860</v>
      </c>
      <c r="E13" s="29">
        <f t="shared" si="7"/>
        <v>3010</v>
      </c>
      <c r="F13" s="26"/>
      <c r="G13" s="3">
        <f t="shared" si="4"/>
        <v>11</v>
      </c>
      <c r="H13" s="3">
        <v>30</v>
      </c>
      <c r="I13" s="4" t="s">
        <v>82</v>
      </c>
      <c r="J13" s="29">
        <v>21.8</v>
      </c>
      <c r="K13" s="29">
        <f t="shared" si="1"/>
        <v>654</v>
      </c>
      <c r="L13" s="6">
        <v>44539</v>
      </c>
      <c r="M13" s="3" t="s">
        <v>77</v>
      </c>
      <c r="N13" s="3" t="s">
        <v>78</v>
      </c>
      <c r="O13" s="27"/>
      <c r="P13" s="3">
        <f t="shared" si="5"/>
        <v>11</v>
      </c>
      <c r="Q13" s="3">
        <v>1</v>
      </c>
      <c r="R13" s="28" t="s">
        <v>94</v>
      </c>
      <c r="S13" s="29">
        <v>20</v>
      </c>
      <c r="T13" s="29">
        <f t="shared" si="2"/>
        <v>20</v>
      </c>
      <c r="U13" s="6">
        <v>44582</v>
      </c>
      <c r="V13" s="26"/>
      <c r="W13" s="26"/>
      <c r="X13" s="26"/>
      <c r="Y13" s="26"/>
      <c r="Z13" s="26"/>
    </row>
    <row r="14" spans="1:26" ht="14.4" x14ac:dyDescent="0.3">
      <c r="A14" s="3">
        <f t="shared" si="3"/>
        <v>12</v>
      </c>
      <c r="B14" s="3">
        <v>750</v>
      </c>
      <c r="C14" s="28" t="s">
        <v>101</v>
      </c>
      <c r="D14" s="29">
        <v>3.3</v>
      </c>
      <c r="E14" s="29">
        <f t="shared" si="7"/>
        <v>2475</v>
      </c>
      <c r="F14" s="26"/>
      <c r="G14" s="3">
        <f t="shared" si="4"/>
        <v>12</v>
      </c>
      <c r="H14" s="3">
        <v>120</v>
      </c>
      <c r="I14" s="4" t="s">
        <v>102</v>
      </c>
      <c r="J14" s="29">
        <v>25</v>
      </c>
      <c r="K14" s="29">
        <f t="shared" si="1"/>
        <v>3000</v>
      </c>
      <c r="L14" s="6">
        <v>44540</v>
      </c>
      <c r="M14" s="3" t="s">
        <v>77</v>
      </c>
      <c r="N14" s="3" t="s">
        <v>78</v>
      </c>
      <c r="O14" s="27"/>
      <c r="P14" s="3">
        <f t="shared" si="5"/>
        <v>12</v>
      </c>
      <c r="Q14" s="3">
        <v>1</v>
      </c>
      <c r="R14" s="28" t="s">
        <v>103</v>
      </c>
      <c r="S14" s="29">
        <v>20</v>
      </c>
      <c r="T14" s="29">
        <f t="shared" si="2"/>
        <v>20</v>
      </c>
      <c r="U14" s="6">
        <v>44592</v>
      </c>
      <c r="V14" s="26"/>
      <c r="W14" s="26"/>
      <c r="X14" s="26"/>
      <c r="Y14" s="26"/>
      <c r="Z14" s="26"/>
    </row>
    <row r="15" spans="1:26" ht="14.4" x14ac:dyDescent="0.3">
      <c r="A15" s="3">
        <f t="shared" si="3"/>
        <v>13</v>
      </c>
      <c r="B15" s="3">
        <v>750</v>
      </c>
      <c r="C15" s="28" t="s">
        <v>104</v>
      </c>
      <c r="D15" s="29">
        <v>3.3</v>
      </c>
      <c r="E15" s="29">
        <f t="shared" si="7"/>
        <v>2475</v>
      </c>
      <c r="F15" s="26"/>
      <c r="G15" s="3">
        <f t="shared" si="4"/>
        <v>13</v>
      </c>
      <c r="H15" s="3">
        <v>3</v>
      </c>
      <c r="I15" s="4" t="s">
        <v>98</v>
      </c>
      <c r="J15" s="29">
        <v>170</v>
      </c>
      <c r="K15" s="29">
        <f t="shared" si="1"/>
        <v>510</v>
      </c>
      <c r="L15" s="6">
        <v>44540</v>
      </c>
      <c r="M15" s="3" t="s">
        <v>105</v>
      </c>
      <c r="N15" s="3" t="s">
        <v>78</v>
      </c>
      <c r="O15" s="27"/>
      <c r="P15" s="3">
        <f t="shared" si="5"/>
        <v>13</v>
      </c>
      <c r="Q15" s="3">
        <v>1</v>
      </c>
      <c r="R15" s="4" t="s">
        <v>106</v>
      </c>
      <c r="S15" s="29">
        <v>100</v>
      </c>
      <c r="T15" s="29">
        <f t="shared" si="2"/>
        <v>100</v>
      </c>
      <c r="U15" s="6">
        <v>44592</v>
      </c>
      <c r="V15" s="26"/>
      <c r="W15" s="26"/>
      <c r="X15" s="26"/>
      <c r="Y15" s="26"/>
      <c r="Z15" s="26"/>
    </row>
    <row r="16" spans="1:26" ht="14.4" x14ac:dyDescent="0.3">
      <c r="A16" s="3">
        <f t="shared" si="3"/>
        <v>14</v>
      </c>
      <c r="B16" s="3">
        <v>15</v>
      </c>
      <c r="C16" s="28" t="s">
        <v>98</v>
      </c>
      <c r="D16" s="29">
        <v>170</v>
      </c>
      <c r="E16" s="29">
        <f t="shared" si="7"/>
        <v>2550</v>
      </c>
      <c r="F16" s="26"/>
      <c r="G16" s="3">
        <f t="shared" si="4"/>
        <v>14</v>
      </c>
      <c r="H16" s="26">
        <v>3</v>
      </c>
      <c r="I16" s="4" t="s">
        <v>107</v>
      </c>
      <c r="J16" s="29">
        <v>280</v>
      </c>
      <c r="K16" s="29">
        <f t="shared" si="1"/>
        <v>840</v>
      </c>
      <c r="L16" s="6">
        <v>44540</v>
      </c>
      <c r="M16" s="3" t="s">
        <v>105</v>
      </c>
      <c r="N16" s="3" t="s">
        <v>78</v>
      </c>
      <c r="O16" s="27"/>
      <c r="P16" s="3">
        <f t="shared" si="5"/>
        <v>14</v>
      </c>
      <c r="Q16" s="3">
        <v>1</v>
      </c>
      <c r="R16" s="4" t="s">
        <v>108</v>
      </c>
      <c r="S16" s="29">
        <v>130</v>
      </c>
      <c r="T16" s="29">
        <f t="shared" si="2"/>
        <v>130</v>
      </c>
      <c r="U16" s="6">
        <v>44597</v>
      </c>
      <c r="V16" s="26"/>
      <c r="W16" s="26"/>
      <c r="X16" s="26"/>
      <c r="Y16" s="26"/>
      <c r="Z16" s="26"/>
    </row>
    <row r="17" spans="1:26" ht="14.4" x14ac:dyDescent="0.3">
      <c r="A17" s="3">
        <f t="shared" si="3"/>
        <v>15</v>
      </c>
      <c r="B17" s="3">
        <v>4</v>
      </c>
      <c r="C17" s="28" t="s">
        <v>109</v>
      </c>
      <c r="D17" s="29">
        <v>280</v>
      </c>
      <c r="E17" s="29">
        <f t="shared" si="7"/>
        <v>1120</v>
      </c>
      <c r="F17" s="26"/>
      <c r="G17" s="3">
        <f t="shared" si="4"/>
        <v>15</v>
      </c>
      <c r="H17" s="3">
        <v>1</v>
      </c>
      <c r="I17" s="4" t="s">
        <v>110</v>
      </c>
      <c r="J17" s="29">
        <v>230</v>
      </c>
      <c r="K17" s="29">
        <f t="shared" si="1"/>
        <v>230</v>
      </c>
      <c r="L17" s="6">
        <v>44540</v>
      </c>
      <c r="M17" s="3" t="s">
        <v>105</v>
      </c>
      <c r="N17" s="3" t="s">
        <v>78</v>
      </c>
      <c r="O17" s="27"/>
      <c r="P17" s="3">
        <f t="shared" si="5"/>
        <v>15</v>
      </c>
      <c r="Q17" s="3">
        <v>1</v>
      </c>
      <c r="R17" s="4" t="s">
        <v>111</v>
      </c>
      <c r="S17" s="29">
        <v>2562</v>
      </c>
      <c r="T17" s="29">
        <f t="shared" si="2"/>
        <v>2562</v>
      </c>
      <c r="U17" s="6">
        <v>44630</v>
      </c>
      <c r="V17" s="26"/>
      <c r="W17" s="26"/>
      <c r="X17" s="26"/>
      <c r="Y17" s="26"/>
      <c r="Z17" s="26"/>
    </row>
    <row r="18" spans="1:26" ht="14.4" x14ac:dyDescent="0.3">
      <c r="A18" s="3">
        <f t="shared" si="3"/>
        <v>16</v>
      </c>
      <c r="B18" s="3">
        <v>4</v>
      </c>
      <c r="C18" s="28" t="s">
        <v>107</v>
      </c>
      <c r="D18" s="29">
        <v>280</v>
      </c>
      <c r="E18" s="29">
        <f t="shared" si="7"/>
        <v>1120</v>
      </c>
      <c r="F18" s="26"/>
      <c r="G18" s="3">
        <f t="shared" si="4"/>
        <v>16</v>
      </c>
      <c r="H18" s="3">
        <v>10</v>
      </c>
      <c r="I18" s="4" t="s">
        <v>82</v>
      </c>
      <c r="J18" s="29">
        <v>21.8</v>
      </c>
      <c r="K18" s="29">
        <f t="shared" si="1"/>
        <v>218</v>
      </c>
      <c r="L18" s="6">
        <v>44540</v>
      </c>
      <c r="M18" s="3" t="s">
        <v>77</v>
      </c>
      <c r="N18" s="3" t="s">
        <v>78</v>
      </c>
      <c r="O18" s="27"/>
      <c r="P18" s="3">
        <f t="shared" si="5"/>
        <v>16</v>
      </c>
      <c r="Q18" s="3"/>
      <c r="R18" s="4"/>
      <c r="S18" s="30"/>
      <c r="T18" s="29"/>
      <c r="U18" s="6"/>
      <c r="V18" s="26"/>
      <c r="W18" s="26"/>
      <c r="X18" s="26"/>
      <c r="Y18" s="26"/>
      <c r="Z18" s="26"/>
    </row>
    <row r="19" spans="1:26" ht="14.4" x14ac:dyDescent="0.3">
      <c r="A19" s="3">
        <f t="shared" si="3"/>
        <v>17</v>
      </c>
      <c r="B19" s="3">
        <v>3</v>
      </c>
      <c r="C19" s="28" t="s">
        <v>110</v>
      </c>
      <c r="D19" s="29">
        <v>230</v>
      </c>
      <c r="E19" s="29">
        <f t="shared" si="7"/>
        <v>690</v>
      </c>
      <c r="F19" s="26"/>
      <c r="G19" s="3">
        <f t="shared" si="4"/>
        <v>17</v>
      </c>
      <c r="H19" s="3">
        <v>120</v>
      </c>
      <c r="I19" s="4" t="s">
        <v>102</v>
      </c>
      <c r="J19" s="29">
        <v>25</v>
      </c>
      <c r="K19" s="29">
        <f t="shared" si="1"/>
        <v>3000</v>
      </c>
      <c r="L19" s="6">
        <v>44541</v>
      </c>
      <c r="M19" s="3" t="s">
        <v>77</v>
      </c>
      <c r="N19" s="3" t="s">
        <v>78</v>
      </c>
      <c r="O19" s="27"/>
      <c r="P19" s="3">
        <f t="shared" si="5"/>
        <v>17</v>
      </c>
      <c r="Q19" s="3"/>
      <c r="R19" s="4"/>
      <c r="S19" s="29"/>
      <c r="T19" s="29"/>
      <c r="U19" s="6"/>
      <c r="V19" s="26"/>
      <c r="W19" s="26"/>
      <c r="X19" s="26"/>
      <c r="Y19" s="26"/>
      <c r="Z19" s="26"/>
    </row>
    <row r="20" spans="1:26" ht="14.4" x14ac:dyDescent="0.3">
      <c r="A20" s="3"/>
      <c r="B20" s="3"/>
      <c r="C20" s="28"/>
      <c r="D20" s="3"/>
      <c r="E20" s="3"/>
      <c r="F20" s="26"/>
      <c r="G20" s="3">
        <f t="shared" si="4"/>
        <v>18</v>
      </c>
      <c r="H20" s="3">
        <v>100</v>
      </c>
      <c r="I20" s="4" t="s">
        <v>112</v>
      </c>
      <c r="J20" s="29">
        <v>5.8</v>
      </c>
      <c r="K20" s="29">
        <f t="shared" si="1"/>
        <v>580</v>
      </c>
      <c r="L20" s="6">
        <v>44541</v>
      </c>
      <c r="M20" s="3" t="s">
        <v>77</v>
      </c>
      <c r="N20" s="3" t="s">
        <v>78</v>
      </c>
      <c r="O20" s="27"/>
      <c r="P20" s="3">
        <f t="shared" si="5"/>
        <v>18</v>
      </c>
      <c r="Q20" s="3"/>
      <c r="R20" s="4"/>
      <c r="S20" s="29"/>
      <c r="T20" s="29"/>
      <c r="U20" s="6"/>
      <c r="V20" s="26"/>
      <c r="W20" s="26"/>
      <c r="X20" s="26"/>
      <c r="Y20" s="26"/>
      <c r="Z20" s="26"/>
    </row>
    <row r="21" spans="1:26" ht="15.75" customHeight="1" x14ac:dyDescent="0.3">
      <c r="A21" s="3"/>
      <c r="B21" s="3"/>
      <c r="C21" s="28"/>
      <c r="D21" s="3"/>
      <c r="E21" s="3"/>
      <c r="F21" s="26"/>
      <c r="G21" s="3">
        <f t="shared" si="4"/>
        <v>19</v>
      </c>
      <c r="H21" s="3">
        <v>2</v>
      </c>
      <c r="I21" s="4" t="s">
        <v>93</v>
      </c>
      <c r="J21" s="29">
        <v>6.5</v>
      </c>
      <c r="K21" s="29">
        <f t="shared" si="1"/>
        <v>13</v>
      </c>
      <c r="L21" s="6">
        <v>44541</v>
      </c>
      <c r="M21" s="3" t="s">
        <v>77</v>
      </c>
      <c r="N21" s="3" t="s">
        <v>78</v>
      </c>
      <c r="O21" s="27"/>
      <c r="P21" s="3">
        <f t="shared" si="5"/>
        <v>19</v>
      </c>
      <c r="Q21" s="3"/>
      <c r="R21" s="4"/>
      <c r="S21" s="29"/>
      <c r="T21" s="29"/>
      <c r="U21" s="6"/>
      <c r="V21" s="26"/>
      <c r="W21" s="26"/>
      <c r="X21" s="26"/>
      <c r="Y21" s="26"/>
      <c r="Z21" s="26"/>
    </row>
    <row r="22" spans="1:26" ht="15.75" customHeight="1" x14ac:dyDescent="0.3">
      <c r="A22" s="3"/>
      <c r="B22" s="3"/>
      <c r="C22" s="1" t="s">
        <v>64</v>
      </c>
      <c r="D22" s="3"/>
      <c r="E22" s="31">
        <f>SUM(E3:E21)</f>
        <v>79482.5</v>
      </c>
      <c r="F22" s="26"/>
      <c r="G22" s="3">
        <f t="shared" si="4"/>
        <v>20</v>
      </c>
      <c r="H22" s="3">
        <v>2</v>
      </c>
      <c r="I22" s="4" t="s">
        <v>96</v>
      </c>
      <c r="J22" s="29">
        <v>6.5</v>
      </c>
      <c r="K22" s="29">
        <f t="shared" si="1"/>
        <v>13</v>
      </c>
      <c r="L22" s="6">
        <v>44541</v>
      </c>
      <c r="M22" s="3" t="s">
        <v>77</v>
      </c>
      <c r="N22" s="3" t="s">
        <v>78</v>
      </c>
      <c r="O22" s="27"/>
      <c r="P22" s="3">
        <f t="shared" si="5"/>
        <v>20</v>
      </c>
      <c r="Q22" s="3"/>
      <c r="R22" s="4"/>
      <c r="S22" s="29"/>
      <c r="T22" s="29"/>
      <c r="U22" s="6"/>
      <c r="V22" s="26"/>
      <c r="W22" s="26"/>
      <c r="X22" s="26"/>
      <c r="Y22" s="26"/>
      <c r="Z22" s="26"/>
    </row>
    <row r="23" spans="1:26" ht="15.75" customHeight="1" x14ac:dyDescent="0.3">
      <c r="A23" s="26"/>
      <c r="B23" s="26"/>
      <c r="C23" s="27"/>
      <c r="D23" s="26"/>
      <c r="E23" s="26"/>
      <c r="F23" s="26"/>
      <c r="G23" s="3">
        <f t="shared" si="4"/>
        <v>21</v>
      </c>
      <c r="H23" s="3">
        <v>3</v>
      </c>
      <c r="I23" s="4" t="s">
        <v>98</v>
      </c>
      <c r="J23" s="29">
        <v>170</v>
      </c>
      <c r="K23" s="29">
        <f t="shared" si="1"/>
        <v>510</v>
      </c>
      <c r="L23" s="6">
        <v>44541</v>
      </c>
      <c r="M23" s="3" t="s">
        <v>105</v>
      </c>
      <c r="N23" s="3" t="s">
        <v>78</v>
      </c>
      <c r="O23" s="27"/>
      <c r="P23" s="3">
        <f t="shared" si="5"/>
        <v>21</v>
      </c>
      <c r="Q23" s="16">
        <v>2</v>
      </c>
      <c r="R23" s="10" t="s">
        <v>113</v>
      </c>
      <c r="S23" s="32">
        <v>3500</v>
      </c>
      <c r="T23" s="32">
        <f t="shared" ref="T23:T30" si="8">S23*Q23</f>
        <v>7000</v>
      </c>
      <c r="U23" s="8"/>
      <c r="V23" s="26"/>
      <c r="W23" s="26"/>
      <c r="X23" s="26"/>
      <c r="Y23" s="26"/>
      <c r="Z23" s="26"/>
    </row>
    <row r="24" spans="1:26" ht="15.75" customHeight="1" x14ac:dyDescent="0.3">
      <c r="A24" s="26"/>
      <c r="B24" s="26"/>
      <c r="C24" s="1" t="s">
        <v>114</v>
      </c>
      <c r="D24" s="33">
        <f>E39</f>
        <v>3163</v>
      </c>
      <c r="E24" s="26"/>
      <c r="F24" s="26"/>
      <c r="G24" s="3">
        <f t="shared" si="4"/>
        <v>22</v>
      </c>
      <c r="H24" s="3">
        <v>2</v>
      </c>
      <c r="I24" s="4" t="s">
        <v>107</v>
      </c>
      <c r="J24" s="29">
        <v>280</v>
      </c>
      <c r="K24" s="29">
        <f t="shared" si="1"/>
        <v>560</v>
      </c>
      <c r="L24" s="6">
        <v>44541</v>
      </c>
      <c r="M24" s="3" t="s">
        <v>105</v>
      </c>
      <c r="N24" s="3" t="s">
        <v>78</v>
      </c>
      <c r="O24" s="27"/>
      <c r="P24" s="18">
        <f t="shared" si="5"/>
        <v>22</v>
      </c>
      <c r="Q24" s="3">
        <v>2</v>
      </c>
      <c r="R24" s="4" t="s">
        <v>115</v>
      </c>
      <c r="S24" s="29">
        <v>1800</v>
      </c>
      <c r="T24" s="29">
        <f t="shared" si="8"/>
        <v>3600</v>
      </c>
      <c r="U24" s="6"/>
      <c r="V24" s="26"/>
      <c r="W24" s="26"/>
      <c r="X24" s="26"/>
      <c r="Y24" s="26"/>
      <c r="Z24" s="26"/>
    </row>
    <row r="25" spans="1:26" ht="15.75" customHeight="1" x14ac:dyDescent="0.3">
      <c r="A25" s="26"/>
      <c r="B25" s="26"/>
      <c r="C25" s="1" t="s">
        <v>116</v>
      </c>
      <c r="D25" s="33">
        <f>E22+T33</f>
        <v>83854</v>
      </c>
      <c r="E25" s="26"/>
      <c r="F25" s="26"/>
      <c r="G25" s="3">
        <f t="shared" si="4"/>
        <v>23</v>
      </c>
      <c r="H25" s="3">
        <v>1</v>
      </c>
      <c r="I25" s="4" t="s">
        <v>110</v>
      </c>
      <c r="J25" s="29">
        <v>230</v>
      </c>
      <c r="K25" s="29">
        <f t="shared" si="1"/>
        <v>230</v>
      </c>
      <c r="L25" s="6">
        <v>44541</v>
      </c>
      <c r="M25" s="3" t="s">
        <v>105</v>
      </c>
      <c r="N25" s="3" t="s">
        <v>78</v>
      </c>
      <c r="O25" s="27"/>
      <c r="P25" s="18">
        <f t="shared" si="5"/>
        <v>23</v>
      </c>
      <c r="Q25" s="3">
        <v>1</v>
      </c>
      <c r="R25" s="28" t="s">
        <v>117</v>
      </c>
      <c r="S25" s="29">
        <v>1100</v>
      </c>
      <c r="T25" s="29">
        <f t="shared" si="8"/>
        <v>1100</v>
      </c>
      <c r="U25" s="6"/>
      <c r="V25" s="26"/>
      <c r="W25" s="26"/>
      <c r="X25" s="26"/>
      <c r="Y25" s="26"/>
      <c r="Z25" s="26"/>
    </row>
    <row r="26" spans="1:26" ht="15.75" customHeight="1" x14ac:dyDescent="0.3">
      <c r="A26" s="26"/>
      <c r="B26" s="26"/>
      <c r="C26" s="27"/>
      <c r="D26" s="26"/>
      <c r="E26" s="26"/>
      <c r="F26" s="26"/>
      <c r="G26" s="3">
        <f t="shared" si="4"/>
        <v>24</v>
      </c>
      <c r="H26" s="3">
        <v>13</v>
      </c>
      <c r="I26" s="28" t="s">
        <v>97</v>
      </c>
      <c r="J26" s="29">
        <v>1100</v>
      </c>
      <c r="K26" s="29">
        <f t="shared" si="1"/>
        <v>14300</v>
      </c>
      <c r="L26" s="6">
        <v>44543</v>
      </c>
      <c r="M26" s="3" t="s">
        <v>118</v>
      </c>
      <c r="N26" s="3" t="s">
        <v>78</v>
      </c>
      <c r="O26" s="27"/>
      <c r="P26" s="18">
        <f t="shared" si="5"/>
        <v>24</v>
      </c>
      <c r="Q26" s="3">
        <v>2</v>
      </c>
      <c r="R26" s="4" t="s">
        <v>119</v>
      </c>
      <c r="S26" s="29">
        <v>1800</v>
      </c>
      <c r="T26" s="29">
        <f t="shared" si="8"/>
        <v>3600</v>
      </c>
      <c r="U26" s="6"/>
      <c r="V26" s="26"/>
      <c r="W26" s="26"/>
      <c r="X26" s="26"/>
      <c r="Y26" s="26"/>
      <c r="Z26" s="26"/>
    </row>
    <row r="27" spans="1:26" ht="15.75" customHeight="1" x14ac:dyDescent="0.3">
      <c r="A27" s="26"/>
      <c r="B27" s="26"/>
      <c r="C27" s="1" t="s">
        <v>120</v>
      </c>
      <c r="D27" s="26"/>
      <c r="E27" s="26"/>
      <c r="F27" s="26"/>
      <c r="G27" s="3">
        <f t="shared" si="4"/>
        <v>25</v>
      </c>
      <c r="H27" s="3">
        <v>3.5</v>
      </c>
      <c r="I27" s="28" t="s">
        <v>100</v>
      </c>
      <c r="J27" s="29">
        <v>850</v>
      </c>
      <c r="K27" s="29">
        <f t="shared" si="1"/>
        <v>2975</v>
      </c>
      <c r="L27" s="6">
        <v>44543</v>
      </c>
      <c r="M27" s="3" t="s">
        <v>118</v>
      </c>
      <c r="N27" s="3" t="s">
        <v>78</v>
      </c>
      <c r="O27" s="27"/>
      <c r="P27" s="18">
        <f t="shared" si="5"/>
        <v>25</v>
      </c>
      <c r="Q27" s="3">
        <v>1</v>
      </c>
      <c r="R27" s="4" t="s">
        <v>121</v>
      </c>
      <c r="S27" s="29">
        <v>2000</v>
      </c>
      <c r="T27" s="29">
        <f t="shared" si="8"/>
        <v>2000</v>
      </c>
      <c r="U27" s="11"/>
      <c r="V27" s="26"/>
      <c r="W27" s="26"/>
      <c r="X27" s="26"/>
      <c r="Y27" s="26"/>
      <c r="Z27" s="26"/>
    </row>
    <row r="28" spans="1:26" ht="15.75" customHeight="1" x14ac:dyDescent="0.3">
      <c r="A28" s="1" t="s">
        <v>4</v>
      </c>
      <c r="B28" s="1" t="s">
        <v>6</v>
      </c>
      <c r="C28" s="1" t="s">
        <v>71</v>
      </c>
      <c r="D28" s="1" t="s">
        <v>72</v>
      </c>
      <c r="E28" s="1" t="s">
        <v>73</v>
      </c>
      <c r="F28" s="26"/>
      <c r="G28" s="3">
        <f t="shared" si="4"/>
        <v>26</v>
      </c>
      <c r="H28" s="3">
        <v>750</v>
      </c>
      <c r="I28" s="28" t="s">
        <v>101</v>
      </c>
      <c r="J28" s="34">
        <v>3.45</v>
      </c>
      <c r="K28" s="29">
        <f t="shared" si="1"/>
        <v>2587.5</v>
      </c>
      <c r="L28" s="6">
        <v>44543</v>
      </c>
      <c r="M28" s="3" t="s">
        <v>122</v>
      </c>
      <c r="N28" s="3" t="s">
        <v>78</v>
      </c>
      <c r="O28" s="27"/>
      <c r="P28" s="18">
        <f t="shared" si="5"/>
        <v>26</v>
      </c>
      <c r="Q28" s="3">
        <v>1</v>
      </c>
      <c r="R28" s="4" t="s">
        <v>123</v>
      </c>
      <c r="S28" s="29">
        <v>3000</v>
      </c>
      <c r="T28" s="29">
        <f t="shared" si="8"/>
        <v>3000</v>
      </c>
      <c r="U28" s="3"/>
      <c r="V28" s="26"/>
      <c r="W28" s="26"/>
      <c r="X28" s="26"/>
      <c r="Y28" s="26"/>
      <c r="Z28" s="26"/>
    </row>
    <row r="29" spans="1:26" ht="15.75" customHeight="1" x14ac:dyDescent="0.3">
      <c r="A29" s="3">
        <v>1</v>
      </c>
      <c r="B29" s="3">
        <v>80</v>
      </c>
      <c r="C29" s="28" t="s">
        <v>88</v>
      </c>
      <c r="D29" s="29">
        <v>23.5</v>
      </c>
      <c r="E29" s="29">
        <f>B29*D29</f>
        <v>1880</v>
      </c>
      <c r="F29" s="26"/>
      <c r="G29" s="3">
        <f t="shared" si="4"/>
        <v>27</v>
      </c>
      <c r="H29" s="3">
        <v>750</v>
      </c>
      <c r="I29" s="28" t="s">
        <v>104</v>
      </c>
      <c r="J29" s="34">
        <v>3.45</v>
      </c>
      <c r="K29" s="29">
        <f t="shared" si="1"/>
        <v>2587.5</v>
      </c>
      <c r="L29" s="6">
        <v>44543</v>
      </c>
      <c r="M29" s="3" t="s">
        <v>122</v>
      </c>
      <c r="N29" s="3" t="s">
        <v>78</v>
      </c>
      <c r="O29" s="27"/>
      <c r="P29" s="18">
        <f t="shared" si="5"/>
        <v>27</v>
      </c>
      <c r="Q29" s="3">
        <v>1</v>
      </c>
      <c r="R29" s="4" t="s">
        <v>124</v>
      </c>
      <c r="S29" s="29">
        <v>3000</v>
      </c>
      <c r="T29" s="29">
        <f t="shared" si="8"/>
        <v>3000</v>
      </c>
      <c r="U29" s="3"/>
      <c r="V29" s="26"/>
      <c r="W29" s="26"/>
      <c r="X29" s="26"/>
      <c r="Y29" s="26"/>
      <c r="Z29" s="26"/>
    </row>
    <row r="30" spans="1:26" ht="15.75" customHeight="1" x14ac:dyDescent="0.3">
      <c r="A30" s="3">
        <f t="shared" ref="A30:A39" si="9">A29+1</f>
        <v>2</v>
      </c>
      <c r="B30" s="3">
        <v>10</v>
      </c>
      <c r="C30" s="28" t="s">
        <v>90</v>
      </c>
      <c r="D30" s="29">
        <v>580</v>
      </c>
      <c r="E30" s="29">
        <f>B30*D30/100</f>
        <v>58</v>
      </c>
      <c r="F30" s="26"/>
      <c r="G30" s="3">
        <f t="shared" si="4"/>
        <v>28</v>
      </c>
      <c r="H30" s="18">
        <v>20</v>
      </c>
      <c r="I30" s="28" t="s">
        <v>86</v>
      </c>
      <c r="J30" s="29">
        <v>25.8</v>
      </c>
      <c r="K30" s="29">
        <f t="shared" si="1"/>
        <v>516</v>
      </c>
      <c r="L30" s="6">
        <v>44546</v>
      </c>
      <c r="M30" s="3" t="s">
        <v>125</v>
      </c>
      <c r="N30" s="3" t="s">
        <v>78</v>
      </c>
      <c r="O30" s="27"/>
      <c r="P30" s="18">
        <f t="shared" si="5"/>
        <v>28</v>
      </c>
      <c r="Q30" s="3">
        <v>6</v>
      </c>
      <c r="R30" s="28" t="s">
        <v>126</v>
      </c>
      <c r="S30" s="29">
        <v>450</v>
      </c>
      <c r="T30" s="29">
        <f t="shared" si="8"/>
        <v>2700</v>
      </c>
      <c r="U30" s="3"/>
      <c r="V30" s="26"/>
      <c r="W30" s="26"/>
      <c r="X30" s="26"/>
      <c r="Y30" s="26"/>
      <c r="Z30" s="26"/>
    </row>
    <row r="31" spans="1:26" ht="15.75" customHeight="1" x14ac:dyDescent="0.3">
      <c r="A31" s="3">
        <f t="shared" si="9"/>
        <v>3</v>
      </c>
      <c r="B31" s="3">
        <v>50</v>
      </c>
      <c r="C31" s="28" t="s">
        <v>95</v>
      </c>
      <c r="D31" s="29">
        <v>6.5</v>
      </c>
      <c r="E31" s="29">
        <f t="shared" ref="E31:E33" si="10">B31*D31</f>
        <v>325</v>
      </c>
      <c r="F31" s="26"/>
      <c r="G31" s="3">
        <f t="shared" si="4"/>
        <v>29</v>
      </c>
      <c r="H31" s="3">
        <v>5</v>
      </c>
      <c r="I31" s="28" t="s">
        <v>79</v>
      </c>
      <c r="J31" s="29">
        <v>25</v>
      </c>
      <c r="K31" s="29">
        <f t="shared" si="1"/>
        <v>125</v>
      </c>
      <c r="L31" s="6">
        <v>44546</v>
      </c>
      <c r="M31" s="3" t="s">
        <v>125</v>
      </c>
      <c r="N31" s="3" t="s">
        <v>78</v>
      </c>
      <c r="O31" s="27"/>
      <c r="P31" s="18">
        <f t="shared" si="5"/>
        <v>29</v>
      </c>
      <c r="Q31" s="3"/>
      <c r="R31" s="3"/>
      <c r="S31" s="3"/>
      <c r="T31" s="3"/>
      <c r="U31" s="3"/>
      <c r="V31" s="26"/>
      <c r="W31" s="26"/>
      <c r="X31" s="26"/>
      <c r="Y31" s="26"/>
      <c r="Z31" s="26"/>
    </row>
    <row r="32" spans="1:26" ht="15.75" customHeight="1" x14ac:dyDescent="0.3">
      <c r="A32" s="3">
        <f t="shared" si="9"/>
        <v>4</v>
      </c>
      <c r="B32" s="3">
        <v>2</v>
      </c>
      <c r="C32" s="28" t="s">
        <v>98</v>
      </c>
      <c r="D32" s="29">
        <v>170</v>
      </c>
      <c r="E32" s="29">
        <f t="shared" si="10"/>
        <v>340</v>
      </c>
      <c r="F32" s="26"/>
      <c r="G32" s="3">
        <f t="shared" si="4"/>
        <v>30</v>
      </c>
      <c r="H32" s="18">
        <v>20</v>
      </c>
      <c r="I32" s="28" t="s">
        <v>86</v>
      </c>
      <c r="J32" s="29">
        <v>26</v>
      </c>
      <c r="K32" s="29">
        <f t="shared" si="1"/>
        <v>520</v>
      </c>
      <c r="L32" s="6">
        <v>44546</v>
      </c>
      <c r="M32" s="3" t="s">
        <v>125</v>
      </c>
      <c r="N32" s="3" t="s">
        <v>78</v>
      </c>
      <c r="O32" s="27"/>
      <c r="P32" s="18">
        <f t="shared" si="5"/>
        <v>30</v>
      </c>
      <c r="Q32" s="3"/>
      <c r="R32" s="3"/>
      <c r="S32" s="3"/>
      <c r="T32" s="31">
        <f>SUM(T23:T31)</f>
        <v>26000</v>
      </c>
      <c r="U32" s="3"/>
      <c r="V32" s="26"/>
      <c r="W32" s="26"/>
      <c r="X32" s="26"/>
      <c r="Y32" s="26"/>
      <c r="Z32" s="26"/>
    </row>
    <row r="33" spans="1:26" ht="15.75" customHeight="1" x14ac:dyDescent="0.3">
      <c r="A33" s="3">
        <f t="shared" si="9"/>
        <v>5</v>
      </c>
      <c r="B33" s="3">
        <v>2</v>
      </c>
      <c r="C33" s="28" t="s">
        <v>107</v>
      </c>
      <c r="D33" s="29">
        <v>280</v>
      </c>
      <c r="E33" s="29">
        <f t="shared" si="10"/>
        <v>560</v>
      </c>
      <c r="F33" s="26"/>
      <c r="G33" s="3">
        <f t="shared" si="4"/>
        <v>31</v>
      </c>
      <c r="H33" s="18">
        <v>50</v>
      </c>
      <c r="I33" s="28" t="s">
        <v>86</v>
      </c>
      <c r="J33" s="29">
        <v>25.8</v>
      </c>
      <c r="K33" s="29">
        <f t="shared" si="1"/>
        <v>1290</v>
      </c>
      <c r="L33" s="6">
        <v>44546</v>
      </c>
      <c r="M33" s="3" t="s">
        <v>125</v>
      </c>
      <c r="N33" s="3" t="s">
        <v>78</v>
      </c>
      <c r="O33" s="27"/>
      <c r="P33" s="18">
        <f t="shared" si="5"/>
        <v>31</v>
      </c>
      <c r="Q33" s="3"/>
      <c r="R33" s="1" t="s">
        <v>64</v>
      </c>
      <c r="S33" s="29"/>
      <c r="T33" s="31">
        <f>SUM(T3:T21)</f>
        <v>4371.5</v>
      </c>
      <c r="U33" s="6"/>
      <c r="V33" s="26"/>
      <c r="W33" s="26"/>
      <c r="X33" s="26"/>
      <c r="Y33" s="26"/>
      <c r="Z33" s="26"/>
    </row>
    <row r="34" spans="1:26" ht="15.75" customHeight="1" x14ac:dyDescent="0.3">
      <c r="A34" s="3">
        <f t="shared" si="9"/>
        <v>6</v>
      </c>
      <c r="B34" s="3"/>
      <c r="C34" s="28"/>
      <c r="D34" s="29"/>
      <c r="E34" s="29"/>
      <c r="F34" s="26"/>
      <c r="G34" s="3">
        <f t="shared" si="4"/>
        <v>32</v>
      </c>
      <c r="H34" s="3">
        <v>1</v>
      </c>
      <c r="I34" s="28" t="s">
        <v>98</v>
      </c>
      <c r="J34" s="29">
        <v>170</v>
      </c>
      <c r="K34" s="29">
        <f t="shared" si="1"/>
        <v>170</v>
      </c>
      <c r="L34" s="6">
        <v>44547</v>
      </c>
      <c r="M34" s="3" t="s">
        <v>105</v>
      </c>
      <c r="N34" s="3" t="s">
        <v>78</v>
      </c>
      <c r="O34" s="27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>
      <c r="A35" s="3">
        <f t="shared" si="9"/>
        <v>7</v>
      </c>
      <c r="B35" s="3"/>
      <c r="C35" s="28"/>
      <c r="D35" s="3"/>
      <c r="E35" s="3"/>
      <c r="F35" s="26"/>
      <c r="G35" s="3">
        <f t="shared" si="4"/>
        <v>33</v>
      </c>
      <c r="H35" s="3">
        <v>1</v>
      </c>
      <c r="I35" s="28" t="s">
        <v>98</v>
      </c>
      <c r="J35" s="29">
        <v>170</v>
      </c>
      <c r="K35" s="29">
        <f t="shared" si="1"/>
        <v>170</v>
      </c>
      <c r="L35" s="6">
        <v>44551</v>
      </c>
      <c r="M35" s="3" t="s">
        <v>105</v>
      </c>
      <c r="N35" s="3" t="s">
        <v>78</v>
      </c>
      <c r="O35" s="27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 x14ac:dyDescent="0.3">
      <c r="A36" s="3">
        <f t="shared" si="9"/>
        <v>8</v>
      </c>
      <c r="B36" s="3"/>
      <c r="C36" s="28"/>
      <c r="D36" s="3"/>
      <c r="E36" s="3"/>
      <c r="F36" s="26"/>
      <c r="G36" s="3">
        <f t="shared" si="4"/>
        <v>34</v>
      </c>
      <c r="H36" s="3">
        <v>1</v>
      </c>
      <c r="I36" s="4" t="s">
        <v>107</v>
      </c>
      <c r="J36" s="29">
        <v>280</v>
      </c>
      <c r="K36" s="29">
        <f t="shared" si="1"/>
        <v>280</v>
      </c>
      <c r="L36" s="6">
        <v>44552</v>
      </c>
      <c r="M36" s="3" t="s">
        <v>105</v>
      </c>
      <c r="N36" s="3" t="s">
        <v>78</v>
      </c>
      <c r="O36" s="2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 x14ac:dyDescent="0.3">
      <c r="A37" s="3">
        <f t="shared" si="9"/>
        <v>9</v>
      </c>
      <c r="B37" s="3"/>
      <c r="C37" s="28"/>
      <c r="D37" s="3"/>
      <c r="E37" s="3"/>
      <c r="F37" s="26"/>
      <c r="G37" s="3">
        <f t="shared" si="4"/>
        <v>35</v>
      </c>
      <c r="H37" s="3">
        <v>1</v>
      </c>
      <c r="I37" s="28" t="s">
        <v>98</v>
      </c>
      <c r="J37" s="29">
        <v>170</v>
      </c>
      <c r="K37" s="29">
        <f t="shared" si="1"/>
        <v>170</v>
      </c>
      <c r="L37" s="6">
        <v>44554</v>
      </c>
      <c r="M37" s="3" t="s">
        <v>105</v>
      </c>
      <c r="N37" s="3" t="s">
        <v>78</v>
      </c>
      <c r="O37" s="27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 x14ac:dyDescent="0.3">
      <c r="A38" s="3">
        <f t="shared" si="9"/>
        <v>10</v>
      </c>
      <c r="B38" s="3"/>
      <c r="C38" s="28"/>
      <c r="D38" s="3"/>
      <c r="E38" s="3"/>
      <c r="F38" s="26"/>
      <c r="G38" s="3">
        <f t="shared" si="4"/>
        <v>36</v>
      </c>
      <c r="H38" s="16">
        <v>34</v>
      </c>
      <c r="I38" s="10" t="s">
        <v>127</v>
      </c>
      <c r="J38" s="32">
        <v>25.8</v>
      </c>
      <c r="K38" s="32">
        <f t="shared" si="1"/>
        <v>877.2</v>
      </c>
      <c r="L38" s="6">
        <v>44558</v>
      </c>
      <c r="M38" s="16" t="s">
        <v>125</v>
      </c>
      <c r="N38" s="3" t="s">
        <v>78</v>
      </c>
      <c r="O38" s="27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 x14ac:dyDescent="0.3">
      <c r="A39" s="3">
        <f t="shared" si="9"/>
        <v>11</v>
      </c>
      <c r="B39" s="3"/>
      <c r="C39" s="1" t="s">
        <v>64</v>
      </c>
      <c r="D39" s="3"/>
      <c r="E39" s="31">
        <f>SUM(E29:E34)</f>
        <v>3163</v>
      </c>
      <c r="F39" s="26"/>
      <c r="G39" s="3">
        <f t="shared" si="4"/>
        <v>37</v>
      </c>
      <c r="H39" s="3">
        <v>4</v>
      </c>
      <c r="I39" s="4" t="s">
        <v>128</v>
      </c>
      <c r="J39" s="29">
        <v>7</v>
      </c>
      <c r="K39" s="29">
        <f t="shared" si="1"/>
        <v>28</v>
      </c>
      <c r="L39" s="6">
        <v>44558</v>
      </c>
      <c r="M39" s="3" t="s">
        <v>125</v>
      </c>
      <c r="N39" s="3" t="s">
        <v>78</v>
      </c>
      <c r="O39" s="27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 x14ac:dyDescent="0.3">
      <c r="A40" s="3"/>
      <c r="B40" s="3"/>
      <c r="C40" s="28"/>
      <c r="D40" s="3"/>
      <c r="E40" s="3"/>
      <c r="F40" s="26"/>
      <c r="G40" s="3">
        <f t="shared" si="4"/>
        <v>38</v>
      </c>
      <c r="H40" s="3">
        <v>40</v>
      </c>
      <c r="I40" s="28" t="s">
        <v>79</v>
      </c>
      <c r="J40" s="29">
        <v>25.5</v>
      </c>
      <c r="K40" s="29">
        <f t="shared" si="1"/>
        <v>1020</v>
      </c>
      <c r="L40" s="6">
        <v>44564</v>
      </c>
      <c r="M40" s="3" t="s">
        <v>77</v>
      </c>
      <c r="N40" s="3" t="s">
        <v>78</v>
      </c>
      <c r="O40" s="27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 x14ac:dyDescent="0.3">
      <c r="F41" s="26"/>
      <c r="G41" s="3">
        <f t="shared" si="4"/>
        <v>39</v>
      </c>
      <c r="H41" s="3">
        <v>60</v>
      </c>
      <c r="I41" s="28" t="s">
        <v>129</v>
      </c>
      <c r="J41" s="29">
        <v>21.8</v>
      </c>
      <c r="K41" s="29">
        <f t="shared" si="1"/>
        <v>1308</v>
      </c>
      <c r="L41" s="6">
        <v>44566</v>
      </c>
      <c r="M41" s="3" t="s">
        <v>77</v>
      </c>
      <c r="N41" s="3" t="s">
        <v>78</v>
      </c>
      <c r="O41" s="27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 x14ac:dyDescent="0.3">
      <c r="F42" s="26"/>
      <c r="G42" s="3">
        <f t="shared" si="4"/>
        <v>40</v>
      </c>
      <c r="H42" s="3">
        <v>70</v>
      </c>
      <c r="I42" s="28" t="s">
        <v>130</v>
      </c>
      <c r="J42" s="29">
        <v>59</v>
      </c>
      <c r="K42" s="29">
        <f t="shared" si="1"/>
        <v>4130</v>
      </c>
      <c r="L42" s="6">
        <v>44566</v>
      </c>
      <c r="M42" s="3" t="s">
        <v>77</v>
      </c>
      <c r="N42" s="3" t="s">
        <v>78</v>
      </c>
      <c r="O42" s="27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 x14ac:dyDescent="0.3">
      <c r="F43" s="26"/>
      <c r="G43" s="3">
        <f t="shared" si="4"/>
        <v>41</v>
      </c>
      <c r="H43" s="3">
        <v>22</v>
      </c>
      <c r="I43" s="28" t="s">
        <v>131</v>
      </c>
      <c r="J43" s="29">
        <v>38.5</v>
      </c>
      <c r="K43" s="29">
        <f t="shared" si="1"/>
        <v>847</v>
      </c>
      <c r="L43" s="6">
        <v>44566</v>
      </c>
      <c r="M43" s="3" t="s">
        <v>77</v>
      </c>
      <c r="N43" s="3" t="s">
        <v>78</v>
      </c>
      <c r="O43" s="27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x14ac:dyDescent="0.3">
      <c r="F44" s="26"/>
      <c r="G44" s="3">
        <f t="shared" si="4"/>
        <v>42</v>
      </c>
      <c r="H44" s="3">
        <v>18</v>
      </c>
      <c r="I44" s="28" t="s">
        <v>131</v>
      </c>
      <c r="J44" s="29">
        <v>38.5</v>
      </c>
      <c r="K44" s="29">
        <f t="shared" si="1"/>
        <v>693</v>
      </c>
      <c r="L44" s="6">
        <v>44572</v>
      </c>
      <c r="M44" s="3" t="s">
        <v>77</v>
      </c>
      <c r="N44" s="3" t="s">
        <v>78</v>
      </c>
      <c r="O44" s="27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 x14ac:dyDescent="0.3">
      <c r="F45" s="26"/>
      <c r="G45" s="3">
        <f t="shared" si="4"/>
        <v>43</v>
      </c>
      <c r="H45" s="3">
        <v>1</v>
      </c>
      <c r="I45" s="28" t="s">
        <v>98</v>
      </c>
      <c r="J45" s="29">
        <v>170</v>
      </c>
      <c r="K45" s="29">
        <f t="shared" si="1"/>
        <v>170</v>
      </c>
      <c r="L45" s="6">
        <v>44576</v>
      </c>
      <c r="M45" s="3" t="s">
        <v>105</v>
      </c>
      <c r="N45" s="3" t="s">
        <v>78</v>
      </c>
      <c r="O45" s="27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 x14ac:dyDescent="0.3">
      <c r="F46" s="26"/>
      <c r="G46" s="3">
        <f t="shared" si="4"/>
        <v>44</v>
      </c>
      <c r="H46" s="3">
        <v>1</v>
      </c>
      <c r="I46" s="28" t="s">
        <v>132</v>
      </c>
      <c r="J46" s="29">
        <v>280</v>
      </c>
      <c r="K46" s="29">
        <f t="shared" si="1"/>
        <v>280</v>
      </c>
      <c r="L46" s="6">
        <v>44576</v>
      </c>
      <c r="M46" s="3" t="s">
        <v>105</v>
      </c>
      <c r="N46" s="3" t="s">
        <v>78</v>
      </c>
      <c r="O46" s="2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 x14ac:dyDescent="0.3">
      <c r="F47" s="26"/>
      <c r="G47" s="3">
        <f t="shared" si="4"/>
        <v>45</v>
      </c>
      <c r="H47" s="3">
        <v>25</v>
      </c>
      <c r="I47" s="28" t="s">
        <v>133</v>
      </c>
      <c r="J47" s="29">
        <v>25.7</v>
      </c>
      <c r="K47" s="29">
        <f t="shared" si="1"/>
        <v>642.5</v>
      </c>
      <c r="L47" s="6">
        <v>44576</v>
      </c>
      <c r="M47" s="3" t="s">
        <v>125</v>
      </c>
      <c r="N47" s="3" t="s">
        <v>78</v>
      </c>
      <c r="O47" s="27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 x14ac:dyDescent="0.3">
      <c r="F48" s="26"/>
      <c r="G48" s="3">
        <f t="shared" si="4"/>
        <v>46</v>
      </c>
      <c r="H48" s="3">
        <v>15</v>
      </c>
      <c r="I48" s="28" t="s">
        <v>131</v>
      </c>
      <c r="J48" s="29">
        <v>38.5</v>
      </c>
      <c r="K48" s="29">
        <f t="shared" si="1"/>
        <v>577.5</v>
      </c>
      <c r="L48" s="6">
        <v>44581</v>
      </c>
      <c r="M48" s="3" t="s">
        <v>77</v>
      </c>
      <c r="N48" s="3" t="s">
        <v>78</v>
      </c>
      <c r="O48" s="27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6:26" ht="15.75" customHeight="1" x14ac:dyDescent="0.3">
      <c r="F49" s="26"/>
      <c r="G49" s="16">
        <f t="shared" si="4"/>
        <v>47</v>
      </c>
      <c r="H49" s="16">
        <v>140</v>
      </c>
      <c r="I49" s="35" t="s">
        <v>134</v>
      </c>
      <c r="J49" s="32">
        <v>23.5</v>
      </c>
      <c r="K49" s="32">
        <f t="shared" si="1"/>
        <v>3290</v>
      </c>
      <c r="L49" s="8">
        <v>44582</v>
      </c>
      <c r="M49" s="16" t="s">
        <v>125</v>
      </c>
      <c r="N49" s="16" t="s">
        <v>78</v>
      </c>
      <c r="O49" s="27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6:26" ht="15.75" customHeight="1" x14ac:dyDescent="0.3">
      <c r="F50" s="26"/>
      <c r="G50" s="3">
        <f t="shared" si="4"/>
        <v>48</v>
      </c>
      <c r="H50" s="3">
        <v>2</v>
      </c>
      <c r="I50" s="28" t="s">
        <v>132</v>
      </c>
      <c r="J50" s="29">
        <v>280</v>
      </c>
      <c r="K50" s="29">
        <f t="shared" si="1"/>
        <v>560</v>
      </c>
      <c r="L50" s="6">
        <v>44582</v>
      </c>
      <c r="M50" s="3" t="s">
        <v>105</v>
      </c>
      <c r="N50" s="3" t="s">
        <v>78</v>
      </c>
      <c r="O50" s="27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6:26" ht="15.75" customHeight="1" x14ac:dyDescent="0.3">
      <c r="F51" s="26"/>
      <c r="G51" s="3">
        <f t="shared" si="4"/>
        <v>49</v>
      </c>
      <c r="H51" s="3">
        <v>2</v>
      </c>
      <c r="I51" s="28" t="s">
        <v>98</v>
      </c>
      <c r="J51" s="29">
        <v>170</v>
      </c>
      <c r="K51" s="29">
        <f t="shared" si="1"/>
        <v>340</v>
      </c>
      <c r="L51" s="6">
        <v>44582</v>
      </c>
      <c r="M51" s="3" t="s">
        <v>105</v>
      </c>
      <c r="N51" s="3" t="s">
        <v>78</v>
      </c>
      <c r="O51" s="2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6:26" ht="15.75" customHeight="1" x14ac:dyDescent="0.3">
      <c r="F52" s="26"/>
      <c r="G52" s="3">
        <f t="shared" si="4"/>
        <v>50</v>
      </c>
      <c r="H52" s="3">
        <v>20</v>
      </c>
      <c r="I52" s="28" t="s">
        <v>135</v>
      </c>
      <c r="J52" s="29">
        <v>10</v>
      </c>
      <c r="K52" s="29">
        <f t="shared" si="1"/>
        <v>200</v>
      </c>
      <c r="L52" s="6">
        <v>44582</v>
      </c>
      <c r="M52" s="3" t="s">
        <v>77</v>
      </c>
      <c r="N52" s="3" t="s">
        <v>78</v>
      </c>
      <c r="O52" s="27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6:26" ht="15.75" customHeight="1" x14ac:dyDescent="0.3">
      <c r="F53" s="26"/>
      <c r="G53" s="3">
        <f t="shared" si="4"/>
        <v>51</v>
      </c>
      <c r="H53" s="3">
        <v>10</v>
      </c>
      <c r="I53" s="28" t="s">
        <v>129</v>
      </c>
      <c r="J53" s="29">
        <v>21.8</v>
      </c>
      <c r="K53" s="29">
        <f t="shared" si="1"/>
        <v>218</v>
      </c>
      <c r="L53" s="6">
        <v>44582</v>
      </c>
      <c r="M53" s="3" t="s">
        <v>77</v>
      </c>
      <c r="N53" s="3" t="s">
        <v>78</v>
      </c>
      <c r="O53" s="27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6:26" ht="15.75" customHeight="1" x14ac:dyDescent="0.3">
      <c r="F54" s="26"/>
      <c r="G54" s="3">
        <f t="shared" si="4"/>
        <v>52</v>
      </c>
      <c r="H54" s="3">
        <v>1</v>
      </c>
      <c r="I54" s="28" t="s">
        <v>98</v>
      </c>
      <c r="J54" s="29">
        <v>170</v>
      </c>
      <c r="K54" s="29">
        <f t="shared" si="1"/>
        <v>170</v>
      </c>
      <c r="L54" s="6">
        <v>44583</v>
      </c>
      <c r="M54" s="3" t="s">
        <v>105</v>
      </c>
      <c r="N54" s="3" t="s">
        <v>78</v>
      </c>
      <c r="O54" s="27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6:26" ht="15.75" customHeight="1" x14ac:dyDescent="0.3">
      <c r="F55" s="26"/>
      <c r="G55" s="3">
        <f t="shared" si="4"/>
        <v>53</v>
      </c>
      <c r="H55" s="3">
        <v>60</v>
      </c>
      <c r="I55" s="28" t="s">
        <v>136</v>
      </c>
      <c r="J55" s="29">
        <v>23.5</v>
      </c>
      <c r="K55" s="29">
        <f t="shared" si="1"/>
        <v>1410</v>
      </c>
      <c r="L55" s="6">
        <v>44586</v>
      </c>
      <c r="M55" s="3" t="s">
        <v>125</v>
      </c>
      <c r="N55" s="3" t="s">
        <v>78</v>
      </c>
      <c r="O55" s="27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6:26" ht="15.75" customHeight="1" x14ac:dyDescent="0.3">
      <c r="F56" s="26"/>
      <c r="G56" s="3">
        <f t="shared" si="4"/>
        <v>54</v>
      </c>
      <c r="H56" s="3">
        <v>1</v>
      </c>
      <c r="I56" s="28" t="s">
        <v>98</v>
      </c>
      <c r="J56" s="29">
        <v>170</v>
      </c>
      <c r="K56" s="29">
        <f t="shared" si="1"/>
        <v>170</v>
      </c>
      <c r="L56" s="6">
        <v>44587</v>
      </c>
      <c r="M56" s="3" t="s">
        <v>105</v>
      </c>
      <c r="N56" s="3" t="s">
        <v>78</v>
      </c>
      <c r="O56" s="27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6:26" ht="15.75" customHeight="1" x14ac:dyDescent="0.3">
      <c r="F57" s="26"/>
      <c r="G57" s="3">
        <f t="shared" si="4"/>
        <v>55</v>
      </c>
      <c r="H57" s="3">
        <v>104</v>
      </c>
      <c r="I57" s="28" t="s">
        <v>129</v>
      </c>
      <c r="J57" s="29">
        <v>21.8</v>
      </c>
      <c r="K57" s="29">
        <f t="shared" si="1"/>
        <v>2267.2000000000003</v>
      </c>
      <c r="L57" s="6">
        <v>44587</v>
      </c>
      <c r="M57" s="3" t="s">
        <v>77</v>
      </c>
      <c r="N57" s="3" t="s">
        <v>78</v>
      </c>
      <c r="O57" s="27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6:26" ht="15.75" customHeight="1" x14ac:dyDescent="0.3">
      <c r="F58" s="26"/>
      <c r="G58" s="3">
        <f t="shared" si="4"/>
        <v>56</v>
      </c>
      <c r="H58" s="3">
        <v>43</v>
      </c>
      <c r="I58" s="28" t="s">
        <v>130</v>
      </c>
      <c r="J58" s="29">
        <v>59</v>
      </c>
      <c r="K58" s="29">
        <f t="shared" si="1"/>
        <v>2537</v>
      </c>
      <c r="L58" s="6">
        <v>44587</v>
      </c>
      <c r="M58" s="3" t="s">
        <v>77</v>
      </c>
      <c r="N58" s="3" t="s">
        <v>78</v>
      </c>
      <c r="O58" s="27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6:26" ht="15.75" customHeight="1" x14ac:dyDescent="0.3">
      <c r="F59" s="26"/>
      <c r="G59" s="3">
        <f t="shared" si="4"/>
        <v>57</v>
      </c>
      <c r="H59" s="3">
        <v>25</v>
      </c>
      <c r="I59" s="28" t="s">
        <v>137</v>
      </c>
      <c r="J59" s="29">
        <v>7</v>
      </c>
      <c r="K59" s="29">
        <f t="shared" si="1"/>
        <v>175</v>
      </c>
      <c r="L59" s="6">
        <v>44592</v>
      </c>
      <c r="M59" s="3" t="s">
        <v>125</v>
      </c>
      <c r="N59" s="3" t="s">
        <v>78</v>
      </c>
      <c r="O59" s="27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6:26" ht="15.75" customHeight="1" x14ac:dyDescent="0.3">
      <c r="F60" s="26"/>
      <c r="G60" s="3">
        <f t="shared" si="4"/>
        <v>58</v>
      </c>
      <c r="H60" s="3">
        <v>5</v>
      </c>
      <c r="I60" s="4" t="s">
        <v>128</v>
      </c>
      <c r="J60" s="29">
        <v>7</v>
      </c>
      <c r="K60" s="29">
        <f t="shared" si="1"/>
        <v>35</v>
      </c>
      <c r="L60" s="6">
        <v>44592</v>
      </c>
      <c r="M60" s="3" t="s">
        <v>125</v>
      </c>
      <c r="N60" s="3" t="s">
        <v>78</v>
      </c>
      <c r="O60" s="27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6:26" ht="15.75" customHeight="1" x14ac:dyDescent="0.3">
      <c r="F61" s="26"/>
      <c r="G61" s="3">
        <f t="shared" si="4"/>
        <v>59</v>
      </c>
      <c r="H61" s="3">
        <v>1</v>
      </c>
      <c r="I61" s="28" t="s">
        <v>98</v>
      </c>
      <c r="J61" s="29">
        <v>170</v>
      </c>
      <c r="K61" s="29">
        <f t="shared" si="1"/>
        <v>170</v>
      </c>
      <c r="L61" s="6">
        <v>44592</v>
      </c>
      <c r="M61" s="3" t="s">
        <v>105</v>
      </c>
      <c r="N61" s="3" t="s">
        <v>78</v>
      </c>
      <c r="O61" s="27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6:26" ht="15.75" customHeight="1" x14ac:dyDescent="0.3">
      <c r="F62" s="26"/>
      <c r="G62" s="3">
        <f t="shared" si="4"/>
        <v>60</v>
      </c>
      <c r="H62" s="3">
        <v>1</v>
      </c>
      <c r="I62" s="4" t="s">
        <v>138</v>
      </c>
      <c r="J62" s="29">
        <v>1100</v>
      </c>
      <c r="K62" s="29">
        <f t="shared" si="1"/>
        <v>1100</v>
      </c>
      <c r="L62" s="6">
        <v>44592</v>
      </c>
      <c r="M62" s="3" t="s">
        <v>125</v>
      </c>
      <c r="N62" s="3" t="s">
        <v>78</v>
      </c>
      <c r="O62" s="27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6:26" ht="15.75" customHeight="1" x14ac:dyDescent="0.3">
      <c r="F63" s="26"/>
      <c r="G63" s="3">
        <f t="shared" si="4"/>
        <v>61</v>
      </c>
      <c r="H63" s="3">
        <v>1</v>
      </c>
      <c r="I63" s="4" t="s">
        <v>139</v>
      </c>
      <c r="J63" s="29">
        <v>850</v>
      </c>
      <c r="K63" s="29">
        <f t="shared" si="1"/>
        <v>850</v>
      </c>
      <c r="L63" s="6">
        <v>44592</v>
      </c>
      <c r="M63" s="3" t="s">
        <v>125</v>
      </c>
      <c r="N63" s="3" t="s">
        <v>78</v>
      </c>
      <c r="O63" s="27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6:26" ht="15.75" customHeight="1" x14ac:dyDescent="0.3">
      <c r="F64" s="26"/>
      <c r="G64" s="3">
        <f t="shared" si="4"/>
        <v>62</v>
      </c>
      <c r="H64" s="3">
        <v>60</v>
      </c>
      <c r="I64" s="28" t="s">
        <v>136</v>
      </c>
      <c r="J64" s="29">
        <v>23.5</v>
      </c>
      <c r="K64" s="29">
        <f t="shared" si="1"/>
        <v>1410</v>
      </c>
      <c r="L64" s="6">
        <v>44595</v>
      </c>
      <c r="M64" s="3" t="s">
        <v>125</v>
      </c>
      <c r="N64" s="3" t="s">
        <v>78</v>
      </c>
      <c r="O64" s="27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 x14ac:dyDescent="0.3">
      <c r="F65" s="26"/>
      <c r="G65" s="3">
        <f t="shared" si="4"/>
        <v>63</v>
      </c>
      <c r="H65" s="3">
        <v>40</v>
      </c>
      <c r="I65" s="28" t="s">
        <v>140</v>
      </c>
      <c r="J65" s="29">
        <v>6.5</v>
      </c>
      <c r="K65" s="29">
        <f t="shared" si="1"/>
        <v>260</v>
      </c>
      <c r="L65" s="6">
        <v>44596</v>
      </c>
      <c r="M65" s="3" t="s">
        <v>77</v>
      </c>
      <c r="N65" s="3" t="s">
        <v>78</v>
      </c>
      <c r="O65" s="27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 x14ac:dyDescent="0.3">
      <c r="F66" s="26"/>
      <c r="G66" s="3">
        <f t="shared" si="4"/>
        <v>64</v>
      </c>
      <c r="H66" s="3">
        <v>11</v>
      </c>
      <c r="I66" s="4" t="s">
        <v>128</v>
      </c>
      <c r="J66" s="29">
        <v>6.5</v>
      </c>
      <c r="K66" s="29">
        <f t="shared" si="1"/>
        <v>71.5</v>
      </c>
      <c r="L66" s="6">
        <v>44596</v>
      </c>
      <c r="M66" s="3" t="s">
        <v>77</v>
      </c>
      <c r="N66" s="3" t="s">
        <v>78</v>
      </c>
      <c r="O66" s="27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 x14ac:dyDescent="0.3">
      <c r="F67" s="26"/>
      <c r="G67" s="3">
        <f t="shared" si="4"/>
        <v>65</v>
      </c>
      <c r="H67" s="3">
        <v>58</v>
      </c>
      <c r="I67" s="28" t="s">
        <v>131</v>
      </c>
      <c r="J67" s="29">
        <v>38.5</v>
      </c>
      <c r="K67" s="29">
        <f t="shared" si="1"/>
        <v>2233</v>
      </c>
      <c r="L67" s="6">
        <v>44596</v>
      </c>
      <c r="M67" s="3" t="s">
        <v>77</v>
      </c>
      <c r="N67" s="3" t="s">
        <v>78</v>
      </c>
      <c r="O67" s="27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 x14ac:dyDescent="0.3">
      <c r="F68" s="26"/>
      <c r="G68" s="3">
        <f t="shared" si="4"/>
        <v>66</v>
      </c>
      <c r="H68" s="3">
        <v>40</v>
      </c>
      <c r="I68" s="28" t="s">
        <v>130</v>
      </c>
      <c r="J68" s="29">
        <v>59</v>
      </c>
      <c r="K68" s="29">
        <f t="shared" si="1"/>
        <v>2360</v>
      </c>
      <c r="L68" s="6">
        <v>44596</v>
      </c>
      <c r="M68" s="3" t="s">
        <v>77</v>
      </c>
      <c r="N68" s="3" t="s">
        <v>78</v>
      </c>
      <c r="O68" s="27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 x14ac:dyDescent="0.3">
      <c r="F69" s="26"/>
      <c r="G69" s="3">
        <f t="shared" si="4"/>
        <v>67</v>
      </c>
      <c r="H69" s="3">
        <v>60</v>
      </c>
      <c r="I69" s="28" t="s">
        <v>141</v>
      </c>
      <c r="J69" s="29">
        <v>4</v>
      </c>
      <c r="K69" s="29">
        <f t="shared" si="1"/>
        <v>240</v>
      </c>
      <c r="L69" s="6">
        <v>44607</v>
      </c>
      <c r="M69" s="3" t="s">
        <v>142</v>
      </c>
      <c r="N69" s="3" t="s">
        <v>78</v>
      </c>
      <c r="O69" s="27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 x14ac:dyDescent="0.3">
      <c r="F70" s="26"/>
      <c r="G70" s="3">
        <f t="shared" si="4"/>
        <v>68</v>
      </c>
      <c r="H70" s="3">
        <v>45</v>
      </c>
      <c r="I70" s="28" t="s">
        <v>143</v>
      </c>
      <c r="J70" s="29">
        <v>2</v>
      </c>
      <c r="K70" s="29">
        <f t="shared" si="1"/>
        <v>90</v>
      </c>
      <c r="L70" s="6">
        <v>44607</v>
      </c>
      <c r="M70" s="3" t="s">
        <v>142</v>
      </c>
      <c r="N70" s="3" t="s">
        <v>78</v>
      </c>
      <c r="O70" s="27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 x14ac:dyDescent="0.3">
      <c r="F71" s="26"/>
      <c r="G71" s="3">
        <f t="shared" si="4"/>
        <v>69</v>
      </c>
      <c r="H71" s="3">
        <v>120</v>
      </c>
      <c r="I71" s="28" t="s">
        <v>144</v>
      </c>
      <c r="J71" s="29">
        <v>24.5</v>
      </c>
      <c r="K71" s="29">
        <f t="shared" si="1"/>
        <v>2940</v>
      </c>
      <c r="L71" s="6">
        <v>44610</v>
      </c>
      <c r="M71" s="3" t="s">
        <v>142</v>
      </c>
      <c r="N71" s="3" t="s">
        <v>78</v>
      </c>
      <c r="O71" s="27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 x14ac:dyDescent="0.3">
      <c r="F72" s="26"/>
      <c r="G72" s="3">
        <f t="shared" si="4"/>
        <v>70</v>
      </c>
      <c r="H72" s="3">
        <v>4</v>
      </c>
      <c r="I72" s="28" t="s">
        <v>98</v>
      </c>
      <c r="J72" s="29">
        <v>170</v>
      </c>
      <c r="K72" s="29">
        <f t="shared" si="1"/>
        <v>680</v>
      </c>
      <c r="L72" s="6">
        <v>44610</v>
      </c>
      <c r="M72" s="3" t="s">
        <v>142</v>
      </c>
      <c r="N72" s="3" t="s">
        <v>78</v>
      </c>
      <c r="O72" s="27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 x14ac:dyDescent="0.3">
      <c r="A73" s="26"/>
      <c r="B73" s="26"/>
      <c r="C73" s="26"/>
      <c r="D73" s="26"/>
      <c r="E73" s="26"/>
      <c r="F73" s="26"/>
      <c r="G73" s="3">
        <f t="shared" si="4"/>
        <v>71</v>
      </c>
      <c r="H73" s="3"/>
      <c r="I73" s="1" t="s">
        <v>64</v>
      </c>
      <c r="J73" s="3"/>
      <c r="K73" s="31">
        <f>SUM(K3:K72)</f>
        <v>86804.4</v>
      </c>
      <c r="L73" s="3"/>
      <c r="M73" s="3"/>
      <c r="N73" s="3"/>
      <c r="O73" s="27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7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7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 x14ac:dyDescent="0.3">
      <c r="A77" s="26"/>
      <c r="B77" s="26"/>
      <c r="C77" s="26"/>
      <c r="D77" s="26"/>
      <c r="E77" s="26"/>
      <c r="F77" s="26"/>
      <c r="G77" s="26"/>
      <c r="H77" s="27"/>
      <c r="I77" s="26"/>
      <c r="J77" s="26"/>
      <c r="K77" s="26"/>
      <c r="L77" s="26"/>
      <c r="M77" s="26"/>
      <c r="N77" s="26"/>
      <c r="O77" s="27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 x14ac:dyDescent="0.3">
      <c r="A78" s="26"/>
      <c r="B78" s="26"/>
      <c r="C78" s="26"/>
      <c r="D78" s="26"/>
      <c r="E78" s="26"/>
      <c r="F78" s="26"/>
      <c r="G78" s="26"/>
      <c r="H78" s="27"/>
      <c r="I78" s="26"/>
      <c r="J78" s="26"/>
      <c r="K78" s="26"/>
      <c r="L78" s="26"/>
      <c r="M78" s="26"/>
      <c r="N78" s="26"/>
      <c r="O78" s="27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 x14ac:dyDescent="0.3">
      <c r="A79" s="26"/>
      <c r="B79" s="26"/>
      <c r="C79" s="26"/>
      <c r="D79" s="26"/>
      <c r="E79" s="26"/>
      <c r="F79" s="26"/>
      <c r="G79" s="26"/>
      <c r="H79" s="27"/>
      <c r="I79" s="26"/>
      <c r="J79" s="26"/>
      <c r="K79" s="26"/>
      <c r="L79" s="26"/>
      <c r="M79" s="26"/>
      <c r="N79" s="26"/>
      <c r="O79" s="27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 x14ac:dyDescent="0.3">
      <c r="A80" s="26"/>
      <c r="B80" s="26"/>
      <c r="C80" s="26"/>
      <c r="D80" s="26"/>
      <c r="E80" s="26"/>
      <c r="F80" s="26"/>
      <c r="G80" s="26"/>
      <c r="H80" s="27"/>
      <c r="I80" s="26"/>
      <c r="J80" s="26"/>
      <c r="K80" s="26"/>
      <c r="L80" s="26"/>
      <c r="M80" s="26"/>
      <c r="N80" s="26"/>
      <c r="O80" s="27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 x14ac:dyDescent="0.3">
      <c r="A81" s="26"/>
      <c r="B81" s="26"/>
      <c r="C81" s="26"/>
      <c r="D81" s="26"/>
      <c r="E81" s="26"/>
      <c r="F81" s="26"/>
      <c r="G81" s="26"/>
      <c r="H81" s="27"/>
      <c r="I81" s="26"/>
      <c r="J81" s="26"/>
      <c r="K81" s="26"/>
      <c r="L81" s="26"/>
      <c r="M81" s="26"/>
      <c r="N81" s="26"/>
      <c r="O81" s="27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 x14ac:dyDescent="0.3">
      <c r="A82" s="26"/>
      <c r="B82" s="26"/>
      <c r="C82" s="26"/>
      <c r="D82" s="26"/>
      <c r="E82" s="26"/>
      <c r="F82" s="26"/>
      <c r="G82" s="26"/>
      <c r="H82" s="27"/>
      <c r="I82" s="26"/>
      <c r="J82" s="26"/>
      <c r="K82" s="26"/>
      <c r="L82" s="26"/>
      <c r="M82" s="26"/>
      <c r="N82" s="26"/>
      <c r="O82" s="27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 x14ac:dyDescent="0.3">
      <c r="A83" s="26"/>
      <c r="B83" s="26"/>
      <c r="C83" s="26"/>
      <c r="D83" s="26"/>
      <c r="E83" s="26"/>
      <c r="F83" s="26"/>
      <c r="G83" s="26"/>
      <c r="H83" s="27"/>
      <c r="I83" s="26"/>
      <c r="J83" s="26"/>
      <c r="K83" s="26"/>
      <c r="L83" s="26"/>
      <c r="M83" s="26"/>
      <c r="N83" s="26"/>
      <c r="O83" s="27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 x14ac:dyDescent="0.3">
      <c r="A84" s="26"/>
      <c r="B84" s="26"/>
      <c r="C84" s="26"/>
      <c r="D84" s="26"/>
      <c r="E84" s="26"/>
      <c r="F84" s="26"/>
      <c r="G84" s="26"/>
      <c r="H84" s="27"/>
      <c r="I84" s="26"/>
      <c r="J84" s="26"/>
      <c r="K84" s="26"/>
      <c r="L84" s="26"/>
      <c r="M84" s="26"/>
      <c r="N84" s="26"/>
      <c r="O84" s="27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 x14ac:dyDescent="0.3">
      <c r="A86" s="26"/>
      <c r="B86" s="26"/>
      <c r="C86" s="27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7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 x14ac:dyDescent="0.3">
      <c r="A87" s="26"/>
      <c r="B87" s="26"/>
      <c r="C87" s="27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7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 x14ac:dyDescent="0.3">
      <c r="A88" s="26"/>
      <c r="B88" s="26"/>
      <c r="C88" s="27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7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 x14ac:dyDescent="0.3">
      <c r="A89" s="26"/>
      <c r="B89" s="26"/>
      <c r="C89" s="27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7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 x14ac:dyDescent="0.3">
      <c r="A90" s="26"/>
      <c r="B90" s="26"/>
      <c r="C90" s="27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7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 x14ac:dyDescent="0.3">
      <c r="A91" s="26"/>
      <c r="B91" s="26"/>
      <c r="C91" s="27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7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 x14ac:dyDescent="0.3">
      <c r="A92" s="26"/>
      <c r="B92" s="26"/>
      <c r="C92" s="27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7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 x14ac:dyDescent="0.3">
      <c r="A93" s="26"/>
      <c r="B93" s="26"/>
      <c r="C93" s="27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 x14ac:dyDescent="0.3">
      <c r="A94" s="26"/>
      <c r="B94" s="26"/>
      <c r="C94" s="27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 x14ac:dyDescent="0.3">
      <c r="A95" s="26"/>
      <c r="B95" s="26"/>
      <c r="C95" s="27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 x14ac:dyDescent="0.3">
      <c r="A96" s="26"/>
      <c r="B96" s="26"/>
      <c r="C96" s="27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 x14ac:dyDescent="0.3">
      <c r="A97" s="26"/>
      <c r="B97" s="26"/>
      <c r="C97" s="27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 x14ac:dyDescent="0.3">
      <c r="A98" s="26"/>
      <c r="B98" s="26"/>
      <c r="C98" s="27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 x14ac:dyDescent="0.3">
      <c r="A99" s="26"/>
      <c r="B99" s="26"/>
      <c r="C99" s="27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 x14ac:dyDescent="0.3">
      <c r="A100" s="26"/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7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 x14ac:dyDescent="0.3">
      <c r="A101" s="26"/>
      <c r="B101" s="26"/>
      <c r="C101" s="27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 x14ac:dyDescent="0.3">
      <c r="A102" s="26"/>
      <c r="B102" s="26"/>
      <c r="C102" s="27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7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 x14ac:dyDescent="0.3">
      <c r="A103" s="26"/>
      <c r="B103" s="26"/>
      <c r="C103" s="27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7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 x14ac:dyDescent="0.3">
      <c r="A104" s="26"/>
      <c r="B104" s="26"/>
      <c r="C104" s="27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7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 x14ac:dyDescent="0.3">
      <c r="A105" s="26"/>
      <c r="B105" s="26"/>
      <c r="C105" s="27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7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 x14ac:dyDescent="0.3">
      <c r="A106" s="26"/>
      <c r="B106" s="26"/>
      <c r="C106" s="27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7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 x14ac:dyDescent="0.3">
      <c r="A107" s="26"/>
      <c r="B107" s="26"/>
      <c r="C107" s="27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7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 x14ac:dyDescent="0.3">
      <c r="A108" s="26"/>
      <c r="B108" s="26"/>
      <c r="C108" s="27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7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 x14ac:dyDescent="0.3">
      <c r="A109" s="26"/>
      <c r="B109" s="26"/>
      <c r="C109" s="27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7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 x14ac:dyDescent="0.3">
      <c r="A110" s="26"/>
      <c r="B110" s="26"/>
      <c r="C110" s="27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7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 x14ac:dyDescent="0.3">
      <c r="A111" s="26"/>
      <c r="B111" s="26"/>
      <c r="C111" s="27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7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 x14ac:dyDescent="0.3">
      <c r="A112" s="26"/>
      <c r="B112" s="26"/>
      <c r="C112" s="27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7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 x14ac:dyDescent="0.3">
      <c r="A113" s="26"/>
      <c r="B113" s="26"/>
      <c r="C113" s="27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7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 x14ac:dyDescent="0.3">
      <c r="A114" s="26"/>
      <c r="B114" s="26"/>
      <c r="C114" s="27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7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 x14ac:dyDescent="0.3">
      <c r="A115" s="26"/>
      <c r="B115" s="26"/>
      <c r="C115" s="27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7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 x14ac:dyDescent="0.3">
      <c r="A116" s="26"/>
      <c r="B116" s="26"/>
      <c r="C116" s="27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7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 x14ac:dyDescent="0.3">
      <c r="A117" s="26"/>
      <c r="B117" s="26"/>
      <c r="C117" s="27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7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 x14ac:dyDescent="0.3">
      <c r="A118" s="26"/>
      <c r="B118" s="26"/>
      <c r="C118" s="27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7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 x14ac:dyDescent="0.3">
      <c r="A119" s="26"/>
      <c r="B119" s="26"/>
      <c r="C119" s="27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7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 x14ac:dyDescent="0.3">
      <c r="A120" s="26"/>
      <c r="B120" s="26"/>
      <c r="C120" s="27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7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 x14ac:dyDescent="0.3">
      <c r="A121" s="26"/>
      <c r="B121" s="26"/>
      <c r="C121" s="27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7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 x14ac:dyDescent="0.3">
      <c r="A122" s="26"/>
      <c r="B122" s="26"/>
      <c r="C122" s="27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7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 x14ac:dyDescent="0.3">
      <c r="A123" s="26"/>
      <c r="B123" s="26"/>
      <c r="C123" s="27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7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 x14ac:dyDescent="0.3">
      <c r="A124" s="26"/>
      <c r="B124" s="26"/>
      <c r="C124" s="27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7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 x14ac:dyDescent="0.3">
      <c r="A125" s="26"/>
      <c r="B125" s="26"/>
      <c r="C125" s="27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7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 x14ac:dyDescent="0.3">
      <c r="A126" s="26"/>
      <c r="B126" s="26"/>
      <c r="C126" s="27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7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 x14ac:dyDescent="0.3">
      <c r="A127" s="26"/>
      <c r="B127" s="26"/>
      <c r="C127" s="27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7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 x14ac:dyDescent="0.3">
      <c r="A128" s="26"/>
      <c r="B128" s="26"/>
      <c r="C128" s="27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7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 x14ac:dyDescent="0.3">
      <c r="A129" s="26"/>
      <c r="B129" s="26"/>
      <c r="C129" s="27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7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 x14ac:dyDescent="0.3">
      <c r="A130" s="26"/>
      <c r="B130" s="26"/>
      <c r="C130" s="27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7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 x14ac:dyDescent="0.3">
      <c r="A131" s="26"/>
      <c r="B131" s="26"/>
      <c r="C131" s="27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7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 x14ac:dyDescent="0.3">
      <c r="A132" s="26"/>
      <c r="B132" s="26"/>
      <c r="C132" s="27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7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 x14ac:dyDescent="0.3">
      <c r="A133" s="26"/>
      <c r="B133" s="26"/>
      <c r="C133" s="27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 x14ac:dyDescent="0.3">
      <c r="A134" s="26"/>
      <c r="B134" s="26"/>
      <c r="C134" s="27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7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 x14ac:dyDescent="0.3">
      <c r="A135" s="26"/>
      <c r="B135" s="26"/>
      <c r="C135" s="27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7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 x14ac:dyDescent="0.3">
      <c r="A136" s="26"/>
      <c r="B136" s="26"/>
      <c r="C136" s="27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7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 x14ac:dyDescent="0.3">
      <c r="A137" s="26"/>
      <c r="B137" s="26"/>
      <c r="C137" s="27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7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 x14ac:dyDescent="0.3">
      <c r="A138" s="26"/>
      <c r="B138" s="26"/>
      <c r="C138" s="27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7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 x14ac:dyDescent="0.3">
      <c r="A139" s="26"/>
      <c r="B139" s="26"/>
      <c r="C139" s="27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7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 x14ac:dyDescent="0.3">
      <c r="A140" s="26"/>
      <c r="B140" s="26"/>
      <c r="C140" s="27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7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 x14ac:dyDescent="0.3">
      <c r="A141" s="26"/>
      <c r="B141" s="26"/>
      <c r="C141" s="27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7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 x14ac:dyDescent="0.3">
      <c r="A142" s="26"/>
      <c r="B142" s="26"/>
      <c r="C142" s="27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7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 x14ac:dyDescent="0.3">
      <c r="A143" s="26"/>
      <c r="B143" s="26"/>
      <c r="C143" s="27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7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 x14ac:dyDescent="0.3">
      <c r="A144" s="26"/>
      <c r="B144" s="26"/>
      <c r="C144" s="27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7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 x14ac:dyDescent="0.3">
      <c r="A145" s="26"/>
      <c r="B145" s="26"/>
      <c r="C145" s="27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7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 x14ac:dyDescent="0.3">
      <c r="A146" s="26"/>
      <c r="B146" s="26"/>
      <c r="C146" s="27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7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 x14ac:dyDescent="0.3">
      <c r="A147" s="26"/>
      <c r="B147" s="26"/>
      <c r="C147" s="27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7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 x14ac:dyDescent="0.3">
      <c r="A148" s="26"/>
      <c r="B148" s="26"/>
      <c r="C148" s="27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7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 x14ac:dyDescent="0.3">
      <c r="A149" s="26"/>
      <c r="B149" s="26"/>
      <c r="C149" s="27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7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 x14ac:dyDescent="0.3">
      <c r="A150" s="26"/>
      <c r="B150" s="26"/>
      <c r="C150" s="27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7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 x14ac:dyDescent="0.3">
      <c r="A151" s="26"/>
      <c r="B151" s="26"/>
      <c r="C151" s="27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7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 x14ac:dyDescent="0.3">
      <c r="A152" s="26"/>
      <c r="B152" s="26"/>
      <c r="C152" s="27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7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 x14ac:dyDescent="0.3">
      <c r="A153" s="26"/>
      <c r="B153" s="26"/>
      <c r="C153" s="27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7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 x14ac:dyDescent="0.3">
      <c r="A154" s="26"/>
      <c r="B154" s="26"/>
      <c r="C154" s="27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7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 x14ac:dyDescent="0.3">
      <c r="A155" s="26"/>
      <c r="B155" s="26"/>
      <c r="C155" s="27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7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 x14ac:dyDescent="0.3">
      <c r="A156" s="26"/>
      <c r="B156" s="26"/>
      <c r="C156" s="27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 x14ac:dyDescent="0.3">
      <c r="A157" s="26"/>
      <c r="B157" s="26"/>
      <c r="C157" s="27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7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 x14ac:dyDescent="0.3">
      <c r="A158" s="26"/>
      <c r="B158" s="26"/>
      <c r="C158" s="27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7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 x14ac:dyDescent="0.3">
      <c r="A159" s="26"/>
      <c r="B159" s="26"/>
      <c r="C159" s="27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7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 x14ac:dyDescent="0.3">
      <c r="A160" s="26"/>
      <c r="B160" s="26"/>
      <c r="C160" s="2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7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 x14ac:dyDescent="0.3">
      <c r="A161" s="26"/>
      <c r="B161" s="26"/>
      <c r="C161" s="27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7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 x14ac:dyDescent="0.3">
      <c r="A162" s="26"/>
      <c r="B162" s="26"/>
      <c r="C162" s="27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7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 x14ac:dyDescent="0.3">
      <c r="A163" s="26"/>
      <c r="B163" s="26"/>
      <c r="C163" s="27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7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 x14ac:dyDescent="0.3">
      <c r="A164" s="26"/>
      <c r="B164" s="26"/>
      <c r="C164" s="27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7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 x14ac:dyDescent="0.3">
      <c r="A165" s="26"/>
      <c r="B165" s="26"/>
      <c r="C165" s="27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7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 x14ac:dyDescent="0.3">
      <c r="A166" s="26"/>
      <c r="B166" s="26"/>
      <c r="C166" s="27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 x14ac:dyDescent="0.3">
      <c r="A167" s="26"/>
      <c r="B167" s="26"/>
      <c r="C167" s="27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 x14ac:dyDescent="0.3">
      <c r="A168" s="26"/>
      <c r="B168" s="26"/>
      <c r="C168" s="27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7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 x14ac:dyDescent="0.3">
      <c r="A169" s="26"/>
      <c r="B169" s="26"/>
      <c r="C169" s="27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7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 x14ac:dyDescent="0.3">
      <c r="A170" s="26"/>
      <c r="B170" s="26"/>
      <c r="C170" s="27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7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 x14ac:dyDescent="0.3">
      <c r="A171" s="26"/>
      <c r="B171" s="26"/>
      <c r="C171" s="27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7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 x14ac:dyDescent="0.3">
      <c r="A172" s="26"/>
      <c r="B172" s="26"/>
      <c r="C172" s="27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7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 x14ac:dyDescent="0.3">
      <c r="A173" s="26"/>
      <c r="B173" s="26"/>
      <c r="C173" s="27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7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 x14ac:dyDescent="0.3">
      <c r="A174" s="26"/>
      <c r="B174" s="26"/>
      <c r="C174" s="27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7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 x14ac:dyDescent="0.3">
      <c r="A175" s="26"/>
      <c r="B175" s="26"/>
      <c r="C175" s="27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7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 x14ac:dyDescent="0.3">
      <c r="A176" s="26"/>
      <c r="B176" s="26"/>
      <c r="C176" s="27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7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 x14ac:dyDescent="0.3">
      <c r="A177" s="26"/>
      <c r="B177" s="26"/>
      <c r="C177" s="27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7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 x14ac:dyDescent="0.3">
      <c r="A178" s="26"/>
      <c r="B178" s="26"/>
      <c r="C178" s="27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7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 x14ac:dyDescent="0.3">
      <c r="A179" s="26"/>
      <c r="B179" s="26"/>
      <c r="C179" s="27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7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 x14ac:dyDescent="0.3">
      <c r="A180" s="26"/>
      <c r="B180" s="26"/>
      <c r="C180" s="27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7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 x14ac:dyDescent="0.3">
      <c r="A181" s="26"/>
      <c r="B181" s="26"/>
      <c r="C181" s="27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7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 x14ac:dyDescent="0.3">
      <c r="A182" s="26"/>
      <c r="B182" s="26"/>
      <c r="C182" s="27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7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 x14ac:dyDescent="0.3">
      <c r="A183" s="26"/>
      <c r="B183" s="26"/>
      <c r="C183" s="27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7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 x14ac:dyDescent="0.3">
      <c r="A184" s="26"/>
      <c r="B184" s="26"/>
      <c r="C184" s="27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7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 x14ac:dyDescent="0.3">
      <c r="A185" s="26"/>
      <c r="B185" s="26"/>
      <c r="C185" s="27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7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 x14ac:dyDescent="0.3">
      <c r="A186" s="26"/>
      <c r="B186" s="26"/>
      <c r="C186" s="27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7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 x14ac:dyDescent="0.3">
      <c r="A187" s="26"/>
      <c r="B187" s="26"/>
      <c r="C187" s="27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7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 x14ac:dyDescent="0.3">
      <c r="A188" s="26"/>
      <c r="B188" s="26"/>
      <c r="C188" s="27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 x14ac:dyDescent="0.3">
      <c r="A189" s="26"/>
      <c r="B189" s="26"/>
      <c r="C189" s="27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7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 x14ac:dyDescent="0.3">
      <c r="A190" s="26"/>
      <c r="B190" s="26"/>
      <c r="C190" s="27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7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 x14ac:dyDescent="0.3">
      <c r="A191" s="26"/>
      <c r="B191" s="26"/>
      <c r="C191" s="27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7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 x14ac:dyDescent="0.3">
      <c r="A192" s="26"/>
      <c r="B192" s="26"/>
      <c r="C192" s="27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7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 x14ac:dyDescent="0.3">
      <c r="A193" s="26"/>
      <c r="B193" s="26"/>
      <c r="C193" s="27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7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 x14ac:dyDescent="0.3">
      <c r="A194" s="26"/>
      <c r="B194" s="26"/>
      <c r="C194" s="27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7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 x14ac:dyDescent="0.3">
      <c r="A195" s="26"/>
      <c r="B195" s="26"/>
      <c r="C195" s="27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7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 x14ac:dyDescent="0.3">
      <c r="A196" s="26"/>
      <c r="B196" s="26"/>
      <c r="C196" s="27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7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 x14ac:dyDescent="0.3">
      <c r="A197" s="26"/>
      <c r="B197" s="26"/>
      <c r="C197" s="27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7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 x14ac:dyDescent="0.3">
      <c r="A198" s="26"/>
      <c r="B198" s="26"/>
      <c r="C198" s="27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7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 x14ac:dyDescent="0.3">
      <c r="A199" s="26"/>
      <c r="B199" s="26"/>
      <c r="C199" s="27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7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 x14ac:dyDescent="0.3">
      <c r="A200" s="26"/>
      <c r="B200" s="26"/>
      <c r="C200" s="27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7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 x14ac:dyDescent="0.3">
      <c r="A201" s="26"/>
      <c r="B201" s="26"/>
      <c r="C201" s="27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7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 x14ac:dyDescent="0.3">
      <c r="A202" s="26"/>
      <c r="B202" s="26"/>
      <c r="C202" s="27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7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 x14ac:dyDescent="0.3">
      <c r="A203" s="26"/>
      <c r="B203" s="26"/>
      <c r="C203" s="27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7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 x14ac:dyDescent="0.3">
      <c r="A204" s="26"/>
      <c r="B204" s="26"/>
      <c r="C204" s="27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7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 x14ac:dyDescent="0.3">
      <c r="A205" s="26"/>
      <c r="B205" s="26"/>
      <c r="C205" s="27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7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 x14ac:dyDescent="0.3">
      <c r="A206" s="26"/>
      <c r="B206" s="26"/>
      <c r="C206" s="27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7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 x14ac:dyDescent="0.3">
      <c r="A207" s="26"/>
      <c r="B207" s="26"/>
      <c r="C207" s="27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7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 x14ac:dyDescent="0.3">
      <c r="A208" s="26"/>
      <c r="B208" s="26"/>
      <c r="C208" s="27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7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 x14ac:dyDescent="0.3">
      <c r="A209" s="26"/>
      <c r="B209" s="26"/>
      <c r="C209" s="27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7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 x14ac:dyDescent="0.3">
      <c r="A210" s="26"/>
      <c r="B210" s="26"/>
      <c r="C210" s="27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7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 x14ac:dyDescent="0.3">
      <c r="A211" s="26"/>
      <c r="B211" s="26"/>
      <c r="C211" s="27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7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 x14ac:dyDescent="0.3">
      <c r="A212" s="26"/>
      <c r="B212" s="26"/>
      <c r="C212" s="27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7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 x14ac:dyDescent="0.3">
      <c r="A213" s="26"/>
      <c r="B213" s="26"/>
      <c r="C213" s="27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7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 x14ac:dyDescent="0.3">
      <c r="A214" s="26"/>
      <c r="B214" s="26"/>
      <c r="C214" s="27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7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 x14ac:dyDescent="0.3">
      <c r="A215" s="26"/>
      <c r="B215" s="26"/>
      <c r="C215" s="27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7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 x14ac:dyDescent="0.3">
      <c r="A216" s="26"/>
      <c r="B216" s="26"/>
      <c r="C216" s="27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7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 x14ac:dyDescent="0.3">
      <c r="A217" s="26"/>
      <c r="B217" s="26"/>
      <c r="C217" s="27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7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 x14ac:dyDescent="0.3">
      <c r="A218" s="26"/>
      <c r="B218" s="26"/>
      <c r="C218" s="27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7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 x14ac:dyDescent="0.3">
      <c r="A219" s="26"/>
      <c r="B219" s="26"/>
      <c r="C219" s="27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7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 x14ac:dyDescent="0.3">
      <c r="A220" s="26"/>
      <c r="B220" s="26"/>
      <c r="C220" s="27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7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 x14ac:dyDescent="0.3">
      <c r="A221" s="26"/>
      <c r="B221" s="26"/>
      <c r="C221" s="27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7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 x14ac:dyDescent="0.3">
      <c r="A222" s="26"/>
      <c r="B222" s="26"/>
      <c r="C222" s="27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7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 x14ac:dyDescent="0.3">
      <c r="A223" s="26"/>
      <c r="B223" s="26"/>
      <c r="C223" s="27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7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 x14ac:dyDescent="0.3">
      <c r="A224" s="26"/>
      <c r="B224" s="26"/>
      <c r="C224" s="27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7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 x14ac:dyDescent="0.3">
      <c r="A225" s="26"/>
      <c r="B225" s="26"/>
      <c r="C225" s="27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7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 x14ac:dyDescent="0.3">
      <c r="A226" s="26"/>
      <c r="B226" s="26"/>
      <c r="C226" s="27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7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 x14ac:dyDescent="0.3">
      <c r="A227" s="26"/>
      <c r="B227" s="26"/>
      <c r="C227" s="27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7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 x14ac:dyDescent="0.3">
      <c r="A228" s="26"/>
      <c r="B228" s="26"/>
      <c r="C228" s="27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7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 x14ac:dyDescent="0.3">
      <c r="A229" s="26"/>
      <c r="B229" s="26"/>
      <c r="C229" s="27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7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 x14ac:dyDescent="0.3">
      <c r="A230" s="26"/>
      <c r="B230" s="26"/>
      <c r="C230" s="27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7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 x14ac:dyDescent="0.3">
      <c r="A231" s="26"/>
      <c r="B231" s="26"/>
      <c r="C231" s="27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7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 x14ac:dyDescent="0.3">
      <c r="A232" s="26"/>
      <c r="B232" s="26"/>
      <c r="C232" s="27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7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 x14ac:dyDescent="0.3">
      <c r="A233" s="26"/>
      <c r="B233" s="26"/>
      <c r="C233" s="27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7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 x14ac:dyDescent="0.3">
      <c r="A234" s="26"/>
      <c r="B234" s="26"/>
      <c r="C234" s="27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7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 x14ac:dyDescent="0.3">
      <c r="A235" s="26"/>
      <c r="B235" s="26"/>
      <c r="C235" s="27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7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 x14ac:dyDescent="0.3">
      <c r="A236" s="26"/>
      <c r="B236" s="26"/>
      <c r="C236" s="27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7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 x14ac:dyDescent="0.3">
      <c r="A237" s="26"/>
      <c r="B237" s="26"/>
      <c r="C237" s="27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7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 x14ac:dyDescent="0.3">
      <c r="A238" s="26"/>
      <c r="B238" s="26"/>
      <c r="C238" s="27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7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 x14ac:dyDescent="0.3">
      <c r="A239" s="26"/>
      <c r="B239" s="26"/>
      <c r="C239" s="27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7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 x14ac:dyDescent="0.3">
      <c r="A240" s="26"/>
      <c r="B240" s="26"/>
      <c r="C240" s="27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7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 x14ac:dyDescent="0.3">
      <c r="A241" s="26"/>
      <c r="B241" s="26"/>
      <c r="C241" s="27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7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 x14ac:dyDescent="0.3">
      <c r="A242" s="26"/>
      <c r="B242" s="26"/>
      <c r="C242" s="27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7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 x14ac:dyDescent="0.3">
      <c r="A243" s="26"/>
      <c r="B243" s="26"/>
      <c r="C243" s="27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7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 x14ac:dyDescent="0.3">
      <c r="A244" s="26"/>
      <c r="B244" s="26"/>
      <c r="C244" s="27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7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 x14ac:dyDescent="0.3">
      <c r="A245" s="26"/>
      <c r="B245" s="26"/>
      <c r="C245" s="27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7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 x14ac:dyDescent="0.3">
      <c r="A246" s="26"/>
      <c r="B246" s="26"/>
      <c r="C246" s="27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7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 x14ac:dyDescent="0.3">
      <c r="A247" s="26"/>
      <c r="B247" s="26"/>
      <c r="C247" s="27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7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 x14ac:dyDescent="0.3">
      <c r="A248" s="26"/>
      <c r="B248" s="26"/>
      <c r="C248" s="27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7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 x14ac:dyDescent="0.3">
      <c r="A249" s="26"/>
      <c r="B249" s="26"/>
      <c r="C249" s="27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7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 x14ac:dyDescent="0.3">
      <c r="A250" s="26"/>
      <c r="B250" s="26"/>
      <c r="C250" s="27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7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 x14ac:dyDescent="0.3">
      <c r="A251" s="26"/>
      <c r="B251" s="26"/>
      <c r="C251" s="27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7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 x14ac:dyDescent="0.3">
      <c r="A252" s="26"/>
      <c r="B252" s="26"/>
      <c r="C252" s="27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7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 x14ac:dyDescent="0.3">
      <c r="A253" s="26"/>
      <c r="B253" s="26"/>
      <c r="C253" s="27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7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 x14ac:dyDescent="0.3">
      <c r="A254" s="26"/>
      <c r="B254" s="26"/>
      <c r="C254" s="27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7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 x14ac:dyDescent="0.3">
      <c r="A255" s="26"/>
      <c r="B255" s="26"/>
      <c r="C255" s="27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7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 x14ac:dyDescent="0.3">
      <c r="A256" s="26"/>
      <c r="B256" s="26"/>
      <c r="C256" s="27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7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 x14ac:dyDescent="0.3">
      <c r="A257" s="26"/>
      <c r="B257" s="26"/>
      <c r="C257" s="27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7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 x14ac:dyDescent="0.3">
      <c r="A258" s="26"/>
      <c r="B258" s="26"/>
      <c r="C258" s="27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7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 x14ac:dyDescent="0.3">
      <c r="A259" s="26"/>
      <c r="B259" s="26"/>
      <c r="C259" s="27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7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 x14ac:dyDescent="0.3">
      <c r="A260" s="26"/>
      <c r="B260" s="26"/>
      <c r="C260" s="27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7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 x14ac:dyDescent="0.3">
      <c r="A261" s="26"/>
      <c r="B261" s="26"/>
      <c r="C261" s="27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7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 x14ac:dyDescent="0.3">
      <c r="A262" s="26"/>
      <c r="B262" s="26"/>
      <c r="C262" s="27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7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 x14ac:dyDescent="0.3">
      <c r="A263" s="26"/>
      <c r="B263" s="26"/>
      <c r="C263" s="27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7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 x14ac:dyDescent="0.3">
      <c r="A264" s="26"/>
      <c r="B264" s="26"/>
      <c r="C264" s="27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7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 x14ac:dyDescent="0.3">
      <c r="A265" s="26"/>
      <c r="B265" s="26"/>
      <c r="C265" s="27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7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 x14ac:dyDescent="0.3">
      <c r="A266" s="26"/>
      <c r="B266" s="26"/>
      <c r="C266" s="27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7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 x14ac:dyDescent="0.3">
      <c r="A267" s="26"/>
      <c r="B267" s="26"/>
      <c r="C267" s="27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7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 x14ac:dyDescent="0.3">
      <c r="A268" s="26"/>
      <c r="B268" s="26"/>
      <c r="C268" s="27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7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 x14ac:dyDescent="0.3">
      <c r="A269" s="26"/>
      <c r="B269" s="26"/>
      <c r="C269" s="27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7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 x14ac:dyDescent="0.3">
      <c r="A270" s="26"/>
      <c r="B270" s="26"/>
      <c r="C270" s="27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7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 x14ac:dyDescent="0.3">
      <c r="A271" s="26"/>
      <c r="B271" s="26"/>
      <c r="C271" s="27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7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 x14ac:dyDescent="0.3">
      <c r="A272" s="26"/>
      <c r="B272" s="26"/>
      <c r="C272" s="27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7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 x14ac:dyDescent="0.3">
      <c r="A273" s="26"/>
      <c r="B273" s="26"/>
      <c r="C273" s="27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7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 x14ac:dyDescent="0.25"/>
    <row r="275" spans="1:26" ht="15.75" customHeight="1" x14ac:dyDescent="0.25"/>
    <row r="276" spans="1:26" ht="15.75" customHeight="1" x14ac:dyDescent="0.25"/>
    <row r="277" spans="1:26" ht="15.75" customHeight="1" x14ac:dyDescent="0.25"/>
    <row r="278" spans="1:26" ht="15.75" customHeight="1" x14ac:dyDescent="0.25"/>
    <row r="279" spans="1:26" ht="15.75" customHeight="1" x14ac:dyDescent="0.25"/>
    <row r="280" spans="1:26" ht="15.75" customHeight="1" x14ac:dyDescent="0.25"/>
    <row r="281" spans="1:26" ht="15.75" customHeight="1" x14ac:dyDescent="0.25"/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G2:N73" xr:uid="{00000000-0009-0000-0000-000001000000}">
    <sortState xmlns:xlrd2="http://schemas.microsoft.com/office/spreadsheetml/2017/richdata2" ref="G2:N73">
      <sortCondition ref="L2:L73"/>
    </sortState>
  </autoFilter>
  <mergeCells count="3">
    <mergeCell ref="A1:E1"/>
    <mergeCell ref="G1:N1"/>
    <mergeCell ref="P1:U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zoomScale="85" zoomScaleNormal="85" workbookViewId="0">
      <selection activeCell="M14" sqref="M14"/>
    </sheetView>
  </sheetViews>
  <sheetFormatPr baseColWidth="10" defaultColWidth="12.59765625" defaultRowHeight="15" customHeight="1" x14ac:dyDescent="0.25"/>
  <cols>
    <col min="1" max="1" width="4.8984375" customWidth="1"/>
    <col min="2" max="2" width="24" customWidth="1"/>
    <col min="3" max="3" width="10.59765625" customWidth="1"/>
    <col min="4" max="4" width="11.3984375" customWidth="1"/>
    <col min="5" max="5" width="10.59765625" customWidth="1"/>
    <col min="6" max="6" width="4.69921875" customWidth="1"/>
    <col min="7" max="7" width="4.5" customWidth="1"/>
    <col min="8" max="8" width="22.19921875" customWidth="1"/>
    <col min="9" max="9" width="8" customWidth="1"/>
    <col min="10" max="10" width="9.69921875" customWidth="1"/>
    <col min="11" max="11" width="11.69921875" customWidth="1"/>
    <col min="12" max="12" width="9.69921875" bestFit="1" customWidth="1"/>
    <col min="13" max="13" width="15.5" customWidth="1"/>
    <col min="14" max="14" width="6.8984375" customWidth="1"/>
    <col min="15" max="26" width="10.59765625" customWidth="1"/>
  </cols>
  <sheetData>
    <row r="1" spans="1:13" ht="14.25" customHeight="1" x14ac:dyDescent="0.3">
      <c r="A1" s="123" t="s">
        <v>145</v>
      </c>
      <c r="B1" s="122"/>
      <c r="C1" s="122"/>
      <c r="D1" s="122"/>
      <c r="E1" s="122"/>
      <c r="G1" s="123" t="s">
        <v>146</v>
      </c>
      <c r="H1" s="122"/>
      <c r="I1" s="122"/>
      <c r="J1" s="122"/>
      <c r="K1" s="122"/>
      <c r="M1" s="1" t="s">
        <v>147</v>
      </c>
    </row>
    <row r="2" spans="1:13" ht="14.2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M2" s="2">
        <f>E17+K17</f>
        <v>21149</v>
      </c>
    </row>
    <row r="3" spans="1:13" ht="14.25" customHeight="1" x14ac:dyDescent="0.3">
      <c r="A3" s="3">
        <v>1</v>
      </c>
      <c r="B3" s="4" t="s">
        <v>11</v>
      </c>
      <c r="C3" s="4">
        <v>17</v>
      </c>
      <c r="D3" s="5">
        <v>35</v>
      </c>
      <c r="E3" s="5">
        <f t="shared" ref="E3:E6" si="0">C3*D3</f>
        <v>595</v>
      </c>
      <c r="G3" s="3">
        <v>1</v>
      </c>
      <c r="H3" s="4" t="s">
        <v>148</v>
      </c>
      <c r="I3" s="4">
        <v>46</v>
      </c>
      <c r="J3" s="5">
        <v>25</v>
      </c>
      <c r="K3" s="5">
        <f t="shared" ref="K3:K7" si="1">I3*J3</f>
        <v>1150</v>
      </c>
    </row>
    <row r="4" spans="1:13" ht="14.25" customHeight="1" x14ac:dyDescent="0.3">
      <c r="A4" s="3">
        <f t="shared" ref="A4:A17" si="2">A3+1</f>
        <v>2</v>
      </c>
      <c r="B4" s="4" t="s">
        <v>149</v>
      </c>
      <c r="C4" s="4">
        <v>340</v>
      </c>
      <c r="D4" s="5">
        <v>12</v>
      </c>
      <c r="E4" s="5">
        <f t="shared" si="0"/>
        <v>4080</v>
      </c>
      <c r="G4" s="3">
        <f t="shared" ref="G4:G17" si="3">G3+1</f>
        <v>2</v>
      </c>
      <c r="H4" s="4" t="s">
        <v>150</v>
      </c>
      <c r="I4" s="4">
        <v>20</v>
      </c>
      <c r="J4" s="5">
        <v>25</v>
      </c>
      <c r="K4" s="5">
        <f t="shared" si="1"/>
        <v>500</v>
      </c>
    </row>
    <row r="5" spans="1:13" ht="14.25" customHeight="1" x14ac:dyDescent="0.3">
      <c r="A5" s="3">
        <f t="shared" si="2"/>
        <v>3</v>
      </c>
      <c r="B5" s="4" t="s">
        <v>151</v>
      </c>
      <c r="C5" s="4">
        <v>116</v>
      </c>
      <c r="D5" s="5">
        <v>12</v>
      </c>
      <c r="E5" s="5">
        <f t="shared" si="0"/>
        <v>1392</v>
      </c>
      <c r="G5" s="3">
        <f t="shared" si="3"/>
        <v>3</v>
      </c>
      <c r="H5" s="4" t="s">
        <v>150</v>
      </c>
      <c r="I5" s="4">
        <v>20</v>
      </c>
      <c r="J5" s="5">
        <v>25</v>
      </c>
      <c r="K5" s="5">
        <f t="shared" si="1"/>
        <v>500</v>
      </c>
    </row>
    <row r="6" spans="1:13" ht="14.25" customHeight="1" x14ac:dyDescent="0.3">
      <c r="A6" s="3">
        <f t="shared" si="2"/>
        <v>4</v>
      </c>
      <c r="B6" s="4" t="s">
        <v>152</v>
      </c>
      <c r="C6" s="4">
        <v>42</v>
      </c>
      <c r="D6" s="5">
        <v>12</v>
      </c>
      <c r="E6" s="5">
        <f t="shared" si="0"/>
        <v>504</v>
      </c>
      <c r="G6" s="3">
        <f t="shared" si="3"/>
        <v>4</v>
      </c>
      <c r="H6" s="4" t="s">
        <v>153</v>
      </c>
      <c r="I6" s="4">
        <v>7</v>
      </c>
      <c r="J6" s="5">
        <v>25</v>
      </c>
      <c r="K6" s="5">
        <f t="shared" si="1"/>
        <v>175</v>
      </c>
    </row>
    <row r="7" spans="1:13" ht="14.25" customHeight="1" x14ac:dyDescent="0.3">
      <c r="A7" s="3">
        <f t="shared" si="2"/>
        <v>5</v>
      </c>
      <c r="B7" s="4"/>
      <c r="C7" s="4"/>
      <c r="D7" s="5"/>
      <c r="E7" s="5"/>
      <c r="G7" s="3">
        <f t="shared" si="3"/>
        <v>5</v>
      </c>
      <c r="H7" s="4" t="s">
        <v>154</v>
      </c>
      <c r="I7" s="4">
        <v>2</v>
      </c>
      <c r="J7" s="5">
        <v>150</v>
      </c>
      <c r="K7" s="5">
        <f t="shared" si="1"/>
        <v>300</v>
      </c>
    </row>
    <row r="8" spans="1:13" ht="14.25" customHeight="1" x14ac:dyDescent="0.3">
      <c r="A8" s="3">
        <f t="shared" si="2"/>
        <v>6</v>
      </c>
      <c r="B8" s="4"/>
      <c r="C8" s="4"/>
      <c r="D8" s="5"/>
      <c r="E8" s="5"/>
      <c r="G8" s="3">
        <f t="shared" si="3"/>
        <v>6</v>
      </c>
      <c r="H8" s="4"/>
      <c r="I8" s="4"/>
      <c r="J8" s="5"/>
      <c r="K8" s="5"/>
    </row>
    <row r="9" spans="1:13" ht="14.25" customHeight="1" x14ac:dyDescent="0.3">
      <c r="A9" s="3">
        <f t="shared" si="2"/>
        <v>7</v>
      </c>
      <c r="B9" s="1" t="s">
        <v>42</v>
      </c>
      <c r="C9" s="7"/>
      <c r="D9" s="5"/>
      <c r="E9" s="2">
        <f>SUM(E3:E8)</f>
        <v>6571</v>
      </c>
      <c r="G9" s="3">
        <f t="shared" si="3"/>
        <v>7</v>
      </c>
      <c r="H9" s="1" t="s">
        <v>42</v>
      </c>
      <c r="I9" s="7"/>
      <c r="J9" s="5"/>
      <c r="K9" s="2">
        <f>SUM(K3:K8)</f>
        <v>2625</v>
      </c>
    </row>
    <row r="10" spans="1:13" ht="14.25" customHeight="1" x14ac:dyDescent="0.3">
      <c r="A10" s="3">
        <f t="shared" si="2"/>
        <v>8</v>
      </c>
      <c r="B10" s="4" t="s">
        <v>11</v>
      </c>
      <c r="C10" s="4">
        <v>17</v>
      </c>
      <c r="D10" s="5">
        <v>35</v>
      </c>
      <c r="E10" s="5">
        <f t="shared" ref="E10:E14" si="4">C10*D10</f>
        <v>595</v>
      </c>
      <c r="G10" s="3">
        <f t="shared" si="3"/>
        <v>8</v>
      </c>
      <c r="H10" s="4" t="s">
        <v>155</v>
      </c>
      <c r="I10" s="4">
        <v>56</v>
      </c>
      <c r="J10" s="5">
        <v>23</v>
      </c>
      <c r="K10" s="5">
        <f t="shared" ref="K10:K15" si="5">I10*J10</f>
        <v>1288</v>
      </c>
    </row>
    <row r="11" spans="1:13" ht="14.25" customHeight="1" x14ac:dyDescent="0.3">
      <c r="A11" s="3">
        <f t="shared" si="2"/>
        <v>9</v>
      </c>
      <c r="B11" s="4" t="s">
        <v>156</v>
      </c>
      <c r="C11" s="4">
        <v>387</v>
      </c>
      <c r="D11" s="5">
        <v>12</v>
      </c>
      <c r="E11" s="5">
        <f t="shared" si="4"/>
        <v>4644</v>
      </c>
      <c r="G11" s="3">
        <f t="shared" si="3"/>
        <v>9</v>
      </c>
      <c r="H11" s="4" t="s">
        <v>157</v>
      </c>
      <c r="I11" s="4">
        <v>36</v>
      </c>
      <c r="J11" s="5">
        <v>23</v>
      </c>
      <c r="K11" s="5">
        <f t="shared" si="5"/>
        <v>828</v>
      </c>
    </row>
    <row r="12" spans="1:13" ht="14.25" customHeight="1" x14ac:dyDescent="0.3">
      <c r="A12" s="3">
        <f t="shared" si="2"/>
        <v>10</v>
      </c>
      <c r="B12" s="4" t="s">
        <v>158</v>
      </c>
      <c r="C12" s="4">
        <v>114</v>
      </c>
      <c r="D12" s="5">
        <v>12</v>
      </c>
      <c r="E12" s="5">
        <f t="shared" si="4"/>
        <v>1368</v>
      </c>
      <c r="G12" s="3">
        <f t="shared" si="3"/>
        <v>10</v>
      </c>
      <c r="H12" s="4" t="s">
        <v>159</v>
      </c>
      <c r="I12" s="4">
        <v>19</v>
      </c>
      <c r="J12" s="5">
        <v>23</v>
      </c>
      <c r="K12" s="5">
        <f t="shared" si="5"/>
        <v>437</v>
      </c>
    </row>
    <row r="13" spans="1:13" ht="14.25" customHeight="1" x14ac:dyDescent="0.3">
      <c r="A13" s="3">
        <f t="shared" si="2"/>
        <v>11</v>
      </c>
      <c r="B13" s="4" t="s">
        <v>152</v>
      </c>
      <c r="C13" s="4">
        <v>42</v>
      </c>
      <c r="D13" s="5">
        <v>12</v>
      </c>
      <c r="E13" s="5">
        <f t="shared" si="4"/>
        <v>504</v>
      </c>
      <c r="G13" s="3">
        <f t="shared" si="3"/>
        <v>11</v>
      </c>
      <c r="H13" s="4" t="s">
        <v>160</v>
      </c>
      <c r="I13" s="36">
        <v>20</v>
      </c>
      <c r="J13" s="5">
        <v>23</v>
      </c>
      <c r="K13" s="5">
        <f t="shared" si="5"/>
        <v>460</v>
      </c>
    </row>
    <row r="14" spans="1:13" ht="14.25" customHeight="1" x14ac:dyDescent="0.3">
      <c r="A14" s="3">
        <f t="shared" si="2"/>
        <v>12</v>
      </c>
      <c r="B14" s="4" t="s">
        <v>161</v>
      </c>
      <c r="C14" s="4">
        <v>114</v>
      </c>
      <c r="D14" s="5">
        <v>12</v>
      </c>
      <c r="E14" s="5">
        <f t="shared" si="4"/>
        <v>1368</v>
      </c>
      <c r="G14" s="3">
        <f t="shared" si="3"/>
        <v>12</v>
      </c>
      <c r="H14" s="4" t="s">
        <v>162</v>
      </c>
      <c r="I14" s="4">
        <v>7</v>
      </c>
      <c r="J14" s="5">
        <v>23</v>
      </c>
      <c r="K14" s="5">
        <f t="shared" si="5"/>
        <v>161</v>
      </c>
    </row>
    <row r="15" spans="1:13" ht="14.25" customHeight="1" x14ac:dyDescent="0.3">
      <c r="A15" s="3">
        <f t="shared" si="2"/>
        <v>13</v>
      </c>
      <c r="B15" s="4"/>
      <c r="C15" s="4"/>
      <c r="D15" s="5"/>
      <c r="E15" s="5"/>
      <c r="G15" s="3">
        <f t="shared" si="3"/>
        <v>13</v>
      </c>
      <c r="H15" s="4" t="s">
        <v>154</v>
      </c>
      <c r="I15" s="4">
        <v>2</v>
      </c>
      <c r="J15" s="5">
        <v>150</v>
      </c>
      <c r="K15" s="5">
        <f t="shared" si="5"/>
        <v>300</v>
      </c>
    </row>
    <row r="16" spans="1:13" ht="14.25" customHeight="1" x14ac:dyDescent="0.3">
      <c r="A16" s="3">
        <f t="shared" si="2"/>
        <v>14</v>
      </c>
      <c r="B16" s="1" t="s">
        <v>62</v>
      </c>
      <c r="C16" s="7"/>
      <c r="D16" s="5"/>
      <c r="E16" s="2">
        <f>SUM(E10:E15)</f>
        <v>8479</v>
      </c>
      <c r="G16" s="3">
        <f t="shared" si="3"/>
        <v>14</v>
      </c>
      <c r="H16" s="1" t="s">
        <v>62</v>
      </c>
      <c r="I16" s="7"/>
      <c r="J16" s="5"/>
      <c r="K16" s="2">
        <f>SUM(K10:K15)</f>
        <v>3474</v>
      </c>
    </row>
    <row r="17" spans="1:14" ht="14.25" customHeight="1" x14ac:dyDescent="0.3">
      <c r="A17" s="3">
        <f t="shared" si="2"/>
        <v>15</v>
      </c>
      <c r="B17" s="1" t="s">
        <v>64</v>
      </c>
      <c r="C17" s="4"/>
      <c r="D17" s="5"/>
      <c r="E17" s="2">
        <f>E9+E16</f>
        <v>15050</v>
      </c>
      <c r="G17" s="3">
        <f t="shared" si="3"/>
        <v>15</v>
      </c>
      <c r="H17" s="1" t="s">
        <v>64</v>
      </c>
      <c r="I17" s="4"/>
      <c r="J17" s="5"/>
      <c r="K17" s="2">
        <f>K9+K16</f>
        <v>6099</v>
      </c>
    </row>
    <row r="18" spans="1:14" ht="14.25" customHeight="1" x14ac:dyDescent="0.25"/>
    <row r="19" spans="1:14" ht="14.25" customHeight="1" x14ac:dyDescent="0.3">
      <c r="A19" s="123" t="s">
        <v>163</v>
      </c>
      <c r="B19" s="122"/>
      <c r="C19" s="122"/>
      <c r="D19" s="122"/>
      <c r="G19" s="121" t="s">
        <v>164</v>
      </c>
      <c r="H19" s="122"/>
      <c r="I19" s="122"/>
      <c r="J19" s="122"/>
      <c r="K19" s="122"/>
      <c r="L19" s="122"/>
      <c r="M19" s="122"/>
      <c r="N19" s="122"/>
    </row>
    <row r="20" spans="1:14" ht="14.25" customHeight="1" x14ac:dyDescent="0.3">
      <c r="A20" s="63" t="s">
        <v>4</v>
      </c>
      <c r="B20" s="63" t="s">
        <v>5</v>
      </c>
      <c r="C20" s="63" t="s">
        <v>10</v>
      </c>
      <c r="D20" s="63" t="s">
        <v>67</v>
      </c>
      <c r="G20" s="1" t="s">
        <v>4</v>
      </c>
      <c r="H20" s="1" t="s">
        <v>71</v>
      </c>
      <c r="I20" s="1" t="s">
        <v>6</v>
      </c>
      <c r="J20" s="1" t="s">
        <v>72</v>
      </c>
      <c r="K20" s="1" t="s">
        <v>73</v>
      </c>
      <c r="L20" s="1" t="s">
        <v>67</v>
      </c>
      <c r="M20" s="1" t="s">
        <v>74</v>
      </c>
      <c r="N20" s="1" t="s">
        <v>75</v>
      </c>
    </row>
    <row r="21" spans="1:14" ht="14.25" customHeight="1" x14ac:dyDescent="0.3">
      <c r="A21" s="3">
        <v>1</v>
      </c>
      <c r="B21" s="6" t="s">
        <v>165</v>
      </c>
      <c r="C21" s="5">
        <v>2500</v>
      </c>
      <c r="D21" s="6">
        <v>44597</v>
      </c>
      <c r="G21" s="16">
        <v>1</v>
      </c>
      <c r="H21" s="10" t="s">
        <v>166</v>
      </c>
      <c r="I21" s="10">
        <v>20</v>
      </c>
      <c r="J21" s="32">
        <v>25.7</v>
      </c>
      <c r="K21" s="32">
        <f t="shared" ref="K21:K35" si="6">I21*J21</f>
        <v>514</v>
      </c>
      <c r="L21" s="8">
        <v>44596</v>
      </c>
      <c r="M21" s="16" t="s">
        <v>77</v>
      </c>
      <c r="N21" s="16" t="s">
        <v>78</v>
      </c>
    </row>
    <row r="22" spans="1:14" ht="14.25" customHeight="1" x14ac:dyDescent="0.3">
      <c r="A22" s="3">
        <f t="shared" ref="A22:A29" si="7">A21+1</f>
        <v>2</v>
      </c>
      <c r="B22" s="6" t="s">
        <v>63</v>
      </c>
      <c r="C22" s="5">
        <v>50</v>
      </c>
      <c r="D22" s="6">
        <v>44601</v>
      </c>
      <c r="G22" s="3">
        <f t="shared" ref="G22:G37" si="8">G21+1</f>
        <v>2</v>
      </c>
      <c r="H22" s="4" t="s">
        <v>167</v>
      </c>
      <c r="I22" s="4">
        <v>3</v>
      </c>
      <c r="J22" s="29">
        <v>23.5</v>
      </c>
      <c r="K22" s="29">
        <f t="shared" si="6"/>
        <v>70.5</v>
      </c>
      <c r="L22" s="6">
        <v>44596</v>
      </c>
      <c r="M22" s="3" t="s">
        <v>77</v>
      </c>
      <c r="N22" s="3" t="s">
        <v>78</v>
      </c>
    </row>
    <row r="23" spans="1:14" ht="14.25" customHeight="1" x14ac:dyDescent="0.3">
      <c r="A23" s="3">
        <f t="shared" si="7"/>
        <v>3</v>
      </c>
      <c r="B23" s="6" t="s">
        <v>63</v>
      </c>
      <c r="C23" s="5">
        <v>250</v>
      </c>
      <c r="D23" s="6">
        <v>44606</v>
      </c>
      <c r="G23" s="3">
        <f t="shared" si="8"/>
        <v>3</v>
      </c>
      <c r="H23" s="4" t="s">
        <v>168</v>
      </c>
      <c r="I23" s="4">
        <v>1</v>
      </c>
      <c r="J23" s="29">
        <v>170</v>
      </c>
      <c r="K23" s="29">
        <f t="shared" si="6"/>
        <v>170</v>
      </c>
      <c r="L23" s="6"/>
      <c r="M23" s="3"/>
      <c r="N23" s="3" t="s">
        <v>78</v>
      </c>
    </row>
    <row r="24" spans="1:14" ht="14.25" customHeight="1" x14ac:dyDescent="0.3">
      <c r="A24" s="3">
        <f t="shared" si="7"/>
        <v>4</v>
      </c>
      <c r="B24" s="6" t="s">
        <v>169</v>
      </c>
      <c r="C24" s="5">
        <v>30</v>
      </c>
      <c r="D24" s="6">
        <v>44607</v>
      </c>
      <c r="G24" s="3">
        <f t="shared" si="8"/>
        <v>4</v>
      </c>
      <c r="H24" s="10" t="s">
        <v>166</v>
      </c>
      <c r="I24" s="10">
        <v>15</v>
      </c>
      <c r="J24" s="32">
        <v>26.6</v>
      </c>
      <c r="K24" s="32">
        <f t="shared" si="6"/>
        <v>399</v>
      </c>
      <c r="L24" s="8">
        <v>44615</v>
      </c>
      <c r="M24" s="16" t="s">
        <v>125</v>
      </c>
      <c r="N24" s="3" t="s">
        <v>78</v>
      </c>
    </row>
    <row r="25" spans="1:14" ht="14.25" customHeight="1" x14ac:dyDescent="0.3">
      <c r="A25" s="3">
        <f t="shared" si="7"/>
        <v>5</v>
      </c>
      <c r="B25" s="6" t="s">
        <v>170</v>
      </c>
      <c r="C25" s="5">
        <v>400</v>
      </c>
      <c r="D25" s="6">
        <v>44608</v>
      </c>
      <c r="G25" s="3">
        <f t="shared" si="8"/>
        <v>5</v>
      </c>
      <c r="H25" s="4" t="s">
        <v>168</v>
      </c>
      <c r="I25" s="4">
        <v>1</v>
      </c>
      <c r="J25" s="29">
        <v>170</v>
      </c>
      <c r="K25" s="29">
        <f t="shared" si="6"/>
        <v>170</v>
      </c>
      <c r="L25" s="8">
        <v>44617</v>
      </c>
      <c r="M25" s="16" t="s">
        <v>125</v>
      </c>
      <c r="N25" s="3" t="s">
        <v>78</v>
      </c>
    </row>
    <row r="26" spans="1:14" ht="14.25" customHeight="1" x14ac:dyDescent="0.3">
      <c r="A26" s="3">
        <f t="shared" si="7"/>
        <v>6</v>
      </c>
      <c r="B26" s="6" t="s">
        <v>169</v>
      </c>
      <c r="C26" s="5">
        <v>50</v>
      </c>
      <c r="D26" s="6">
        <v>44609</v>
      </c>
      <c r="G26" s="3">
        <f t="shared" si="8"/>
        <v>6</v>
      </c>
      <c r="H26" s="10" t="s">
        <v>166</v>
      </c>
      <c r="I26" s="10">
        <v>10</v>
      </c>
      <c r="J26" s="32">
        <v>26.5</v>
      </c>
      <c r="K26" s="32">
        <f t="shared" si="6"/>
        <v>265</v>
      </c>
      <c r="L26" s="8">
        <v>44623</v>
      </c>
      <c r="M26" s="16" t="s">
        <v>125</v>
      </c>
      <c r="N26" s="3" t="s">
        <v>78</v>
      </c>
    </row>
    <row r="27" spans="1:14" ht="14.25" customHeight="1" x14ac:dyDescent="0.3">
      <c r="A27" s="3">
        <f t="shared" si="7"/>
        <v>7</v>
      </c>
      <c r="B27" s="6" t="s">
        <v>171</v>
      </c>
      <c r="C27" s="5">
        <v>50</v>
      </c>
      <c r="D27" s="6">
        <v>44610</v>
      </c>
      <c r="G27" s="3">
        <f t="shared" si="8"/>
        <v>7</v>
      </c>
      <c r="H27" s="4" t="s">
        <v>172</v>
      </c>
      <c r="I27" s="4">
        <v>14</v>
      </c>
      <c r="J27" s="29">
        <v>24.5</v>
      </c>
      <c r="K27" s="29">
        <f t="shared" si="6"/>
        <v>343</v>
      </c>
      <c r="L27" s="6"/>
      <c r="M27" s="3"/>
      <c r="N27" s="3"/>
    </row>
    <row r="28" spans="1:14" ht="14.25" customHeight="1" x14ac:dyDescent="0.3">
      <c r="A28" s="3">
        <f t="shared" si="7"/>
        <v>8</v>
      </c>
      <c r="B28" s="6" t="s">
        <v>173</v>
      </c>
      <c r="C28" s="5">
        <v>5000</v>
      </c>
      <c r="D28" s="6">
        <v>44611</v>
      </c>
      <c r="G28" s="3">
        <f t="shared" si="8"/>
        <v>8</v>
      </c>
      <c r="H28" s="4" t="s">
        <v>174</v>
      </c>
      <c r="I28" s="4">
        <v>6</v>
      </c>
      <c r="J28" s="29">
        <v>26.5</v>
      </c>
      <c r="K28" s="32">
        <f t="shared" si="6"/>
        <v>159</v>
      </c>
      <c r="L28" s="11"/>
      <c r="M28" s="11"/>
      <c r="N28" s="11"/>
    </row>
    <row r="29" spans="1:14" ht="14.25" customHeight="1" x14ac:dyDescent="0.3">
      <c r="A29" s="3">
        <f t="shared" si="7"/>
        <v>9</v>
      </c>
      <c r="B29" s="6" t="s">
        <v>175</v>
      </c>
      <c r="C29" s="5">
        <v>4000</v>
      </c>
      <c r="D29" s="6">
        <v>44625</v>
      </c>
      <c r="G29" s="3">
        <f t="shared" si="8"/>
        <v>9</v>
      </c>
      <c r="H29" s="4" t="s">
        <v>168</v>
      </c>
      <c r="I29" s="4">
        <v>1</v>
      </c>
      <c r="J29" s="29">
        <v>170</v>
      </c>
      <c r="K29" s="32">
        <f t="shared" si="6"/>
        <v>170</v>
      </c>
      <c r="L29" s="11"/>
      <c r="M29" s="11"/>
      <c r="N29" s="11"/>
    </row>
    <row r="30" spans="1:14" ht="14.25" customHeight="1" x14ac:dyDescent="0.3">
      <c r="A30" s="3"/>
      <c r="B30" s="6" t="s">
        <v>176</v>
      </c>
      <c r="C30" s="5">
        <v>2720</v>
      </c>
      <c r="D30" s="6">
        <v>44639</v>
      </c>
      <c r="G30" s="3">
        <f t="shared" si="8"/>
        <v>10</v>
      </c>
      <c r="H30" s="4" t="s">
        <v>172</v>
      </c>
      <c r="I30" s="4">
        <v>10</v>
      </c>
      <c r="J30" s="29">
        <v>24.5</v>
      </c>
      <c r="K30" s="29">
        <f t="shared" si="6"/>
        <v>245</v>
      </c>
      <c r="L30" s="11"/>
      <c r="M30" s="11"/>
      <c r="N30" s="11"/>
    </row>
    <row r="31" spans="1:14" ht="14.25" customHeight="1" x14ac:dyDescent="0.3">
      <c r="A31" s="3"/>
      <c r="B31" s="6"/>
      <c r="C31" s="5"/>
      <c r="D31" s="6"/>
      <c r="G31" s="3">
        <f t="shared" si="8"/>
        <v>11</v>
      </c>
      <c r="H31" s="4" t="s">
        <v>174</v>
      </c>
      <c r="I31" s="4">
        <v>29</v>
      </c>
      <c r="J31" s="29">
        <v>26.5</v>
      </c>
      <c r="K31" s="29">
        <f t="shared" si="6"/>
        <v>768.5</v>
      </c>
      <c r="L31" s="11"/>
      <c r="M31" s="11"/>
      <c r="N31" s="11"/>
    </row>
    <row r="32" spans="1:14" ht="14.25" customHeight="1" x14ac:dyDescent="0.3">
      <c r="A32" s="3"/>
      <c r="B32" s="6"/>
      <c r="C32" s="5"/>
      <c r="D32" s="6"/>
      <c r="G32" s="3">
        <f t="shared" si="8"/>
        <v>12</v>
      </c>
      <c r="H32" s="4" t="s">
        <v>177</v>
      </c>
      <c r="I32" s="4">
        <v>1</v>
      </c>
      <c r="J32" s="29">
        <v>200</v>
      </c>
      <c r="K32" s="29">
        <f t="shared" si="6"/>
        <v>200</v>
      </c>
      <c r="L32" s="11"/>
      <c r="M32" s="11"/>
      <c r="N32" s="11"/>
    </row>
    <row r="33" spans="1:14" ht="14.25" customHeight="1" x14ac:dyDescent="0.3">
      <c r="A33" s="3"/>
      <c r="B33" s="6"/>
      <c r="C33" s="5"/>
      <c r="D33" s="6"/>
      <c r="G33" s="3">
        <f t="shared" si="8"/>
        <v>13</v>
      </c>
      <c r="H33" s="4" t="s">
        <v>178</v>
      </c>
      <c r="I33" s="4">
        <v>1</v>
      </c>
      <c r="J33" s="29">
        <v>300</v>
      </c>
      <c r="K33" s="29">
        <f t="shared" si="6"/>
        <v>300</v>
      </c>
      <c r="L33" s="11"/>
      <c r="M33" s="11"/>
      <c r="N33" s="11"/>
    </row>
    <row r="34" spans="1:14" ht="14.25" customHeight="1" x14ac:dyDescent="0.3">
      <c r="A34" s="3">
        <f>A29+1</f>
        <v>10</v>
      </c>
      <c r="B34" s="6"/>
      <c r="C34" s="5"/>
      <c r="D34" s="6"/>
      <c r="G34" s="3">
        <f t="shared" si="8"/>
        <v>14</v>
      </c>
      <c r="H34" s="4" t="s">
        <v>172</v>
      </c>
      <c r="I34" s="4">
        <v>40</v>
      </c>
      <c r="J34" s="29">
        <v>25</v>
      </c>
      <c r="K34" s="29">
        <f t="shared" si="6"/>
        <v>1000</v>
      </c>
      <c r="L34" s="11"/>
      <c r="M34" s="11"/>
      <c r="N34" s="11"/>
    </row>
    <row r="35" spans="1:14" ht="14.25" customHeight="1" x14ac:dyDescent="0.3">
      <c r="A35" s="3">
        <f t="shared" ref="A35:A37" si="9">A34+1</f>
        <v>11</v>
      </c>
      <c r="B35" s="11"/>
      <c r="C35" s="11"/>
      <c r="D35" s="11"/>
      <c r="G35" s="3">
        <f t="shared" si="8"/>
        <v>15</v>
      </c>
      <c r="H35" s="4" t="s">
        <v>172</v>
      </c>
      <c r="I35" s="4">
        <v>20</v>
      </c>
      <c r="J35" s="29">
        <v>25</v>
      </c>
      <c r="K35" s="29">
        <f t="shared" si="6"/>
        <v>500</v>
      </c>
      <c r="L35" s="8">
        <v>44671</v>
      </c>
      <c r="M35" s="16" t="s">
        <v>125</v>
      </c>
      <c r="N35" s="11"/>
    </row>
    <row r="36" spans="1:14" ht="14.25" customHeight="1" x14ac:dyDescent="0.3">
      <c r="A36" s="3">
        <f t="shared" si="9"/>
        <v>12</v>
      </c>
      <c r="B36" s="37" t="s">
        <v>179</v>
      </c>
      <c r="C36" s="2">
        <f>SUM(C21:C34)</f>
        <v>15050</v>
      </c>
      <c r="D36" s="4"/>
      <c r="G36" s="3">
        <f t="shared" si="8"/>
        <v>16</v>
      </c>
      <c r="H36" s="1" t="s">
        <v>179</v>
      </c>
      <c r="I36" s="4"/>
      <c r="J36" s="5"/>
      <c r="K36" s="2">
        <f>SUM(K21:K35)</f>
        <v>5274</v>
      </c>
      <c r="L36" s="11"/>
      <c r="M36" s="11"/>
      <c r="N36" s="11"/>
    </row>
    <row r="37" spans="1:14" ht="14.25" customHeight="1" x14ac:dyDescent="0.3">
      <c r="A37" s="3">
        <f t="shared" si="9"/>
        <v>13</v>
      </c>
      <c r="B37" s="37" t="s">
        <v>180</v>
      </c>
      <c r="C37" s="2">
        <f>E17-C36</f>
        <v>0</v>
      </c>
      <c r="D37" s="11"/>
      <c r="G37" s="3">
        <f t="shared" si="8"/>
        <v>17</v>
      </c>
      <c r="H37" s="1" t="s">
        <v>180</v>
      </c>
      <c r="I37" s="11"/>
      <c r="J37" s="11"/>
      <c r="K37" s="2">
        <f>K17-K36</f>
        <v>825</v>
      </c>
      <c r="L37" s="11"/>
      <c r="M37" s="11"/>
      <c r="N37" s="11"/>
    </row>
    <row r="38" spans="1:14" ht="14.25" customHeight="1" x14ac:dyDescent="0.25"/>
    <row r="39" spans="1:14" ht="14.25" customHeight="1" x14ac:dyDescent="0.25"/>
    <row r="40" spans="1:14" ht="14.25" customHeight="1" x14ac:dyDescent="0.25"/>
    <row r="41" spans="1:14" ht="14.25" customHeight="1" x14ac:dyDescent="0.25"/>
    <row r="42" spans="1:14" ht="14.25" customHeight="1" x14ac:dyDescent="0.25"/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E1"/>
    <mergeCell ref="G1:K1"/>
    <mergeCell ref="A19:D19"/>
    <mergeCell ref="G19:N1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C21" sqref="C21"/>
    </sheetView>
  </sheetViews>
  <sheetFormatPr baseColWidth="10" defaultColWidth="12.59765625" defaultRowHeight="15" customHeight="1" x14ac:dyDescent="0.25"/>
  <cols>
    <col min="1" max="1" width="6" customWidth="1"/>
    <col min="2" max="2" width="26.69921875" customWidth="1"/>
    <col min="3" max="3" width="7.69921875" customWidth="1"/>
    <col min="4" max="5" width="10.59765625" customWidth="1"/>
    <col min="6" max="6" width="4.8984375" customWidth="1"/>
    <col min="7" max="7" width="6" customWidth="1"/>
    <col min="8" max="8" width="22.09765625" customWidth="1"/>
    <col min="9" max="11" width="10.59765625" customWidth="1"/>
    <col min="12" max="12" width="10.3984375" customWidth="1"/>
    <col min="13" max="13" width="18.3984375" customWidth="1"/>
    <col min="14" max="26" width="10.59765625" customWidth="1"/>
  </cols>
  <sheetData>
    <row r="1" spans="1:13" ht="14.25" customHeight="1" x14ac:dyDescent="0.3">
      <c r="A1" s="123" t="s">
        <v>145</v>
      </c>
      <c r="B1" s="122"/>
      <c r="C1" s="122"/>
      <c r="D1" s="122"/>
      <c r="E1" s="122"/>
      <c r="G1" s="123" t="s">
        <v>146</v>
      </c>
      <c r="H1" s="122"/>
      <c r="I1" s="122"/>
      <c r="J1" s="122"/>
      <c r="K1" s="122"/>
      <c r="M1" s="1" t="s">
        <v>147</v>
      </c>
    </row>
    <row r="2" spans="1:13" ht="14.2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M2" s="2">
        <f>E22+K22</f>
        <v>16760</v>
      </c>
    </row>
    <row r="3" spans="1:13" ht="14.25" customHeight="1" x14ac:dyDescent="0.3">
      <c r="A3" s="3">
        <v>1</v>
      </c>
      <c r="B3" s="4" t="s">
        <v>181</v>
      </c>
      <c r="C3" s="4">
        <v>100</v>
      </c>
      <c r="D3" s="5">
        <v>10</v>
      </c>
      <c r="E3" s="5">
        <f t="shared" ref="E3:E6" si="0">C3*D3</f>
        <v>1000</v>
      </c>
      <c r="G3" s="3">
        <v>1</v>
      </c>
      <c r="H3" s="4" t="s">
        <v>182</v>
      </c>
      <c r="I3" s="4">
        <v>92</v>
      </c>
      <c r="J3" s="5">
        <v>40</v>
      </c>
      <c r="K3" s="5">
        <f t="shared" ref="K3:K5" si="1">I3*J3</f>
        <v>3680</v>
      </c>
    </row>
    <row r="4" spans="1:13" ht="14.25" customHeight="1" x14ac:dyDescent="0.3">
      <c r="A4" s="3">
        <f t="shared" ref="A4:A22" si="2">A3+1</f>
        <v>2</v>
      </c>
      <c r="B4" s="4" t="s">
        <v>183</v>
      </c>
      <c r="C4" s="4">
        <v>2</v>
      </c>
      <c r="D4" s="5">
        <v>650</v>
      </c>
      <c r="E4" s="5">
        <f t="shared" si="0"/>
        <v>1300</v>
      </c>
      <c r="G4" s="3">
        <f t="shared" ref="G4:G22" si="3">G3+1</f>
        <v>2</v>
      </c>
      <c r="H4" s="4" t="s">
        <v>184</v>
      </c>
      <c r="I4" s="4">
        <v>76</v>
      </c>
      <c r="J4" s="5">
        <v>10</v>
      </c>
      <c r="K4" s="5">
        <f t="shared" si="1"/>
        <v>760</v>
      </c>
    </row>
    <row r="5" spans="1:13" ht="14.25" customHeight="1" x14ac:dyDescent="0.3">
      <c r="A5" s="3">
        <f t="shared" si="2"/>
        <v>3</v>
      </c>
      <c r="B5" s="4" t="s">
        <v>183</v>
      </c>
      <c r="C5" s="4">
        <v>2</v>
      </c>
      <c r="D5" s="5">
        <v>500</v>
      </c>
      <c r="E5" s="5">
        <f t="shared" si="0"/>
        <v>1000</v>
      </c>
      <c r="G5" s="3">
        <f t="shared" si="3"/>
        <v>3</v>
      </c>
      <c r="H5" s="4" t="s">
        <v>185</v>
      </c>
      <c r="I5" s="4">
        <v>24</v>
      </c>
      <c r="J5" s="5">
        <v>30</v>
      </c>
      <c r="K5" s="5">
        <f t="shared" si="1"/>
        <v>720</v>
      </c>
    </row>
    <row r="6" spans="1:13" ht="14.25" customHeight="1" x14ac:dyDescent="0.3">
      <c r="A6" s="3">
        <f t="shared" si="2"/>
        <v>4</v>
      </c>
      <c r="B6" s="4" t="s">
        <v>186</v>
      </c>
      <c r="C6" s="4">
        <v>200</v>
      </c>
      <c r="D6" s="5">
        <v>8</v>
      </c>
      <c r="E6" s="5">
        <f t="shared" si="0"/>
        <v>1600</v>
      </c>
      <c r="G6" s="3">
        <f t="shared" si="3"/>
        <v>4</v>
      </c>
      <c r="H6" s="4"/>
      <c r="I6" s="4"/>
      <c r="J6" s="5"/>
      <c r="K6" s="5"/>
    </row>
    <row r="7" spans="1:13" ht="14.25" customHeight="1" x14ac:dyDescent="0.3">
      <c r="A7" s="3">
        <f t="shared" si="2"/>
        <v>5</v>
      </c>
      <c r="B7" s="4"/>
      <c r="C7" s="4"/>
      <c r="D7" s="5"/>
      <c r="E7" s="5"/>
      <c r="G7" s="3">
        <f t="shared" si="3"/>
        <v>5</v>
      </c>
      <c r="H7" s="4"/>
      <c r="I7" s="4"/>
      <c r="J7" s="5"/>
      <c r="K7" s="5"/>
    </row>
    <row r="8" spans="1:13" ht="14.25" customHeight="1" x14ac:dyDescent="0.3">
      <c r="A8" s="3">
        <f t="shared" si="2"/>
        <v>6</v>
      </c>
      <c r="B8" s="4"/>
      <c r="C8" s="4"/>
      <c r="D8" s="5"/>
      <c r="E8" s="5"/>
      <c r="G8" s="3">
        <f t="shared" si="3"/>
        <v>6</v>
      </c>
      <c r="H8" s="4"/>
      <c r="I8" s="4"/>
      <c r="J8" s="5"/>
      <c r="K8" s="5"/>
    </row>
    <row r="9" spans="1:13" ht="14.25" customHeight="1" x14ac:dyDescent="0.3">
      <c r="A9" s="3">
        <f t="shared" si="2"/>
        <v>7</v>
      </c>
      <c r="B9" s="4"/>
      <c r="C9" s="4"/>
      <c r="D9" s="5"/>
      <c r="E9" s="5"/>
      <c r="G9" s="3">
        <f t="shared" si="3"/>
        <v>7</v>
      </c>
      <c r="H9" s="4"/>
      <c r="J9" s="5"/>
      <c r="K9" s="5"/>
    </row>
    <row r="10" spans="1:13" ht="14.25" customHeight="1" x14ac:dyDescent="0.3">
      <c r="A10" s="3">
        <f t="shared" si="2"/>
        <v>8</v>
      </c>
      <c r="B10" s="4"/>
      <c r="C10" s="4"/>
      <c r="D10" s="5"/>
      <c r="E10" s="5"/>
      <c r="G10" s="3">
        <f t="shared" si="3"/>
        <v>8</v>
      </c>
      <c r="H10" s="4"/>
      <c r="I10" s="4"/>
      <c r="J10" s="5"/>
      <c r="K10" s="5"/>
    </row>
    <row r="11" spans="1:13" ht="14.25" customHeight="1" x14ac:dyDescent="0.3">
      <c r="A11" s="3">
        <f t="shared" si="2"/>
        <v>9</v>
      </c>
      <c r="B11" s="4"/>
      <c r="C11" s="4"/>
      <c r="D11" s="5"/>
      <c r="E11" s="5"/>
      <c r="G11" s="3">
        <f t="shared" si="3"/>
        <v>9</v>
      </c>
      <c r="H11" s="4"/>
      <c r="I11" s="4"/>
      <c r="J11" s="5"/>
      <c r="K11" s="5"/>
    </row>
    <row r="12" spans="1:13" ht="14.25" customHeight="1" x14ac:dyDescent="0.3">
      <c r="A12" s="3">
        <f t="shared" si="2"/>
        <v>10</v>
      </c>
      <c r="B12" s="4"/>
      <c r="C12" s="4"/>
      <c r="D12" s="5"/>
      <c r="E12" s="5"/>
      <c r="G12" s="3">
        <f t="shared" si="3"/>
        <v>10</v>
      </c>
      <c r="H12" s="4"/>
      <c r="I12" s="4"/>
      <c r="J12" s="5"/>
      <c r="K12" s="5"/>
    </row>
    <row r="13" spans="1:13" ht="14.25" customHeight="1" x14ac:dyDescent="0.3">
      <c r="A13" s="3">
        <f t="shared" si="2"/>
        <v>11</v>
      </c>
      <c r="B13" s="4"/>
      <c r="C13" s="4"/>
      <c r="D13" s="5"/>
      <c r="E13" s="5"/>
      <c r="G13" s="3">
        <f t="shared" si="3"/>
        <v>11</v>
      </c>
      <c r="H13" s="4"/>
      <c r="I13" s="4"/>
      <c r="J13" s="5"/>
      <c r="K13" s="5"/>
    </row>
    <row r="14" spans="1:13" ht="14.25" customHeight="1" x14ac:dyDescent="0.3">
      <c r="A14" s="3">
        <f t="shared" si="2"/>
        <v>12</v>
      </c>
      <c r="B14" s="1" t="s">
        <v>42</v>
      </c>
      <c r="C14" s="7"/>
      <c r="D14" s="5"/>
      <c r="E14" s="2">
        <f>SUM(E3:E13)</f>
        <v>4900</v>
      </c>
      <c r="G14" s="3">
        <f t="shared" si="3"/>
        <v>12</v>
      </c>
      <c r="H14" s="1" t="s">
        <v>42</v>
      </c>
      <c r="I14" s="7"/>
      <c r="J14" s="5"/>
      <c r="K14" s="2">
        <f>SUM(K3:K13)</f>
        <v>5160</v>
      </c>
    </row>
    <row r="15" spans="1:13" ht="14.25" customHeight="1" x14ac:dyDescent="0.3">
      <c r="A15" s="3">
        <f t="shared" si="2"/>
        <v>13</v>
      </c>
      <c r="B15" s="4" t="s">
        <v>181</v>
      </c>
      <c r="C15" s="4">
        <v>100</v>
      </c>
      <c r="D15" s="5">
        <v>10</v>
      </c>
      <c r="E15" s="5">
        <f t="shared" ref="E15:E16" si="4">C15*D15</f>
        <v>1000</v>
      </c>
      <c r="G15" s="3">
        <f t="shared" si="3"/>
        <v>13</v>
      </c>
      <c r="H15" s="4" t="s">
        <v>187</v>
      </c>
      <c r="I15" s="4">
        <v>138</v>
      </c>
      <c r="J15" s="5">
        <v>25</v>
      </c>
      <c r="K15" s="5">
        <f>I15*J15</f>
        <v>3450</v>
      </c>
    </row>
    <row r="16" spans="1:13" ht="14.25" customHeight="1" x14ac:dyDescent="0.3">
      <c r="A16" s="3">
        <f t="shared" si="2"/>
        <v>14</v>
      </c>
      <c r="B16" s="4" t="s">
        <v>188</v>
      </c>
      <c r="C16" s="4">
        <v>5</v>
      </c>
      <c r="D16" s="5">
        <v>450</v>
      </c>
      <c r="E16" s="5">
        <f t="shared" si="4"/>
        <v>2250</v>
      </c>
      <c r="G16" s="3">
        <f t="shared" si="3"/>
        <v>14</v>
      </c>
      <c r="H16" s="4"/>
      <c r="I16" s="4"/>
      <c r="J16" s="5"/>
      <c r="K16" s="5"/>
    </row>
    <row r="17" spans="1:14" ht="14.25" customHeight="1" x14ac:dyDescent="0.3">
      <c r="A17" s="3">
        <f t="shared" si="2"/>
        <v>15</v>
      </c>
      <c r="B17" s="7" t="s">
        <v>189</v>
      </c>
      <c r="C17" s="4"/>
      <c r="D17" s="5">
        <v>550</v>
      </c>
      <c r="E17" s="5"/>
      <c r="G17" s="3">
        <f t="shared" si="3"/>
        <v>15</v>
      </c>
      <c r="H17" s="4"/>
      <c r="I17" s="4"/>
      <c r="J17" s="5"/>
      <c r="K17" s="5"/>
    </row>
    <row r="18" spans="1:14" ht="14.25" customHeight="1" x14ac:dyDescent="0.3">
      <c r="A18" s="3">
        <f t="shared" si="2"/>
        <v>16</v>
      </c>
      <c r="B18" s="4"/>
      <c r="C18" s="4"/>
      <c r="D18" s="5"/>
      <c r="E18" s="5"/>
      <c r="G18" s="3">
        <f t="shared" si="3"/>
        <v>16</v>
      </c>
      <c r="H18" s="4"/>
      <c r="I18" s="36"/>
      <c r="J18" s="5"/>
      <c r="K18" s="5"/>
    </row>
    <row r="19" spans="1:14" ht="14.25" customHeight="1" x14ac:dyDescent="0.3">
      <c r="A19" s="3">
        <f t="shared" si="2"/>
        <v>17</v>
      </c>
      <c r="B19" s="4"/>
      <c r="C19" s="4"/>
      <c r="D19" s="5"/>
      <c r="E19" s="5"/>
      <c r="G19" s="3">
        <f t="shared" si="3"/>
        <v>17</v>
      </c>
      <c r="H19" s="4"/>
      <c r="I19" s="4"/>
      <c r="J19" s="5"/>
      <c r="K19" s="5"/>
    </row>
    <row r="20" spans="1:14" ht="14.25" customHeight="1" x14ac:dyDescent="0.3">
      <c r="A20" s="3">
        <f t="shared" si="2"/>
        <v>18</v>
      </c>
      <c r="B20" s="4"/>
      <c r="C20" s="4"/>
      <c r="D20" s="5"/>
      <c r="E20" s="5"/>
      <c r="G20" s="3">
        <f t="shared" si="3"/>
        <v>18</v>
      </c>
      <c r="H20" s="4"/>
      <c r="I20" s="4"/>
      <c r="J20" s="5"/>
      <c r="K20" s="5"/>
    </row>
    <row r="21" spans="1:14" ht="14.25" customHeight="1" x14ac:dyDescent="0.3">
      <c r="A21" s="3">
        <f t="shared" si="2"/>
        <v>19</v>
      </c>
      <c r="B21" s="1" t="s">
        <v>62</v>
      </c>
      <c r="C21" s="7"/>
      <c r="D21" s="5"/>
      <c r="E21" s="2">
        <f>SUM(E15:E20)</f>
        <v>3250</v>
      </c>
      <c r="G21" s="3">
        <f t="shared" si="3"/>
        <v>19</v>
      </c>
      <c r="H21" s="1" t="s">
        <v>62</v>
      </c>
      <c r="I21" s="7"/>
      <c r="J21" s="5"/>
      <c r="K21" s="2">
        <f>SUM(K15:K20)</f>
        <v>3450</v>
      </c>
    </row>
    <row r="22" spans="1:14" ht="14.25" customHeight="1" x14ac:dyDescent="0.3">
      <c r="A22" s="3">
        <f t="shared" si="2"/>
        <v>20</v>
      </c>
      <c r="B22" s="1" t="s">
        <v>64</v>
      </c>
      <c r="C22" s="4"/>
      <c r="D22" s="5"/>
      <c r="E22" s="2">
        <f>E14+E21</f>
        <v>8150</v>
      </c>
      <c r="G22" s="3">
        <f t="shared" si="3"/>
        <v>20</v>
      </c>
      <c r="H22" s="1" t="s">
        <v>64</v>
      </c>
      <c r="I22" s="4"/>
      <c r="J22" s="5"/>
      <c r="K22" s="2">
        <f>K14+K21</f>
        <v>8610</v>
      </c>
    </row>
    <row r="23" spans="1:14" ht="14.25" customHeight="1" x14ac:dyDescent="0.25"/>
    <row r="24" spans="1:14" ht="14.25" customHeight="1" x14ac:dyDescent="0.3">
      <c r="A24" s="123" t="s">
        <v>163</v>
      </c>
      <c r="B24" s="122"/>
      <c r="C24" s="122"/>
      <c r="D24" s="122"/>
      <c r="G24" s="121" t="s">
        <v>164</v>
      </c>
      <c r="H24" s="122"/>
      <c r="I24" s="122"/>
      <c r="J24" s="122"/>
      <c r="K24" s="122"/>
      <c r="L24" s="122"/>
      <c r="M24" s="122"/>
      <c r="N24" s="122"/>
    </row>
    <row r="25" spans="1:14" ht="14.25" customHeight="1" x14ac:dyDescent="0.3">
      <c r="A25" s="63" t="s">
        <v>4</v>
      </c>
      <c r="B25" s="63" t="s">
        <v>5</v>
      </c>
      <c r="C25" s="63" t="s">
        <v>10</v>
      </c>
      <c r="D25" s="63" t="s">
        <v>67</v>
      </c>
      <c r="G25" s="1" t="s">
        <v>4</v>
      </c>
      <c r="H25" s="1" t="s">
        <v>71</v>
      </c>
      <c r="I25" s="1" t="s">
        <v>6</v>
      </c>
      <c r="J25" s="1" t="s">
        <v>72</v>
      </c>
      <c r="K25" s="1" t="s">
        <v>73</v>
      </c>
      <c r="L25" s="1" t="s">
        <v>67</v>
      </c>
      <c r="M25" s="1" t="s">
        <v>74</v>
      </c>
      <c r="N25" s="1" t="s">
        <v>75</v>
      </c>
    </row>
    <row r="26" spans="1:14" ht="14.25" customHeight="1" x14ac:dyDescent="0.3">
      <c r="A26" s="3">
        <v>1</v>
      </c>
      <c r="B26" s="6" t="s">
        <v>190</v>
      </c>
      <c r="C26" s="5">
        <v>2500</v>
      </c>
      <c r="D26" s="6">
        <v>44639</v>
      </c>
      <c r="G26" s="16">
        <v>1</v>
      </c>
      <c r="H26" s="10" t="s">
        <v>191</v>
      </c>
      <c r="I26" s="10">
        <v>1</v>
      </c>
      <c r="J26" s="32">
        <v>8500</v>
      </c>
      <c r="K26" s="32">
        <f t="shared" ref="K26:K27" si="5">I26*J26</f>
        <v>8500</v>
      </c>
      <c r="L26" s="8"/>
      <c r="M26" s="16"/>
      <c r="N26" s="16"/>
    </row>
    <row r="27" spans="1:14" ht="14.25" customHeight="1" x14ac:dyDescent="0.3">
      <c r="A27" s="3">
        <f t="shared" ref="A27:A34" si="6">A26+1</f>
        <v>2</v>
      </c>
      <c r="B27" s="3" t="s">
        <v>192</v>
      </c>
      <c r="C27" s="5">
        <v>70</v>
      </c>
      <c r="D27" s="6">
        <v>44651</v>
      </c>
      <c r="G27" s="3">
        <f t="shared" ref="G27:G42" si="7">G26+1</f>
        <v>2</v>
      </c>
      <c r="H27" s="4" t="s">
        <v>193</v>
      </c>
      <c r="I27" s="4">
        <v>83</v>
      </c>
      <c r="J27" s="29">
        <v>8.9</v>
      </c>
      <c r="K27" s="32">
        <f t="shared" si="5"/>
        <v>738.7</v>
      </c>
      <c r="L27" s="6"/>
      <c r="M27" s="3"/>
      <c r="N27" s="3"/>
    </row>
    <row r="28" spans="1:14" ht="14.25" customHeight="1" x14ac:dyDescent="0.3">
      <c r="A28" s="3">
        <f t="shared" si="6"/>
        <v>3</v>
      </c>
      <c r="B28" s="3" t="s">
        <v>194</v>
      </c>
      <c r="C28" s="5">
        <v>3500</v>
      </c>
      <c r="D28" s="6">
        <v>44653</v>
      </c>
      <c r="G28" s="3">
        <f t="shared" si="7"/>
        <v>3</v>
      </c>
      <c r="H28" s="4"/>
      <c r="I28" s="4"/>
      <c r="J28" s="29"/>
      <c r="K28" s="29"/>
      <c r="L28" s="6"/>
      <c r="M28" s="3"/>
      <c r="N28" s="3"/>
    </row>
    <row r="29" spans="1:14" ht="14.25" customHeight="1" x14ac:dyDescent="0.3">
      <c r="A29" s="3">
        <f t="shared" si="6"/>
        <v>4</v>
      </c>
      <c r="B29" s="3" t="s">
        <v>195</v>
      </c>
      <c r="C29" s="5">
        <v>50</v>
      </c>
      <c r="D29" s="6">
        <v>44663</v>
      </c>
      <c r="G29" s="3">
        <f t="shared" si="7"/>
        <v>4</v>
      </c>
      <c r="H29" s="10"/>
      <c r="I29" s="10"/>
      <c r="J29" s="32"/>
      <c r="K29" s="32"/>
      <c r="L29" s="8"/>
      <c r="M29" s="16"/>
      <c r="N29" s="3"/>
    </row>
    <row r="30" spans="1:14" ht="14.25" customHeight="1" x14ac:dyDescent="0.3">
      <c r="A30" s="3">
        <f t="shared" si="6"/>
        <v>5</v>
      </c>
      <c r="B30" s="3" t="s">
        <v>196</v>
      </c>
      <c r="C30" s="5">
        <v>1900</v>
      </c>
      <c r="D30" s="6">
        <v>44667</v>
      </c>
      <c r="G30" s="3">
        <f t="shared" si="7"/>
        <v>5</v>
      </c>
      <c r="H30" s="4"/>
      <c r="I30" s="4"/>
      <c r="J30" s="29"/>
      <c r="K30" s="29"/>
      <c r="L30" s="8"/>
      <c r="M30" s="16"/>
      <c r="N30" s="3"/>
    </row>
    <row r="31" spans="1:14" ht="14.25" customHeight="1" x14ac:dyDescent="0.3">
      <c r="A31" s="3">
        <f t="shared" si="6"/>
        <v>6</v>
      </c>
      <c r="B31" s="3" t="s">
        <v>197</v>
      </c>
      <c r="C31" s="5">
        <v>100</v>
      </c>
      <c r="D31" s="6">
        <v>44676</v>
      </c>
      <c r="G31" s="3">
        <f t="shared" si="7"/>
        <v>6</v>
      </c>
      <c r="H31" s="10"/>
      <c r="I31" s="10"/>
      <c r="J31" s="32"/>
      <c r="K31" s="32"/>
      <c r="L31" s="8"/>
      <c r="M31" s="16"/>
      <c r="N31" s="3"/>
    </row>
    <row r="32" spans="1:14" ht="14.25" customHeight="1" x14ac:dyDescent="0.3">
      <c r="A32" s="3">
        <f t="shared" si="6"/>
        <v>7</v>
      </c>
      <c r="B32" s="6"/>
      <c r="C32" s="5"/>
      <c r="D32" s="6"/>
      <c r="G32" s="3">
        <f t="shared" si="7"/>
        <v>7</v>
      </c>
      <c r="H32" s="4"/>
      <c r="I32" s="4"/>
      <c r="J32" s="29"/>
      <c r="K32" s="29"/>
      <c r="L32" s="6"/>
      <c r="M32" s="3"/>
      <c r="N32" s="3"/>
    </row>
    <row r="33" spans="1:14" ht="14.25" customHeight="1" x14ac:dyDescent="0.3">
      <c r="A33" s="3">
        <f t="shared" si="6"/>
        <v>8</v>
      </c>
      <c r="B33" s="6"/>
      <c r="C33" s="5"/>
      <c r="D33" s="6"/>
      <c r="G33" s="3">
        <f t="shared" si="7"/>
        <v>8</v>
      </c>
      <c r="H33" s="4"/>
      <c r="I33" s="4"/>
      <c r="J33" s="29"/>
      <c r="K33" s="32"/>
      <c r="L33" s="11"/>
      <c r="M33" s="11"/>
      <c r="N33" s="11"/>
    </row>
    <row r="34" spans="1:14" ht="14.25" customHeight="1" x14ac:dyDescent="0.3">
      <c r="A34" s="3">
        <f t="shared" si="6"/>
        <v>9</v>
      </c>
      <c r="B34" s="6"/>
      <c r="C34" s="5"/>
      <c r="D34" s="6"/>
      <c r="G34" s="3">
        <f t="shared" si="7"/>
        <v>9</v>
      </c>
      <c r="H34" s="4"/>
      <c r="I34" s="4"/>
      <c r="J34" s="29"/>
      <c r="K34" s="32"/>
      <c r="L34" s="11"/>
      <c r="M34" s="11"/>
      <c r="N34" s="11"/>
    </row>
    <row r="35" spans="1:14" ht="14.25" customHeight="1" x14ac:dyDescent="0.3">
      <c r="A35" s="3"/>
      <c r="B35" s="6"/>
      <c r="C35" s="5"/>
      <c r="D35" s="6"/>
      <c r="G35" s="3">
        <f t="shared" si="7"/>
        <v>10</v>
      </c>
      <c r="H35" s="4"/>
      <c r="I35" s="4"/>
      <c r="J35" s="29"/>
      <c r="K35" s="29"/>
      <c r="L35" s="11"/>
      <c r="M35" s="11"/>
      <c r="N35" s="11"/>
    </row>
    <row r="36" spans="1:14" ht="14.25" customHeight="1" x14ac:dyDescent="0.3">
      <c r="A36" s="3"/>
      <c r="B36" s="6"/>
      <c r="C36" s="5"/>
      <c r="D36" s="6"/>
      <c r="G36" s="3">
        <f t="shared" si="7"/>
        <v>11</v>
      </c>
      <c r="H36" s="4"/>
      <c r="I36" s="4"/>
      <c r="J36" s="29"/>
      <c r="K36" s="29"/>
      <c r="L36" s="11"/>
      <c r="M36" s="11"/>
      <c r="N36" s="11"/>
    </row>
    <row r="37" spans="1:14" ht="14.25" customHeight="1" x14ac:dyDescent="0.3">
      <c r="A37" s="3"/>
      <c r="B37" s="6"/>
      <c r="C37" s="5"/>
      <c r="D37" s="6"/>
      <c r="G37" s="3">
        <f t="shared" si="7"/>
        <v>12</v>
      </c>
      <c r="H37" s="4"/>
      <c r="I37" s="4"/>
      <c r="J37" s="29"/>
      <c r="K37" s="29"/>
      <c r="L37" s="11"/>
      <c r="M37" s="11"/>
      <c r="N37" s="11"/>
    </row>
    <row r="38" spans="1:14" ht="14.25" customHeight="1" x14ac:dyDescent="0.3">
      <c r="A38" s="3"/>
      <c r="B38" s="6"/>
      <c r="C38" s="5"/>
      <c r="D38" s="6"/>
      <c r="G38" s="3">
        <f t="shared" si="7"/>
        <v>13</v>
      </c>
      <c r="H38" s="4"/>
      <c r="I38" s="4"/>
      <c r="J38" s="29"/>
      <c r="K38" s="29"/>
      <c r="L38" s="11"/>
      <c r="M38" s="11"/>
      <c r="N38" s="11"/>
    </row>
    <row r="39" spans="1:14" ht="14.25" customHeight="1" x14ac:dyDescent="0.3">
      <c r="A39" s="3">
        <f>A34+1</f>
        <v>10</v>
      </c>
      <c r="B39" s="6"/>
      <c r="C39" s="5"/>
      <c r="D39" s="6"/>
      <c r="G39" s="3">
        <f t="shared" si="7"/>
        <v>14</v>
      </c>
      <c r="H39" s="11"/>
      <c r="I39" s="11"/>
      <c r="J39" s="11"/>
      <c r="K39" s="11"/>
      <c r="L39" s="11"/>
      <c r="M39" s="11"/>
      <c r="N39" s="11"/>
    </row>
    <row r="40" spans="1:14" ht="14.25" customHeight="1" x14ac:dyDescent="0.3">
      <c r="A40" s="3">
        <f t="shared" ref="A40:A42" si="8">A39+1</f>
        <v>11</v>
      </c>
      <c r="B40" s="11"/>
      <c r="C40" s="11"/>
      <c r="D40" s="11"/>
      <c r="G40" s="3">
        <f t="shared" si="7"/>
        <v>15</v>
      </c>
      <c r="H40" s="11"/>
      <c r="I40" s="11"/>
      <c r="J40" s="11"/>
      <c r="K40" s="11"/>
      <c r="L40" s="11"/>
      <c r="M40" s="11"/>
      <c r="N40" s="11"/>
    </row>
    <row r="41" spans="1:14" ht="14.25" customHeight="1" x14ac:dyDescent="0.3">
      <c r="A41" s="3">
        <f t="shared" si="8"/>
        <v>12</v>
      </c>
      <c r="B41" s="37" t="s">
        <v>179</v>
      </c>
      <c r="C41" s="2">
        <f>SUM(C26:C39)</f>
        <v>8120</v>
      </c>
      <c r="D41" s="4"/>
      <c r="G41" s="3">
        <f t="shared" si="7"/>
        <v>16</v>
      </c>
      <c r="H41" s="1" t="s">
        <v>179</v>
      </c>
      <c r="I41" s="4"/>
      <c r="J41" s="5"/>
      <c r="K41" s="2">
        <f>SUM(K26:K38)</f>
        <v>9238.7000000000007</v>
      </c>
      <c r="L41" s="11"/>
      <c r="M41" s="11"/>
      <c r="N41" s="11"/>
    </row>
    <row r="42" spans="1:14" ht="14.25" customHeight="1" x14ac:dyDescent="0.3">
      <c r="A42" s="3">
        <f t="shared" si="8"/>
        <v>13</v>
      </c>
      <c r="B42" s="37" t="s">
        <v>180</v>
      </c>
      <c r="C42" s="2">
        <f>E22-C41</f>
        <v>30</v>
      </c>
      <c r="D42" s="11"/>
      <c r="G42" s="3">
        <f t="shared" si="7"/>
        <v>17</v>
      </c>
      <c r="H42" s="1" t="s">
        <v>180</v>
      </c>
      <c r="I42" s="11"/>
      <c r="J42" s="11"/>
      <c r="K42" s="2"/>
      <c r="L42" s="11"/>
      <c r="M42" s="11"/>
      <c r="N42" s="11"/>
    </row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E1"/>
    <mergeCell ref="G1:K1"/>
    <mergeCell ref="A24:D24"/>
    <mergeCell ref="G24:N2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2"/>
  <sheetViews>
    <sheetView tabSelected="1" zoomScale="85" zoomScaleNormal="85" workbookViewId="0">
      <selection activeCell="D12" sqref="D12"/>
    </sheetView>
  </sheetViews>
  <sheetFormatPr baseColWidth="10" defaultColWidth="12.59765625" defaultRowHeight="15" customHeight="1" x14ac:dyDescent="0.25"/>
  <cols>
    <col min="1" max="1" width="4.8984375" customWidth="1"/>
    <col min="2" max="2" width="24" customWidth="1"/>
    <col min="3" max="3" width="10.59765625" customWidth="1"/>
    <col min="4" max="4" width="11.3984375" customWidth="1"/>
    <col min="5" max="5" width="10.59765625" customWidth="1"/>
    <col min="6" max="6" width="4.69921875" customWidth="1"/>
    <col min="7" max="7" width="4.5" customWidth="1"/>
    <col min="8" max="8" width="24.5" customWidth="1"/>
    <col min="9" max="9" width="8" customWidth="1"/>
    <col min="10" max="10" width="9.69921875" customWidth="1"/>
    <col min="11" max="11" width="11.69921875" customWidth="1"/>
    <col min="12" max="12" width="10.59765625" customWidth="1"/>
    <col min="13" max="13" width="15.5" customWidth="1"/>
    <col min="14" max="14" width="6.8984375" customWidth="1"/>
    <col min="15" max="26" width="10.59765625" customWidth="1"/>
  </cols>
  <sheetData>
    <row r="1" spans="1:15" ht="14.25" customHeight="1" x14ac:dyDescent="0.3">
      <c r="A1" s="123" t="s">
        <v>145</v>
      </c>
      <c r="B1" s="122"/>
      <c r="C1" s="122"/>
      <c r="D1" s="122"/>
      <c r="E1" s="122"/>
      <c r="G1" s="123" t="s">
        <v>146</v>
      </c>
      <c r="H1" s="122"/>
      <c r="I1" s="122"/>
      <c r="J1" s="122"/>
      <c r="K1" s="122"/>
      <c r="M1" s="1" t="s">
        <v>147</v>
      </c>
    </row>
    <row r="2" spans="1:15" ht="14.2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M2" s="2">
        <f>E24+K24</f>
        <v>12177.7</v>
      </c>
    </row>
    <row r="3" spans="1:15" ht="14.25" customHeight="1" x14ac:dyDescent="0.3">
      <c r="A3" s="3">
        <v>1</v>
      </c>
      <c r="B3" s="4" t="s">
        <v>198</v>
      </c>
      <c r="C3" s="4">
        <v>5</v>
      </c>
      <c r="D3" s="5">
        <v>130</v>
      </c>
      <c r="E3" s="5">
        <f t="shared" ref="E3:E6" si="0">C3*D3</f>
        <v>650</v>
      </c>
      <c r="G3" s="3">
        <v>1</v>
      </c>
      <c r="H3" s="4" t="s">
        <v>199</v>
      </c>
      <c r="I3" s="4">
        <v>14</v>
      </c>
      <c r="J3" s="29">
        <v>38.5</v>
      </c>
      <c r="K3" s="5">
        <f t="shared" ref="K3:K15" si="1">I3*J3</f>
        <v>539</v>
      </c>
    </row>
    <row r="4" spans="1:15" ht="14.25" customHeight="1" x14ac:dyDescent="0.3">
      <c r="A4" s="3">
        <f t="shared" ref="A4:A8" si="2">A3+1</f>
        <v>2</v>
      </c>
      <c r="B4" s="4" t="s">
        <v>200</v>
      </c>
      <c r="C4" s="4">
        <v>2.5</v>
      </c>
      <c r="D4" s="5">
        <v>470</v>
      </c>
      <c r="E4" s="5">
        <f t="shared" si="0"/>
        <v>1175</v>
      </c>
      <c r="G4" s="3">
        <f t="shared" ref="G4:G24" si="3">G3+1</f>
        <v>2</v>
      </c>
      <c r="H4" s="4" t="s">
        <v>201</v>
      </c>
      <c r="I4" s="4">
        <v>14</v>
      </c>
      <c r="J4" s="29">
        <v>59</v>
      </c>
      <c r="K4" s="5">
        <f t="shared" si="1"/>
        <v>826</v>
      </c>
    </row>
    <row r="5" spans="1:15" ht="14.25" customHeight="1" x14ac:dyDescent="0.3">
      <c r="A5" s="16">
        <f t="shared" si="2"/>
        <v>3</v>
      </c>
      <c r="B5" s="7" t="s">
        <v>202</v>
      </c>
      <c r="C5" s="7">
        <v>32</v>
      </c>
      <c r="D5" s="2">
        <v>55</v>
      </c>
      <c r="E5" s="2">
        <f t="shared" si="0"/>
        <v>1760</v>
      </c>
      <c r="G5" s="3">
        <f t="shared" si="3"/>
        <v>3</v>
      </c>
      <c r="H5" s="4" t="s">
        <v>203</v>
      </c>
      <c r="I5" s="4">
        <v>14</v>
      </c>
      <c r="J5" s="29">
        <v>21.8</v>
      </c>
      <c r="K5" s="5">
        <f t="shared" si="1"/>
        <v>305.2</v>
      </c>
    </row>
    <row r="6" spans="1:15" ht="14.25" customHeight="1" x14ac:dyDescent="0.3">
      <c r="A6" s="3">
        <f t="shared" si="2"/>
        <v>4</v>
      </c>
      <c r="B6" s="7" t="s">
        <v>204</v>
      </c>
      <c r="C6" s="7">
        <v>21</v>
      </c>
      <c r="D6" s="2">
        <v>55</v>
      </c>
      <c r="E6" s="2">
        <f t="shared" si="0"/>
        <v>1155</v>
      </c>
      <c r="G6" s="3">
        <f t="shared" si="3"/>
        <v>4</v>
      </c>
      <c r="H6" s="4" t="s">
        <v>205</v>
      </c>
      <c r="I6" s="4">
        <v>5</v>
      </c>
      <c r="J6" s="29">
        <v>6.5</v>
      </c>
      <c r="K6" s="5">
        <f t="shared" si="1"/>
        <v>32.5</v>
      </c>
    </row>
    <row r="7" spans="1:15" ht="14.25" customHeight="1" x14ac:dyDescent="0.3">
      <c r="A7" s="3">
        <f t="shared" si="2"/>
        <v>5</v>
      </c>
      <c r="B7" s="4" t="s">
        <v>206</v>
      </c>
      <c r="C7" s="4">
        <v>1</v>
      </c>
      <c r="D7" s="5">
        <v>520</v>
      </c>
      <c r="E7" s="5">
        <v>520</v>
      </c>
      <c r="G7" s="3">
        <f t="shared" si="3"/>
        <v>5</v>
      </c>
      <c r="H7" s="4" t="s">
        <v>207</v>
      </c>
      <c r="I7" s="4">
        <v>68</v>
      </c>
      <c r="J7" s="29">
        <v>25</v>
      </c>
      <c r="K7" s="5">
        <f t="shared" si="1"/>
        <v>1700</v>
      </c>
    </row>
    <row r="8" spans="1:15" ht="14.25" customHeight="1" x14ac:dyDescent="0.3">
      <c r="A8" s="3">
        <f t="shared" si="2"/>
        <v>6</v>
      </c>
      <c r="B8" s="11"/>
      <c r="C8" s="11"/>
      <c r="D8" s="11"/>
      <c r="E8" s="11"/>
      <c r="G8" s="3">
        <f t="shared" si="3"/>
        <v>6</v>
      </c>
      <c r="H8" s="4" t="s">
        <v>208</v>
      </c>
      <c r="I8" s="4">
        <v>1.5</v>
      </c>
      <c r="J8" s="5">
        <v>1050</v>
      </c>
      <c r="K8" s="5">
        <f t="shared" si="1"/>
        <v>1575</v>
      </c>
      <c r="M8" s="38"/>
    </row>
    <row r="9" spans="1:15" ht="14.25" customHeight="1" x14ac:dyDescent="0.3">
      <c r="A9" s="3"/>
      <c r="B9" s="11"/>
      <c r="C9" s="11"/>
      <c r="D9" s="11"/>
      <c r="E9" s="11"/>
      <c r="G9" s="3">
        <f t="shared" si="3"/>
        <v>7</v>
      </c>
      <c r="H9" s="4" t="s">
        <v>209</v>
      </c>
      <c r="I9" s="4">
        <v>2</v>
      </c>
      <c r="J9" s="29">
        <v>170</v>
      </c>
      <c r="K9" s="5">
        <f t="shared" si="1"/>
        <v>340</v>
      </c>
      <c r="O9" s="38"/>
    </row>
    <row r="10" spans="1:15" ht="14.25" customHeight="1" x14ac:dyDescent="0.3">
      <c r="A10" s="23"/>
      <c r="B10" s="4"/>
      <c r="C10" s="4"/>
      <c r="D10" s="5"/>
      <c r="E10" s="5"/>
      <c r="G10" s="3">
        <f t="shared" si="3"/>
        <v>8</v>
      </c>
      <c r="H10" s="4" t="s">
        <v>210</v>
      </c>
      <c r="I10" s="4">
        <v>1</v>
      </c>
      <c r="J10" s="29">
        <v>310</v>
      </c>
      <c r="K10" s="5">
        <f t="shared" si="1"/>
        <v>310</v>
      </c>
    </row>
    <row r="11" spans="1:15" ht="14.25" customHeight="1" x14ac:dyDescent="0.3">
      <c r="A11" s="3"/>
      <c r="B11" s="4"/>
      <c r="C11" s="4"/>
      <c r="D11" s="5"/>
      <c r="E11" s="5"/>
      <c r="G11" s="3">
        <f t="shared" si="3"/>
        <v>9</v>
      </c>
      <c r="H11" s="4" t="s">
        <v>211</v>
      </c>
      <c r="I11" s="4">
        <v>0</v>
      </c>
      <c r="J11" s="29">
        <v>300</v>
      </c>
      <c r="K11" s="5">
        <f t="shared" si="1"/>
        <v>0</v>
      </c>
    </row>
    <row r="12" spans="1:15" ht="14.25" customHeight="1" x14ac:dyDescent="0.3">
      <c r="A12" s="3"/>
      <c r="B12" s="4"/>
      <c r="C12" s="4"/>
      <c r="D12" s="5"/>
      <c r="E12" s="5"/>
      <c r="G12" s="3">
        <f t="shared" si="3"/>
        <v>10</v>
      </c>
      <c r="H12" s="4" t="s">
        <v>212</v>
      </c>
      <c r="I12" s="4">
        <v>190</v>
      </c>
      <c r="J12" s="29">
        <v>3</v>
      </c>
      <c r="K12" s="5">
        <f t="shared" si="1"/>
        <v>570</v>
      </c>
    </row>
    <row r="13" spans="1:15" ht="14.25" customHeight="1" x14ac:dyDescent="0.3">
      <c r="A13" s="3"/>
      <c r="B13" s="4"/>
      <c r="C13" s="4"/>
      <c r="D13" s="5"/>
      <c r="E13" s="5"/>
      <c r="G13" s="3">
        <f t="shared" si="3"/>
        <v>11</v>
      </c>
      <c r="H13" s="4" t="s">
        <v>213</v>
      </c>
      <c r="I13" s="4">
        <v>1</v>
      </c>
      <c r="J13" s="5">
        <v>720</v>
      </c>
      <c r="K13" s="5">
        <f t="shared" si="1"/>
        <v>720</v>
      </c>
    </row>
    <row r="14" spans="1:15" ht="14.25" customHeight="1" x14ac:dyDescent="0.3">
      <c r="A14" s="3"/>
      <c r="B14" s="4"/>
      <c r="C14" s="4"/>
      <c r="D14" s="5"/>
      <c r="E14" s="5"/>
      <c r="G14" s="3">
        <f t="shared" si="3"/>
        <v>12</v>
      </c>
      <c r="H14" s="4"/>
      <c r="I14" s="4"/>
      <c r="J14" s="29"/>
      <c r="K14" s="5">
        <f t="shared" si="1"/>
        <v>0</v>
      </c>
    </row>
    <row r="15" spans="1:15" ht="14.25" customHeight="1" x14ac:dyDescent="0.3">
      <c r="A15" s="3"/>
      <c r="B15" s="4"/>
      <c r="C15" s="4"/>
      <c r="D15" s="5"/>
      <c r="E15" s="5"/>
      <c r="G15" s="3">
        <f t="shared" si="3"/>
        <v>13</v>
      </c>
      <c r="H15" s="4"/>
      <c r="I15" s="4"/>
      <c r="J15" s="5"/>
      <c r="K15" s="5">
        <f t="shared" si="1"/>
        <v>0</v>
      </c>
    </row>
    <row r="16" spans="1:15" ht="14.25" customHeight="1" x14ac:dyDescent="0.3">
      <c r="A16" s="3">
        <f>A8+1</f>
        <v>7</v>
      </c>
      <c r="B16" s="5"/>
      <c r="C16" s="7"/>
      <c r="D16" s="5"/>
      <c r="E16" s="2"/>
      <c r="G16" s="3">
        <f t="shared" si="3"/>
        <v>14</v>
      </c>
      <c r="H16" s="4"/>
      <c r="I16" s="7"/>
      <c r="J16" s="5"/>
      <c r="K16" s="2"/>
    </row>
    <row r="17" spans="1:14" ht="14.25" customHeight="1" x14ac:dyDescent="0.3">
      <c r="A17" s="3">
        <f t="shared" ref="A17:A24" si="4">A16+1</f>
        <v>8</v>
      </c>
      <c r="B17" s="4"/>
      <c r="C17" s="4"/>
      <c r="D17" s="5"/>
      <c r="E17" s="5"/>
      <c r="G17" s="3">
        <f t="shared" si="3"/>
        <v>15</v>
      </c>
      <c r="H17" s="4"/>
      <c r="I17" s="4"/>
      <c r="J17" s="5"/>
      <c r="K17" s="5"/>
    </row>
    <row r="18" spans="1:14" ht="14.25" customHeight="1" x14ac:dyDescent="0.3">
      <c r="A18" s="3">
        <f t="shared" si="4"/>
        <v>9</v>
      </c>
      <c r="B18" s="4"/>
      <c r="C18" s="4"/>
      <c r="D18" s="5"/>
      <c r="E18" s="5"/>
      <c r="G18" s="3">
        <f t="shared" si="3"/>
        <v>16</v>
      </c>
      <c r="H18" s="4"/>
      <c r="I18" s="4"/>
      <c r="J18" s="5"/>
      <c r="K18" s="5"/>
    </row>
    <row r="19" spans="1:14" ht="14.25" customHeight="1" x14ac:dyDescent="0.3">
      <c r="A19" s="3">
        <f t="shared" si="4"/>
        <v>10</v>
      </c>
      <c r="B19" s="4"/>
      <c r="C19" s="4"/>
      <c r="D19" s="5"/>
      <c r="E19" s="5"/>
      <c r="G19" s="3">
        <f t="shared" si="3"/>
        <v>17</v>
      </c>
      <c r="H19" s="4"/>
      <c r="I19" s="4"/>
      <c r="J19" s="5"/>
      <c r="K19" s="5"/>
    </row>
    <row r="20" spans="1:14" ht="14.25" customHeight="1" x14ac:dyDescent="0.3">
      <c r="A20" s="3">
        <f t="shared" si="4"/>
        <v>11</v>
      </c>
      <c r="B20" s="4"/>
      <c r="C20" s="4"/>
      <c r="D20" s="5"/>
      <c r="E20" s="5"/>
      <c r="G20" s="3">
        <f t="shared" si="3"/>
        <v>18</v>
      </c>
      <c r="H20" s="4"/>
      <c r="I20" s="36"/>
      <c r="J20" s="5"/>
      <c r="K20" s="5"/>
    </row>
    <row r="21" spans="1:14" ht="14.25" customHeight="1" x14ac:dyDescent="0.3">
      <c r="A21" s="3">
        <f t="shared" si="4"/>
        <v>12</v>
      </c>
      <c r="B21" s="4"/>
      <c r="C21" s="4"/>
      <c r="D21" s="5"/>
      <c r="E21" s="5"/>
      <c r="G21" s="3">
        <f t="shared" si="3"/>
        <v>19</v>
      </c>
      <c r="H21" s="4"/>
      <c r="I21" s="4"/>
      <c r="J21" s="5"/>
      <c r="K21" s="5"/>
    </row>
    <row r="22" spans="1:14" ht="14.25" customHeight="1" x14ac:dyDescent="0.3">
      <c r="A22" s="3">
        <f t="shared" si="4"/>
        <v>13</v>
      </c>
      <c r="B22" s="4"/>
      <c r="C22" s="4"/>
      <c r="D22" s="5"/>
      <c r="E22" s="5"/>
      <c r="G22" s="3">
        <f t="shared" si="3"/>
        <v>20</v>
      </c>
      <c r="H22" s="4"/>
      <c r="I22" s="4"/>
      <c r="J22" s="5"/>
      <c r="K22" s="5"/>
    </row>
    <row r="23" spans="1:14" ht="14.25" customHeight="1" x14ac:dyDescent="0.3">
      <c r="A23" s="3">
        <f t="shared" si="4"/>
        <v>14</v>
      </c>
      <c r="B23" s="1" t="s">
        <v>664</v>
      </c>
      <c r="C23" s="7"/>
      <c r="D23" s="5"/>
      <c r="E23" s="2"/>
      <c r="G23" s="3">
        <f t="shared" si="3"/>
        <v>21</v>
      </c>
      <c r="H23" s="1" t="s">
        <v>62</v>
      </c>
      <c r="I23" s="7"/>
      <c r="J23" s="5"/>
      <c r="K23" s="2"/>
    </row>
    <row r="24" spans="1:14" ht="14.25" customHeight="1" x14ac:dyDescent="0.3">
      <c r="A24" s="3">
        <f t="shared" si="4"/>
        <v>15</v>
      </c>
      <c r="B24" s="1" t="s">
        <v>64</v>
      </c>
      <c r="C24" s="4"/>
      <c r="D24" s="5"/>
      <c r="E24" s="2">
        <f>SUM(E3:E23)</f>
        <v>5260</v>
      </c>
      <c r="G24" s="3">
        <f t="shared" si="3"/>
        <v>22</v>
      </c>
      <c r="H24" s="1" t="s">
        <v>64</v>
      </c>
      <c r="I24" s="4"/>
      <c r="J24" s="5"/>
      <c r="K24" s="2">
        <f>SUM(K3:K23)</f>
        <v>6917.7</v>
      </c>
    </row>
    <row r="25" spans="1:14" ht="14.25" customHeight="1" x14ac:dyDescent="0.25"/>
    <row r="26" spans="1:14" ht="14.25" customHeight="1" x14ac:dyDescent="0.3">
      <c r="A26" s="123" t="s">
        <v>163</v>
      </c>
      <c r="B26" s="122"/>
      <c r="C26" s="122"/>
      <c r="D26" s="122"/>
      <c r="G26" s="121" t="s">
        <v>164</v>
      </c>
      <c r="H26" s="122"/>
      <c r="I26" s="122"/>
      <c r="J26" s="122"/>
      <c r="K26" s="122"/>
      <c r="L26" s="122"/>
      <c r="M26" s="122"/>
      <c r="N26" s="122"/>
    </row>
    <row r="27" spans="1:14" ht="14.25" customHeight="1" x14ac:dyDescent="0.3">
      <c r="A27" s="63" t="s">
        <v>4</v>
      </c>
      <c r="B27" s="63" t="s">
        <v>5</v>
      </c>
      <c r="C27" s="63" t="s">
        <v>10</v>
      </c>
      <c r="D27" s="63" t="s">
        <v>67</v>
      </c>
      <c r="G27" s="1" t="s">
        <v>4</v>
      </c>
      <c r="H27" s="1" t="s">
        <v>71</v>
      </c>
      <c r="I27" s="1" t="s">
        <v>6</v>
      </c>
      <c r="J27" s="1" t="s">
        <v>72</v>
      </c>
      <c r="K27" s="1" t="s">
        <v>73</v>
      </c>
      <c r="L27" s="1" t="s">
        <v>67</v>
      </c>
      <c r="M27" s="1" t="s">
        <v>74</v>
      </c>
      <c r="N27" s="1" t="s">
        <v>75</v>
      </c>
    </row>
    <row r="28" spans="1:14" ht="14.25" customHeight="1" x14ac:dyDescent="0.3">
      <c r="A28" s="3">
        <v>1</v>
      </c>
      <c r="B28" s="39" t="s">
        <v>214</v>
      </c>
      <c r="C28" s="5">
        <v>710</v>
      </c>
      <c r="D28" s="6"/>
      <c r="G28" s="16">
        <v>1</v>
      </c>
      <c r="H28" s="10" t="s">
        <v>215</v>
      </c>
      <c r="I28" s="10">
        <v>10</v>
      </c>
      <c r="J28" s="32">
        <v>25.5</v>
      </c>
      <c r="K28" s="32">
        <f t="shared" ref="K28:K36" si="5">I28*J28</f>
        <v>255</v>
      </c>
      <c r="L28" s="8"/>
      <c r="M28" s="16"/>
      <c r="N28" s="16"/>
    </row>
    <row r="29" spans="1:14" ht="14.25" customHeight="1" x14ac:dyDescent="0.3">
      <c r="A29" s="3">
        <f t="shared" ref="A29:A38" si="6">A28+1</f>
        <v>2</v>
      </c>
      <c r="B29" s="39" t="s">
        <v>216</v>
      </c>
      <c r="C29" s="5">
        <v>120</v>
      </c>
      <c r="D29" s="6"/>
      <c r="G29" s="3">
        <f t="shared" ref="G29:G36" si="7">G28+1</f>
        <v>2</v>
      </c>
      <c r="H29" s="4" t="s">
        <v>208</v>
      </c>
      <c r="I29" s="4">
        <v>1.5</v>
      </c>
      <c r="J29" s="5">
        <v>1050</v>
      </c>
      <c r="K29" s="5">
        <f t="shared" si="5"/>
        <v>1575</v>
      </c>
      <c r="L29" s="6"/>
      <c r="M29" s="3"/>
      <c r="N29" s="3"/>
    </row>
    <row r="30" spans="1:14" ht="14.25" customHeight="1" x14ac:dyDescent="0.3">
      <c r="A30" s="3">
        <f t="shared" si="6"/>
        <v>3</v>
      </c>
      <c r="B30" s="28" t="s">
        <v>217</v>
      </c>
      <c r="C30" s="5">
        <v>150</v>
      </c>
      <c r="D30" s="6"/>
      <c r="G30" s="3">
        <f t="shared" si="7"/>
        <v>3</v>
      </c>
      <c r="H30" s="4" t="s">
        <v>213</v>
      </c>
      <c r="I30" s="4">
        <v>1</v>
      </c>
      <c r="J30" s="5">
        <v>720</v>
      </c>
      <c r="K30" s="5">
        <f t="shared" si="5"/>
        <v>720</v>
      </c>
      <c r="L30" s="6"/>
      <c r="M30" s="3"/>
      <c r="N30" s="3"/>
    </row>
    <row r="31" spans="1:14" ht="14.25" customHeight="1" x14ac:dyDescent="0.3">
      <c r="A31" s="3">
        <f t="shared" si="6"/>
        <v>4</v>
      </c>
      <c r="B31" s="28" t="s">
        <v>218</v>
      </c>
      <c r="C31" s="5">
        <v>350</v>
      </c>
      <c r="D31" s="6"/>
      <c r="G31" s="3">
        <f t="shared" si="7"/>
        <v>4</v>
      </c>
      <c r="H31" s="4" t="s">
        <v>219</v>
      </c>
      <c r="I31" s="4">
        <v>1</v>
      </c>
      <c r="J31" s="29">
        <v>170</v>
      </c>
      <c r="K31" s="5">
        <f t="shared" si="5"/>
        <v>170</v>
      </c>
      <c r="L31" s="6"/>
      <c r="M31" s="3"/>
      <c r="N31" s="3"/>
    </row>
    <row r="32" spans="1:14" ht="14.25" customHeight="1" x14ac:dyDescent="0.3">
      <c r="A32" s="3">
        <f t="shared" si="6"/>
        <v>5</v>
      </c>
      <c r="B32" s="28" t="s">
        <v>220</v>
      </c>
      <c r="C32" s="5">
        <v>22</v>
      </c>
      <c r="D32" s="6"/>
      <c r="G32" s="3">
        <f t="shared" si="7"/>
        <v>5</v>
      </c>
      <c r="H32" s="4" t="s">
        <v>210</v>
      </c>
      <c r="I32" s="4">
        <v>1</v>
      </c>
      <c r="J32" s="29">
        <v>310</v>
      </c>
      <c r="K32" s="5">
        <f t="shared" si="5"/>
        <v>310</v>
      </c>
      <c r="L32" s="6"/>
      <c r="M32" s="3"/>
      <c r="N32" s="3"/>
    </row>
    <row r="33" spans="1:14" ht="14.25" customHeight="1" x14ac:dyDescent="0.3">
      <c r="A33" s="3">
        <f t="shared" si="6"/>
        <v>6</v>
      </c>
      <c r="B33" s="28" t="s">
        <v>221</v>
      </c>
      <c r="C33" s="5">
        <v>470</v>
      </c>
      <c r="D33" s="6"/>
      <c r="G33" s="3">
        <f t="shared" si="7"/>
        <v>6</v>
      </c>
      <c r="H33" s="4" t="s">
        <v>203</v>
      </c>
      <c r="I33" s="4">
        <v>17</v>
      </c>
      <c r="J33" s="29">
        <v>21.8</v>
      </c>
      <c r="K33" s="5">
        <f t="shared" si="5"/>
        <v>370.6</v>
      </c>
      <c r="L33" s="6"/>
      <c r="M33" s="3"/>
      <c r="N33" s="3"/>
    </row>
    <row r="34" spans="1:14" ht="14.25" customHeight="1" x14ac:dyDescent="0.3">
      <c r="A34" s="3">
        <f t="shared" si="6"/>
        <v>7</v>
      </c>
      <c r="B34" s="28" t="s">
        <v>222</v>
      </c>
      <c r="C34" s="5">
        <v>530</v>
      </c>
      <c r="D34" s="6"/>
      <c r="G34" s="3">
        <f t="shared" si="7"/>
        <v>7</v>
      </c>
      <c r="H34" s="4" t="s">
        <v>223</v>
      </c>
      <c r="I34" s="4">
        <v>3</v>
      </c>
      <c r="J34" s="29">
        <v>38.5</v>
      </c>
      <c r="K34" s="5">
        <f t="shared" si="5"/>
        <v>115.5</v>
      </c>
      <c r="L34" s="6"/>
      <c r="M34" s="3"/>
      <c r="N34" s="3"/>
    </row>
    <row r="35" spans="1:14" ht="14.25" customHeight="1" x14ac:dyDescent="0.3">
      <c r="A35" s="3">
        <f t="shared" si="6"/>
        <v>8</v>
      </c>
      <c r="B35" s="28" t="s">
        <v>224</v>
      </c>
      <c r="C35" s="5">
        <v>400</v>
      </c>
      <c r="D35" s="6"/>
      <c r="G35" s="3">
        <f t="shared" si="7"/>
        <v>8</v>
      </c>
      <c r="H35" s="10" t="s">
        <v>215</v>
      </c>
      <c r="I35" s="10">
        <v>10</v>
      </c>
      <c r="J35" s="32">
        <v>25.5</v>
      </c>
      <c r="K35" s="32">
        <f t="shared" si="5"/>
        <v>255</v>
      </c>
      <c r="L35" s="11"/>
      <c r="M35" s="11"/>
      <c r="N35" s="11"/>
    </row>
    <row r="36" spans="1:14" ht="14.25" customHeight="1" x14ac:dyDescent="0.3">
      <c r="A36" s="3">
        <f t="shared" si="6"/>
        <v>9</v>
      </c>
      <c r="B36" s="28" t="s">
        <v>218</v>
      </c>
      <c r="C36" s="5">
        <v>50</v>
      </c>
      <c r="D36" s="6"/>
      <c r="G36" s="3">
        <f t="shared" si="7"/>
        <v>9</v>
      </c>
      <c r="H36" s="4" t="s">
        <v>225</v>
      </c>
      <c r="I36" s="10">
        <v>1</v>
      </c>
      <c r="J36" s="32">
        <v>100</v>
      </c>
      <c r="K36" s="32">
        <f t="shared" si="5"/>
        <v>100</v>
      </c>
      <c r="L36" s="11"/>
      <c r="M36" s="11"/>
      <c r="N36" s="11"/>
    </row>
    <row r="37" spans="1:14" ht="14.25" customHeight="1" x14ac:dyDescent="0.3">
      <c r="A37" s="3">
        <f t="shared" si="6"/>
        <v>10</v>
      </c>
      <c r="B37" s="28" t="s">
        <v>226</v>
      </c>
      <c r="C37" s="5">
        <v>46</v>
      </c>
      <c r="D37" s="11"/>
      <c r="G37" s="3"/>
      <c r="H37" s="11"/>
      <c r="I37" s="11"/>
      <c r="J37" s="11"/>
      <c r="K37" s="11"/>
      <c r="L37" s="11"/>
      <c r="M37" s="11"/>
      <c r="N37" s="11"/>
    </row>
    <row r="38" spans="1:14" ht="14.25" customHeight="1" x14ac:dyDescent="0.3">
      <c r="A38" s="3">
        <f t="shared" si="6"/>
        <v>11</v>
      </c>
      <c r="B38" s="28" t="s">
        <v>227</v>
      </c>
      <c r="C38" s="5">
        <v>40</v>
      </c>
      <c r="D38" s="11"/>
      <c r="G38" s="3"/>
      <c r="H38" s="11"/>
      <c r="I38" s="11"/>
      <c r="J38" s="11"/>
      <c r="K38" s="11"/>
      <c r="L38" s="11"/>
      <c r="M38" s="11"/>
      <c r="N38" s="11"/>
    </row>
    <row r="39" spans="1:14" ht="14.25" customHeight="1" x14ac:dyDescent="0.3">
      <c r="A39" s="3">
        <f>A36+1</f>
        <v>10</v>
      </c>
      <c r="B39" s="28" t="s">
        <v>228</v>
      </c>
      <c r="C39" s="5">
        <v>2700</v>
      </c>
      <c r="D39" s="40">
        <v>44724</v>
      </c>
      <c r="G39" s="3">
        <f>G36+1</f>
        <v>10</v>
      </c>
      <c r="H39" s="11"/>
      <c r="I39" s="11"/>
      <c r="J39" s="11"/>
      <c r="K39" s="11"/>
      <c r="L39" s="11"/>
      <c r="M39" s="11"/>
      <c r="N39" s="11"/>
    </row>
    <row r="40" spans="1:14" ht="14.25" customHeight="1" x14ac:dyDescent="0.3">
      <c r="A40" s="3">
        <f t="shared" ref="A40:A41" si="8">A39+1</f>
        <v>11</v>
      </c>
      <c r="B40" s="37" t="s">
        <v>179</v>
      </c>
      <c r="C40" s="2">
        <f>SUM(C28:C39)</f>
        <v>5588</v>
      </c>
      <c r="D40" s="4"/>
      <c r="G40" s="3">
        <f t="shared" ref="G40:G41" si="9">G39+1</f>
        <v>11</v>
      </c>
      <c r="H40" s="11"/>
      <c r="I40" s="11"/>
      <c r="J40" s="11"/>
      <c r="K40" s="11"/>
      <c r="L40" s="11"/>
      <c r="M40" s="11"/>
      <c r="N40" s="11"/>
    </row>
    <row r="41" spans="1:14" ht="14.25" customHeight="1" x14ac:dyDescent="0.3">
      <c r="A41" s="3">
        <f t="shared" si="8"/>
        <v>12</v>
      </c>
      <c r="B41" s="37" t="s">
        <v>180</v>
      </c>
      <c r="C41" s="2">
        <f>E24-C40</f>
        <v>-328</v>
      </c>
      <c r="D41" s="11"/>
      <c r="G41" s="3">
        <f t="shared" si="9"/>
        <v>12</v>
      </c>
      <c r="H41" s="1" t="s">
        <v>179</v>
      </c>
      <c r="I41" s="4"/>
      <c r="J41" s="5"/>
      <c r="K41" s="2">
        <f>SUM(K28:K40)</f>
        <v>3871.1</v>
      </c>
      <c r="L41" s="11"/>
      <c r="M41" s="11"/>
      <c r="N41" s="11"/>
    </row>
    <row r="42" spans="1:14" ht="14.25" customHeight="1" x14ac:dyDescent="0.3">
      <c r="G42" s="11"/>
      <c r="H42" s="1" t="s">
        <v>180</v>
      </c>
      <c r="I42" s="11"/>
      <c r="J42" s="11"/>
      <c r="K42" s="2">
        <f>K24-K41</f>
        <v>3046.6</v>
      </c>
      <c r="L42" s="11"/>
      <c r="M42" s="11"/>
      <c r="N42" s="11"/>
    </row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</sheetData>
  <mergeCells count="4">
    <mergeCell ref="A1:E1"/>
    <mergeCell ref="G1:K1"/>
    <mergeCell ref="A26:D26"/>
    <mergeCell ref="G26:N2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zoomScale="85" zoomScaleNormal="85" workbookViewId="0">
      <selection activeCell="E16" sqref="E16"/>
    </sheetView>
  </sheetViews>
  <sheetFormatPr baseColWidth="10" defaultColWidth="12.59765625" defaultRowHeight="15" customHeight="1" x14ac:dyDescent="0.25"/>
  <cols>
    <col min="1" max="1" width="10.59765625" customWidth="1"/>
    <col min="2" max="2" width="27.3984375" customWidth="1"/>
    <col min="3" max="5" width="10.59765625" customWidth="1"/>
    <col min="6" max="6" width="4.59765625" customWidth="1"/>
    <col min="7" max="7" width="10.59765625" customWidth="1"/>
    <col min="8" max="8" width="21.09765625" customWidth="1"/>
    <col min="9" max="11" width="10.59765625" customWidth="1"/>
    <col min="12" max="12" width="5" customWidth="1"/>
    <col min="13" max="13" width="13.5" customWidth="1"/>
    <col min="14" max="16" width="10.59765625" customWidth="1"/>
    <col min="17" max="17" width="14.5" customWidth="1"/>
    <col min="18" max="26" width="10.59765625" customWidth="1"/>
  </cols>
  <sheetData>
    <row r="1" spans="1:19" ht="14.25" customHeight="1" x14ac:dyDescent="0.3">
      <c r="A1" s="123" t="s">
        <v>145</v>
      </c>
      <c r="B1" s="122"/>
      <c r="C1" s="122"/>
      <c r="D1" s="122"/>
      <c r="E1" s="122"/>
      <c r="G1" s="123" t="s">
        <v>146</v>
      </c>
      <c r="H1" s="122"/>
      <c r="I1" s="122"/>
      <c r="J1" s="122"/>
      <c r="K1" s="122"/>
      <c r="M1" s="1" t="s">
        <v>147</v>
      </c>
      <c r="P1" s="127" t="s">
        <v>229</v>
      </c>
      <c r="Q1" s="122"/>
      <c r="R1" s="122"/>
      <c r="S1" s="122"/>
    </row>
    <row r="2" spans="1:19" ht="14.2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M2" s="2">
        <f>E22+K22</f>
        <v>5600</v>
      </c>
      <c r="P2" s="63" t="s">
        <v>4</v>
      </c>
      <c r="Q2" s="63" t="s">
        <v>5</v>
      </c>
      <c r="R2" s="63" t="s">
        <v>10</v>
      </c>
      <c r="S2" s="63" t="s">
        <v>67</v>
      </c>
    </row>
    <row r="3" spans="1:19" ht="14.25" customHeight="1" x14ac:dyDescent="0.3">
      <c r="A3" s="3">
        <v>1</v>
      </c>
      <c r="B3" s="4" t="s">
        <v>230</v>
      </c>
      <c r="C3" s="4">
        <v>270</v>
      </c>
      <c r="D3" s="29">
        <v>5</v>
      </c>
      <c r="E3" s="5">
        <f t="shared" ref="E3:E4" si="0">C3*D3</f>
        <v>1350</v>
      </c>
      <c r="G3" s="3">
        <v>1</v>
      </c>
      <c r="H3" s="4" t="s">
        <v>231</v>
      </c>
      <c r="I3" s="4">
        <v>16</v>
      </c>
      <c r="J3" s="5">
        <v>50</v>
      </c>
      <c r="K3" s="5">
        <f>I3*J3</f>
        <v>800</v>
      </c>
      <c r="P3" s="3">
        <v>1</v>
      </c>
      <c r="Q3" s="3" t="s">
        <v>232</v>
      </c>
      <c r="R3" s="5">
        <v>200</v>
      </c>
      <c r="S3" s="6">
        <v>44887</v>
      </c>
    </row>
    <row r="4" spans="1:19" ht="14.25" customHeight="1" x14ac:dyDescent="0.3">
      <c r="A4" s="3">
        <f t="shared" ref="A4:A22" si="1">A3+1</f>
        <v>2</v>
      </c>
      <c r="B4" s="4" t="s">
        <v>233</v>
      </c>
      <c r="C4" s="4">
        <v>100</v>
      </c>
      <c r="D4" s="29">
        <v>5</v>
      </c>
      <c r="E4" s="5">
        <f t="shared" si="0"/>
        <v>500</v>
      </c>
      <c r="G4" s="3">
        <f t="shared" ref="G4:G22" si="2">G3+1</f>
        <v>2</v>
      </c>
      <c r="H4" s="4"/>
      <c r="I4" s="4"/>
      <c r="J4" s="5"/>
      <c r="K4" s="5"/>
      <c r="P4" s="3">
        <f t="shared" ref="P4:P11" si="3">P3+1</f>
        <v>2</v>
      </c>
      <c r="Q4" s="3" t="s">
        <v>234</v>
      </c>
      <c r="R4" s="5">
        <v>1700</v>
      </c>
      <c r="S4" s="6">
        <v>44891</v>
      </c>
    </row>
    <row r="5" spans="1:19" ht="14.25" customHeight="1" x14ac:dyDescent="0.3">
      <c r="A5" s="3">
        <f t="shared" si="1"/>
        <v>3</v>
      </c>
      <c r="B5" s="4"/>
      <c r="C5" s="4"/>
      <c r="D5" s="29"/>
      <c r="E5" s="5"/>
      <c r="G5" s="3">
        <f t="shared" si="2"/>
        <v>3</v>
      </c>
      <c r="H5" s="4"/>
      <c r="I5" s="4"/>
      <c r="J5" s="5"/>
      <c r="K5" s="5"/>
      <c r="P5" s="3">
        <f t="shared" si="3"/>
        <v>3</v>
      </c>
      <c r="Q5" s="3"/>
      <c r="R5" s="5"/>
      <c r="S5" s="6"/>
    </row>
    <row r="6" spans="1:19" ht="14.25" customHeight="1" x14ac:dyDescent="0.3">
      <c r="A6" s="3">
        <f t="shared" si="1"/>
        <v>4</v>
      </c>
      <c r="B6" s="4"/>
      <c r="C6" s="4"/>
      <c r="D6" s="29"/>
      <c r="E6" s="5"/>
      <c r="G6" s="3">
        <f t="shared" si="2"/>
        <v>4</v>
      </c>
      <c r="H6" s="4"/>
      <c r="I6" s="4"/>
      <c r="J6" s="5"/>
      <c r="K6" s="5"/>
      <c r="P6" s="3">
        <f t="shared" si="3"/>
        <v>4</v>
      </c>
      <c r="Q6" s="3"/>
      <c r="R6" s="5"/>
      <c r="S6" s="6"/>
    </row>
    <row r="7" spans="1:19" ht="14.25" customHeight="1" x14ac:dyDescent="0.3">
      <c r="A7" s="3">
        <f t="shared" si="1"/>
        <v>5</v>
      </c>
      <c r="B7" s="4"/>
      <c r="C7" s="4"/>
      <c r="D7" s="29"/>
      <c r="E7" s="5"/>
      <c r="G7" s="3">
        <f t="shared" si="2"/>
        <v>5</v>
      </c>
      <c r="H7" s="4"/>
      <c r="I7" s="4"/>
      <c r="J7" s="5"/>
      <c r="K7" s="5"/>
      <c r="P7" s="3">
        <f t="shared" si="3"/>
        <v>5</v>
      </c>
      <c r="Q7" s="3"/>
      <c r="R7" s="5"/>
      <c r="S7" s="6"/>
    </row>
    <row r="8" spans="1:19" ht="14.25" customHeight="1" x14ac:dyDescent="0.3">
      <c r="A8" s="3">
        <f t="shared" si="1"/>
        <v>6</v>
      </c>
      <c r="B8" s="4"/>
      <c r="C8" s="4"/>
      <c r="D8" s="29"/>
      <c r="E8" s="5"/>
      <c r="G8" s="3">
        <f t="shared" si="2"/>
        <v>6</v>
      </c>
      <c r="H8" s="4"/>
      <c r="I8" s="4"/>
      <c r="J8" s="5"/>
      <c r="K8" s="5"/>
      <c r="P8" s="3">
        <f t="shared" si="3"/>
        <v>6</v>
      </c>
      <c r="Q8" s="6"/>
      <c r="R8" s="5"/>
      <c r="S8" s="6"/>
    </row>
    <row r="9" spans="1:19" ht="14.25" customHeight="1" x14ac:dyDescent="0.3">
      <c r="A9" s="3">
        <f t="shared" si="1"/>
        <v>7</v>
      </c>
      <c r="B9" s="4"/>
      <c r="C9" s="4"/>
      <c r="D9" s="29"/>
      <c r="E9" s="5"/>
      <c r="G9" s="3">
        <f t="shared" si="2"/>
        <v>7</v>
      </c>
      <c r="H9" s="4"/>
      <c r="I9" s="4"/>
      <c r="J9" s="5"/>
      <c r="K9" s="5"/>
      <c r="P9" s="3">
        <f t="shared" si="3"/>
        <v>7</v>
      </c>
      <c r="Q9" s="6"/>
      <c r="R9" s="5"/>
      <c r="S9" s="6"/>
    </row>
    <row r="10" spans="1:19" ht="14.25" customHeight="1" x14ac:dyDescent="0.3">
      <c r="A10" s="3">
        <f t="shared" si="1"/>
        <v>8</v>
      </c>
      <c r="B10" s="4"/>
      <c r="C10" s="4"/>
      <c r="D10" s="29"/>
      <c r="E10" s="5"/>
      <c r="G10" s="3">
        <f t="shared" si="2"/>
        <v>8</v>
      </c>
      <c r="H10" s="4"/>
      <c r="I10" s="4"/>
      <c r="J10" s="5"/>
      <c r="K10" s="5"/>
      <c r="P10" s="3">
        <f t="shared" si="3"/>
        <v>8</v>
      </c>
      <c r="Q10" s="6"/>
      <c r="R10" s="5"/>
      <c r="S10" s="6"/>
    </row>
    <row r="11" spans="1:19" ht="14.25" customHeight="1" x14ac:dyDescent="0.3">
      <c r="A11" s="3">
        <f t="shared" si="1"/>
        <v>9</v>
      </c>
      <c r="B11" s="4"/>
      <c r="C11" s="4"/>
      <c r="D11" s="29"/>
      <c r="E11" s="5"/>
      <c r="G11" s="3">
        <f t="shared" si="2"/>
        <v>9</v>
      </c>
      <c r="H11" s="4"/>
      <c r="I11" s="4"/>
      <c r="J11" s="5"/>
      <c r="K11" s="5"/>
      <c r="P11" s="3">
        <f t="shared" si="3"/>
        <v>9</v>
      </c>
      <c r="Q11" s="6"/>
      <c r="R11" s="5"/>
      <c r="S11" s="6"/>
    </row>
    <row r="12" spans="1:19" ht="14.25" customHeight="1" x14ac:dyDescent="0.3">
      <c r="A12" s="3">
        <f t="shared" si="1"/>
        <v>10</v>
      </c>
      <c r="B12" s="4"/>
      <c r="C12" s="4"/>
      <c r="D12" s="29"/>
      <c r="E12" s="5"/>
      <c r="G12" s="3">
        <f t="shared" si="2"/>
        <v>10</v>
      </c>
      <c r="H12" s="4"/>
      <c r="I12" s="4"/>
      <c r="J12" s="5"/>
      <c r="K12" s="5"/>
      <c r="P12" s="3"/>
      <c r="Q12" s="6"/>
      <c r="R12" s="5"/>
      <c r="S12" s="6"/>
    </row>
    <row r="13" spans="1:19" ht="14.25" customHeight="1" x14ac:dyDescent="0.3">
      <c r="A13" s="3">
        <f t="shared" si="1"/>
        <v>11</v>
      </c>
      <c r="B13" s="4"/>
      <c r="C13" s="4"/>
      <c r="D13" s="29"/>
      <c r="E13" s="5"/>
      <c r="G13" s="3">
        <f t="shared" si="2"/>
        <v>11</v>
      </c>
      <c r="H13" s="4"/>
      <c r="I13" s="4"/>
      <c r="J13" s="5"/>
      <c r="K13" s="5"/>
      <c r="P13" s="3"/>
      <c r="Q13" s="6"/>
      <c r="R13" s="5"/>
      <c r="S13" s="6"/>
    </row>
    <row r="14" spans="1:19" ht="14.25" customHeight="1" x14ac:dyDescent="0.3">
      <c r="A14" s="3">
        <f t="shared" si="1"/>
        <v>12</v>
      </c>
      <c r="B14" s="1" t="s">
        <v>42</v>
      </c>
      <c r="C14" s="7"/>
      <c r="D14" s="29"/>
      <c r="E14" s="2">
        <v>2000</v>
      </c>
      <c r="G14" s="3">
        <f t="shared" si="2"/>
        <v>12</v>
      </c>
      <c r="H14" s="1" t="s">
        <v>42</v>
      </c>
      <c r="I14" s="7"/>
      <c r="J14" s="5"/>
      <c r="K14" s="2">
        <f>SUM(K3:K13)</f>
        <v>800</v>
      </c>
      <c r="P14" s="3"/>
      <c r="Q14" s="6"/>
      <c r="R14" s="5"/>
      <c r="S14" s="6"/>
    </row>
    <row r="15" spans="1:19" ht="14.25" customHeight="1" x14ac:dyDescent="0.3">
      <c r="A15" s="3">
        <f t="shared" si="1"/>
        <v>13</v>
      </c>
      <c r="B15" s="4" t="s">
        <v>235</v>
      </c>
      <c r="C15" s="4">
        <v>300</v>
      </c>
      <c r="D15" s="29">
        <v>5</v>
      </c>
      <c r="E15" s="5">
        <f t="shared" ref="E15:E16" si="4">C15*D15</f>
        <v>1500</v>
      </c>
      <c r="G15" s="3">
        <f t="shared" si="2"/>
        <v>13</v>
      </c>
      <c r="H15" s="4" t="s">
        <v>231</v>
      </c>
      <c r="I15" s="4">
        <v>16</v>
      </c>
      <c r="J15" s="5">
        <v>50</v>
      </c>
      <c r="K15" s="5">
        <f>I15*J15</f>
        <v>800</v>
      </c>
      <c r="P15" s="3"/>
      <c r="Q15" s="6"/>
      <c r="R15" s="5"/>
      <c r="S15" s="6"/>
    </row>
    <row r="16" spans="1:19" ht="14.25" customHeight="1" x14ac:dyDescent="0.3">
      <c r="A16" s="3">
        <f t="shared" si="1"/>
        <v>14</v>
      </c>
      <c r="B16" s="4" t="s">
        <v>233</v>
      </c>
      <c r="C16" s="4">
        <v>100</v>
      </c>
      <c r="D16" s="29">
        <v>5</v>
      </c>
      <c r="E16" s="5">
        <f t="shared" si="4"/>
        <v>500</v>
      </c>
      <c r="G16" s="3">
        <f t="shared" si="2"/>
        <v>14</v>
      </c>
      <c r="H16" s="4"/>
      <c r="I16" s="4"/>
      <c r="J16" s="5"/>
      <c r="K16" s="5"/>
      <c r="P16" s="3">
        <f>P11+1</f>
        <v>10</v>
      </c>
      <c r="Q16" s="6"/>
      <c r="R16" s="5"/>
      <c r="S16" s="6"/>
    </row>
    <row r="17" spans="1:19" ht="14.25" customHeight="1" x14ac:dyDescent="0.3">
      <c r="A17" s="3">
        <f t="shared" si="1"/>
        <v>15</v>
      </c>
      <c r="B17" s="4"/>
      <c r="C17" s="4"/>
      <c r="D17" s="5"/>
      <c r="E17" s="5"/>
      <c r="G17" s="3">
        <f t="shared" si="2"/>
        <v>15</v>
      </c>
      <c r="H17" s="4"/>
      <c r="I17" s="4"/>
      <c r="J17" s="5"/>
      <c r="K17" s="5"/>
      <c r="P17" s="3">
        <f t="shared" ref="P17:P19" si="5">P16+1</f>
        <v>11</v>
      </c>
      <c r="Q17" s="11"/>
      <c r="R17" s="11"/>
      <c r="S17" s="11"/>
    </row>
    <row r="18" spans="1:19" ht="14.25" customHeight="1" x14ac:dyDescent="0.3">
      <c r="A18" s="3">
        <f t="shared" si="1"/>
        <v>16</v>
      </c>
      <c r="B18" s="4"/>
      <c r="C18" s="4"/>
      <c r="D18" s="5"/>
      <c r="E18" s="5"/>
      <c r="G18" s="3">
        <f t="shared" si="2"/>
        <v>16</v>
      </c>
      <c r="H18" s="4"/>
      <c r="I18" s="36"/>
      <c r="J18" s="5"/>
      <c r="K18" s="5"/>
      <c r="P18" s="3">
        <f t="shared" si="5"/>
        <v>12</v>
      </c>
      <c r="Q18" s="37" t="s">
        <v>179</v>
      </c>
      <c r="R18" s="2">
        <f>SUM(R3:R16)</f>
        <v>1900</v>
      </c>
      <c r="S18" s="2">
        <v>3000</v>
      </c>
    </row>
    <row r="19" spans="1:19" ht="14.25" customHeight="1" x14ac:dyDescent="0.3">
      <c r="A19" s="3">
        <f t="shared" si="1"/>
        <v>17</v>
      </c>
      <c r="B19" s="4"/>
      <c r="C19" s="4"/>
      <c r="D19" s="5"/>
      <c r="E19" s="5"/>
      <c r="G19" s="3">
        <f t="shared" si="2"/>
        <v>17</v>
      </c>
      <c r="H19" s="4"/>
      <c r="I19" s="4"/>
      <c r="J19" s="5"/>
      <c r="K19" s="5"/>
      <c r="P19" s="3">
        <f t="shared" si="5"/>
        <v>13</v>
      </c>
      <c r="Q19" s="37" t="s">
        <v>180</v>
      </c>
      <c r="R19" s="2">
        <f>S18-R18</f>
        <v>1100</v>
      </c>
      <c r="S19" s="11"/>
    </row>
    <row r="20" spans="1:19" ht="14.25" customHeight="1" x14ac:dyDescent="0.3">
      <c r="A20" s="3">
        <f t="shared" si="1"/>
        <v>18</v>
      </c>
      <c r="B20" s="4"/>
      <c r="C20" s="4"/>
      <c r="D20" s="5"/>
      <c r="E20" s="5"/>
      <c r="G20" s="3">
        <f t="shared" si="2"/>
        <v>18</v>
      </c>
      <c r="H20" s="4"/>
      <c r="I20" s="4"/>
      <c r="J20" s="5"/>
      <c r="K20" s="5"/>
    </row>
    <row r="21" spans="1:19" ht="14.25" customHeight="1" x14ac:dyDescent="0.3">
      <c r="A21" s="3">
        <f t="shared" si="1"/>
        <v>19</v>
      </c>
      <c r="B21" s="1" t="s">
        <v>62</v>
      </c>
      <c r="C21" s="7"/>
      <c r="D21" s="5"/>
      <c r="E21" s="2">
        <f>SUM(E15:E20)</f>
        <v>2000</v>
      </c>
      <c r="G21" s="3">
        <f t="shared" si="2"/>
        <v>19</v>
      </c>
      <c r="H21" s="1" t="s">
        <v>62</v>
      </c>
      <c r="I21" s="7"/>
      <c r="J21" s="5"/>
      <c r="K21" s="2">
        <f>SUM(K15:K20)</f>
        <v>800</v>
      </c>
    </row>
    <row r="22" spans="1:19" ht="14.25" customHeight="1" x14ac:dyDescent="0.3">
      <c r="A22" s="3">
        <f t="shared" si="1"/>
        <v>20</v>
      </c>
      <c r="B22" s="1" t="s">
        <v>64</v>
      </c>
      <c r="C22" s="4"/>
      <c r="D22" s="5"/>
      <c r="E22" s="2">
        <f>E14+E21</f>
        <v>4000</v>
      </c>
      <c r="G22" s="3">
        <f t="shared" si="2"/>
        <v>20</v>
      </c>
      <c r="H22" s="1" t="s">
        <v>64</v>
      </c>
      <c r="I22" s="4"/>
      <c r="J22" s="5"/>
      <c r="K22" s="2">
        <f>K14+K21</f>
        <v>1600</v>
      </c>
    </row>
    <row r="23" spans="1:19" ht="14.25" customHeight="1" x14ac:dyDescent="0.25"/>
    <row r="24" spans="1:19" ht="14.25" customHeight="1" x14ac:dyDescent="0.3">
      <c r="A24" s="123" t="s">
        <v>163</v>
      </c>
      <c r="B24" s="122"/>
      <c r="C24" s="122"/>
      <c r="D24" s="122"/>
      <c r="G24" s="121" t="s">
        <v>164</v>
      </c>
      <c r="H24" s="122"/>
      <c r="I24" s="122"/>
      <c r="J24" s="122"/>
      <c r="K24" s="122"/>
      <c r="L24" s="122"/>
      <c r="M24" s="122"/>
      <c r="N24" s="122"/>
    </row>
    <row r="25" spans="1:19" ht="14.25" customHeight="1" x14ac:dyDescent="0.3">
      <c r="A25" s="63" t="s">
        <v>4</v>
      </c>
      <c r="B25" s="63" t="s">
        <v>5</v>
      </c>
      <c r="C25" s="63" t="s">
        <v>10</v>
      </c>
      <c r="D25" s="63" t="s">
        <v>67</v>
      </c>
      <c r="G25" s="1" t="s">
        <v>4</v>
      </c>
      <c r="H25" s="1" t="s">
        <v>71</v>
      </c>
      <c r="I25" s="1" t="s">
        <v>6</v>
      </c>
      <c r="J25" s="1" t="s">
        <v>72</v>
      </c>
      <c r="K25" s="1" t="s">
        <v>73</v>
      </c>
      <c r="L25" s="1" t="s">
        <v>67</v>
      </c>
      <c r="M25" s="1" t="s">
        <v>74</v>
      </c>
      <c r="N25" s="1" t="s">
        <v>75</v>
      </c>
    </row>
    <row r="26" spans="1:19" ht="14.25" customHeight="1" x14ac:dyDescent="0.3">
      <c r="A26" s="3">
        <v>1</v>
      </c>
      <c r="B26" s="3" t="s">
        <v>232</v>
      </c>
      <c r="C26" s="5">
        <v>100</v>
      </c>
      <c r="D26" s="6">
        <v>44672</v>
      </c>
      <c r="G26" s="16">
        <v>1</v>
      </c>
      <c r="H26" s="10" t="s">
        <v>236</v>
      </c>
      <c r="I26" s="10">
        <v>20</v>
      </c>
      <c r="J26" s="32">
        <v>48.5</v>
      </c>
      <c r="K26" s="32">
        <f t="shared" ref="K26:K37" si="6">I26*J26</f>
        <v>970</v>
      </c>
      <c r="L26" s="8"/>
      <c r="M26" s="16"/>
      <c r="N26" s="16"/>
    </row>
    <row r="27" spans="1:19" ht="14.25" customHeight="1" x14ac:dyDescent="0.3">
      <c r="A27" s="3">
        <f t="shared" ref="A27:A34" si="7">A26+1</f>
        <v>2</v>
      </c>
      <c r="B27" s="3" t="s">
        <v>234</v>
      </c>
      <c r="C27" s="5">
        <v>1400</v>
      </c>
      <c r="D27" s="6">
        <v>44673</v>
      </c>
      <c r="G27" s="3">
        <f t="shared" ref="G27:G42" si="8">G26+1</f>
        <v>2</v>
      </c>
      <c r="H27" s="4" t="s">
        <v>237</v>
      </c>
      <c r="I27" s="4">
        <v>1</v>
      </c>
      <c r="J27" s="29">
        <v>902</v>
      </c>
      <c r="K27" s="32">
        <f t="shared" si="6"/>
        <v>902</v>
      </c>
      <c r="L27" s="6"/>
      <c r="M27" s="3"/>
      <c r="N27" s="3"/>
    </row>
    <row r="28" spans="1:19" ht="14.25" customHeight="1" x14ac:dyDescent="0.3">
      <c r="A28" s="3">
        <f t="shared" si="7"/>
        <v>3</v>
      </c>
      <c r="B28" s="3"/>
      <c r="C28" s="5"/>
      <c r="D28" s="6"/>
      <c r="G28" s="3">
        <f t="shared" si="8"/>
        <v>3</v>
      </c>
      <c r="H28" s="4" t="s">
        <v>238</v>
      </c>
      <c r="I28" s="4">
        <v>100</v>
      </c>
      <c r="J28" s="29">
        <v>2</v>
      </c>
      <c r="K28" s="32">
        <f t="shared" si="6"/>
        <v>200</v>
      </c>
      <c r="L28" s="6"/>
      <c r="M28" s="3"/>
      <c r="N28" s="3"/>
    </row>
    <row r="29" spans="1:19" ht="14.25" customHeight="1" x14ac:dyDescent="0.3">
      <c r="A29" s="3">
        <f t="shared" si="7"/>
        <v>4</v>
      </c>
      <c r="B29" s="3"/>
      <c r="C29" s="5"/>
      <c r="D29" s="6"/>
      <c r="G29" s="3">
        <f t="shared" si="8"/>
        <v>4</v>
      </c>
      <c r="H29" s="10" t="s">
        <v>239</v>
      </c>
      <c r="I29" s="10">
        <v>10</v>
      </c>
      <c r="J29" s="32">
        <v>31</v>
      </c>
      <c r="K29" s="32">
        <f t="shared" si="6"/>
        <v>310</v>
      </c>
      <c r="L29" s="8"/>
      <c r="M29" s="16"/>
      <c r="N29" s="3"/>
    </row>
    <row r="30" spans="1:19" ht="14.25" customHeight="1" x14ac:dyDescent="0.3">
      <c r="A30" s="3">
        <f t="shared" si="7"/>
        <v>5</v>
      </c>
      <c r="B30" s="3"/>
      <c r="C30" s="5"/>
      <c r="D30" s="6"/>
      <c r="G30" s="3">
        <f t="shared" si="8"/>
        <v>5</v>
      </c>
      <c r="H30" s="4" t="s">
        <v>240</v>
      </c>
      <c r="I30" s="4">
        <v>5</v>
      </c>
      <c r="J30" s="29">
        <v>54</v>
      </c>
      <c r="K30" s="32">
        <f t="shared" si="6"/>
        <v>270</v>
      </c>
      <c r="L30" s="8"/>
      <c r="M30" s="16"/>
      <c r="N30" s="3"/>
    </row>
    <row r="31" spans="1:19" ht="14.25" customHeight="1" x14ac:dyDescent="0.3">
      <c r="A31" s="3">
        <f t="shared" si="7"/>
        <v>6</v>
      </c>
      <c r="B31" s="6"/>
      <c r="C31" s="5"/>
      <c r="D31" s="6"/>
      <c r="G31" s="3">
        <f t="shared" si="8"/>
        <v>6</v>
      </c>
      <c r="H31" s="10" t="s">
        <v>241</v>
      </c>
      <c r="I31" s="10">
        <v>2</v>
      </c>
      <c r="J31" s="32">
        <v>230</v>
      </c>
      <c r="K31" s="32">
        <f t="shared" si="6"/>
        <v>460</v>
      </c>
      <c r="L31" s="8"/>
      <c r="M31" s="16"/>
      <c r="N31" s="3"/>
    </row>
    <row r="32" spans="1:19" ht="14.25" customHeight="1" x14ac:dyDescent="0.3">
      <c r="A32" s="3">
        <f t="shared" si="7"/>
        <v>7</v>
      </c>
      <c r="B32" s="6"/>
      <c r="C32" s="5"/>
      <c r="D32" s="6"/>
      <c r="G32" s="3">
        <f t="shared" si="8"/>
        <v>7</v>
      </c>
      <c r="H32" s="4" t="s">
        <v>242</v>
      </c>
      <c r="I32" s="4">
        <v>1</v>
      </c>
      <c r="J32" s="29">
        <v>130</v>
      </c>
      <c r="K32" s="32">
        <f t="shared" si="6"/>
        <v>130</v>
      </c>
      <c r="L32" s="6"/>
      <c r="M32" s="3"/>
      <c r="N32" s="3"/>
    </row>
    <row r="33" spans="1:14" ht="14.25" customHeight="1" x14ac:dyDescent="0.3">
      <c r="A33" s="3">
        <f t="shared" si="7"/>
        <v>8</v>
      </c>
      <c r="B33" s="6"/>
      <c r="C33" s="5"/>
      <c r="D33" s="6"/>
      <c r="G33" s="3">
        <f t="shared" si="8"/>
        <v>8</v>
      </c>
      <c r="H33" s="4"/>
      <c r="I33" s="4"/>
      <c r="J33" s="29"/>
      <c r="K33" s="32">
        <f t="shared" si="6"/>
        <v>0</v>
      </c>
      <c r="L33" s="11"/>
      <c r="M33" s="11"/>
      <c r="N33" s="11"/>
    </row>
    <row r="34" spans="1:14" ht="14.25" customHeight="1" x14ac:dyDescent="0.3">
      <c r="A34" s="3">
        <f t="shared" si="7"/>
        <v>9</v>
      </c>
      <c r="B34" s="6"/>
      <c r="C34" s="5"/>
      <c r="D34" s="6"/>
      <c r="G34" s="3">
        <f t="shared" si="8"/>
        <v>9</v>
      </c>
      <c r="H34" s="4"/>
      <c r="I34" s="4"/>
      <c r="J34" s="29"/>
      <c r="K34" s="32">
        <f t="shared" si="6"/>
        <v>0</v>
      </c>
      <c r="L34" s="11"/>
      <c r="M34" s="11"/>
      <c r="N34" s="11"/>
    </row>
    <row r="35" spans="1:14" ht="14.25" customHeight="1" x14ac:dyDescent="0.3">
      <c r="A35" s="3"/>
      <c r="B35" s="6"/>
      <c r="C35" s="5"/>
      <c r="D35" s="6"/>
      <c r="G35" s="3">
        <f t="shared" si="8"/>
        <v>10</v>
      </c>
      <c r="H35" s="4"/>
      <c r="I35" s="4"/>
      <c r="J35" s="29"/>
      <c r="K35" s="32">
        <f t="shared" si="6"/>
        <v>0</v>
      </c>
      <c r="L35" s="11"/>
      <c r="M35" s="11"/>
      <c r="N35" s="11"/>
    </row>
    <row r="36" spans="1:14" ht="14.25" customHeight="1" x14ac:dyDescent="0.3">
      <c r="A36" s="3"/>
      <c r="B36" s="6"/>
      <c r="C36" s="5"/>
      <c r="D36" s="6"/>
      <c r="G36" s="3">
        <f t="shared" si="8"/>
        <v>11</v>
      </c>
      <c r="H36" s="4"/>
      <c r="I36" s="4"/>
      <c r="J36" s="29"/>
      <c r="K36" s="32">
        <f t="shared" si="6"/>
        <v>0</v>
      </c>
      <c r="L36" s="11"/>
      <c r="M36" s="11"/>
      <c r="N36" s="11"/>
    </row>
    <row r="37" spans="1:14" ht="14.25" customHeight="1" x14ac:dyDescent="0.3">
      <c r="A37" s="3"/>
      <c r="B37" s="6"/>
      <c r="C37" s="5"/>
      <c r="D37" s="6"/>
      <c r="G37" s="3">
        <f t="shared" si="8"/>
        <v>12</v>
      </c>
      <c r="H37" s="4"/>
      <c r="I37" s="4"/>
      <c r="J37" s="29"/>
      <c r="K37" s="32">
        <f t="shared" si="6"/>
        <v>0</v>
      </c>
      <c r="L37" s="11"/>
      <c r="M37" s="11"/>
      <c r="N37" s="11"/>
    </row>
    <row r="38" spans="1:14" ht="14.25" customHeight="1" x14ac:dyDescent="0.3">
      <c r="A38" s="3"/>
      <c r="B38" s="6"/>
      <c r="C38" s="5"/>
      <c r="D38" s="6"/>
      <c r="G38" s="3">
        <f t="shared" si="8"/>
        <v>13</v>
      </c>
      <c r="H38" s="4"/>
      <c r="I38" s="4"/>
      <c r="J38" s="29"/>
      <c r="K38" s="29"/>
      <c r="L38" s="11"/>
      <c r="M38" s="11"/>
      <c r="N38" s="11"/>
    </row>
    <row r="39" spans="1:14" ht="14.25" customHeight="1" x14ac:dyDescent="0.3">
      <c r="A39" s="3">
        <f>A34+1</f>
        <v>10</v>
      </c>
      <c r="B39" s="6"/>
      <c r="C39" s="5"/>
      <c r="D39" s="6"/>
      <c r="G39" s="3">
        <f t="shared" si="8"/>
        <v>14</v>
      </c>
      <c r="H39" s="11"/>
      <c r="I39" s="11"/>
      <c r="J39" s="11"/>
      <c r="K39" s="11"/>
      <c r="L39" s="11"/>
      <c r="M39" s="11"/>
      <c r="N39" s="11"/>
    </row>
    <row r="40" spans="1:14" ht="14.25" customHeight="1" x14ac:dyDescent="0.3">
      <c r="A40" s="3">
        <f t="shared" ref="A40:A42" si="9">A39+1</f>
        <v>11</v>
      </c>
      <c r="B40" s="11"/>
      <c r="C40" s="11"/>
      <c r="D40" s="11"/>
      <c r="G40" s="3">
        <f t="shared" si="8"/>
        <v>15</v>
      </c>
      <c r="H40" s="11"/>
      <c r="I40" s="11"/>
      <c r="J40" s="11"/>
      <c r="K40" s="11"/>
      <c r="L40" s="11"/>
      <c r="M40" s="11"/>
      <c r="N40" s="11"/>
    </row>
    <row r="41" spans="1:14" ht="14.25" customHeight="1" x14ac:dyDescent="0.3">
      <c r="A41" s="3">
        <f t="shared" si="9"/>
        <v>12</v>
      </c>
      <c r="B41" s="37" t="s">
        <v>179</v>
      </c>
      <c r="C41" s="2">
        <f>SUM(C26:C39)</f>
        <v>1500</v>
      </c>
      <c r="D41" s="4"/>
      <c r="G41" s="3">
        <f t="shared" si="8"/>
        <v>16</v>
      </c>
      <c r="H41" s="1" t="s">
        <v>179</v>
      </c>
      <c r="I41" s="4"/>
      <c r="J41" s="5"/>
      <c r="K41" s="2">
        <f>SUM(K26:K39)</f>
        <v>3242</v>
      </c>
      <c r="L41" s="11"/>
      <c r="M41" s="11"/>
      <c r="N41" s="11"/>
    </row>
    <row r="42" spans="1:14" ht="14.25" customHeight="1" x14ac:dyDescent="0.3">
      <c r="A42" s="3">
        <f t="shared" si="9"/>
        <v>13</v>
      </c>
      <c r="B42" s="37" t="s">
        <v>180</v>
      </c>
      <c r="C42" s="2">
        <f>E22-SUM(C26:C38)</f>
        <v>2500</v>
      </c>
      <c r="D42" s="11"/>
      <c r="G42" s="3">
        <f t="shared" si="8"/>
        <v>17</v>
      </c>
      <c r="H42" s="1" t="s">
        <v>180</v>
      </c>
      <c r="I42" s="11"/>
      <c r="J42" s="11"/>
      <c r="K42" s="2"/>
      <c r="L42" s="11"/>
      <c r="M42" s="11"/>
      <c r="N42" s="11"/>
    </row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</sheetData>
  <mergeCells count="5">
    <mergeCell ref="A1:E1"/>
    <mergeCell ref="G1:K1"/>
    <mergeCell ref="P1:S1"/>
    <mergeCell ref="A24:D24"/>
    <mergeCell ref="G24:N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95"/>
  <sheetViews>
    <sheetView workbookViewId="0">
      <selection activeCell="B13" sqref="B13"/>
    </sheetView>
  </sheetViews>
  <sheetFormatPr baseColWidth="10" defaultColWidth="12.59765625" defaultRowHeight="15" customHeight="1" x14ac:dyDescent="0.25"/>
  <cols>
    <col min="1" max="1" width="7.09765625" customWidth="1"/>
    <col min="2" max="2" width="27.3984375" customWidth="1"/>
    <col min="3" max="5" width="10.59765625" customWidth="1"/>
    <col min="6" max="6" width="8.3984375" customWidth="1"/>
    <col min="7" max="7" width="7.59765625" customWidth="1"/>
    <col min="8" max="8" width="21.09765625" customWidth="1"/>
    <col min="9" max="26" width="10.59765625" customWidth="1"/>
  </cols>
  <sheetData>
    <row r="1" spans="1:11" ht="14.25" customHeight="1" x14ac:dyDescent="0.3">
      <c r="A1" s="123" t="s">
        <v>145</v>
      </c>
      <c r="B1" s="122"/>
      <c r="C1" s="122"/>
      <c r="D1" s="122"/>
      <c r="E1" s="122"/>
      <c r="G1" s="123" t="s">
        <v>146</v>
      </c>
      <c r="H1" s="122"/>
      <c r="I1" s="122"/>
      <c r="J1" s="122"/>
      <c r="K1" s="122"/>
    </row>
    <row r="2" spans="1:11" ht="14.2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ht="14.25" customHeight="1" x14ac:dyDescent="0.3">
      <c r="A3" s="3">
        <v>1</v>
      </c>
      <c r="B3" s="4" t="s">
        <v>243</v>
      </c>
      <c r="C3" s="4">
        <v>1</v>
      </c>
      <c r="D3" s="5">
        <v>1000</v>
      </c>
      <c r="E3" s="5">
        <f t="shared" ref="E3:E7" si="0">C3*D3</f>
        <v>1000</v>
      </c>
      <c r="G3" s="3">
        <v>1</v>
      </c>
      <c r="H3" s="4" t="s">
        <v>244</v>
      </c>
      <c r="I3" s="4">
        <v>1</v>
      </c>
      <c r="J3" s="5">
        <v>1290</v>
      </c>
      <c r="K3" s="41">
        <f t="shared" ref="K3:K33" si="1">I3*J3</f>
        <v>1290</v>
      </c>
    </row>
    <row r="4" spans="1:11" ht="14.25" customHeight="1" x14ac:dyDescent="0.3">
      <c r="A4" s="3">
        <f t="shared" ref="A4:A17" si="2">A3+1</f>
        <v>2</v>
      </c>
      <c r="B4" s="4" t="s">
        <v>245</v>
      </c>
      <c r="C4" s="4">
        <v>1</v>
      </c>
      <c r="D4" s="5">
        <v>300</v>
      </c>
      <c r="E4" s="5">
        <f t="shared" si="0"/>
        <v>300</v>
      </c>
      <c r="G4" s="3">
        <f t="shared" ref="G4:G34" si="3">G3+1</f>
        <v>2</v>
      </c>
      <c r="H4" s="4" t="s">
        <v>246</v>
      </c>
      <c r="I4" s="4">
        <v>20</v>
      </c>
      <c r="J4" s="5">
        <v>26</v>
      </c>
      <c r="K4" s="41">
        <f t="shared" si="1"/>
        <v>520</v>
      </c>
    </row>
    <row r="5" spans="1:11" ht="14.25" customHeight="1" x14ac:dyDescent="0.3">
      <c r="A5" s="3">
        <f t="shared" si="2"/>
        <v>3</v>
      </c>
      <c r="B5" s="4" t="s">
        <v>247</v>
      </c>
      <c r="C5" s="4">
        <v>1</v>
      </c>
      <c r="D5" s="5">
        <v>700</v>
      </c>
      <c r="E5" s="5">
        <f t="shared" si="0"/>
        <v>700</v>
      </c>
      <c r="G5" s="3">
        <f t="shared" si="3"/>
        <v>3</v>
      </c>
      <c r="H5" s="4" t="s">
        <v>248</v>
      </c>
      <c r="I5" s="4">
        <v>1</v>
      </c>
      <c r="J5" s="5">
        <v>170</v>
      </c>
      <c r="K5" s="41">
        <f t="shared" si="1"/>
        <v>170</v>
      </c>
    </row>
    <row r="6" spans="1:11" ht="14.25" customHeight="1" x14ac:dyDescent="0.3">
      <c r="A6" s="3">
        <f t="shared" si="2"/>
        <v>4</v>
      </c>
      <c r="B6" s="4" t="s">
        <v>249</v>
      </c>
      <c r="C6" s="4">
        <v>1</v>
      </c>
      <c r="D6" s="5">
        <v>700</v>
      </c>
      <c r="E6" s="5">
        <f t="shared" si="0"/>
        <v>700</v>
      </c>
      <c r="G6" s="3">
        <f t="shared" si="3"/>
        <v>4</v>
      </c>
      <c r="H6" s="4" t="s">
        <v>250</v>
      </c>
      <c r="I6" s="4">
        <v>1</v>
      </c>
      <c r="J6" s="5">
        <v>100</v>
      </c>
      <c r="K6" s="41">
        <f t="shared" si="1"/>
        <v>100</v>
      </c>
    </row>
    <row r="7" spans="1:11" ht="14.25" customHeight="1" x14ac:dyDescent="0.3">
      <c r="A7" s="3">
        <f t="shared" si="2"/>
        <v>5</v>
      </c>
      <c r="B7" s="4" t="s">
        <v>251</v>
      </c>
      <c r="C7" s="4">
        <v>1</v>
      </c>
      <c r="D7" s="5">
        <v>300</v>
      </c>
      <c r="E7" s="5">
        <f t="shared" si="0"/>
        <v>300</v>
      </c>
      <c r="G7" s="3">
        <f t="shared" si="3"/>
        <v>5</v>
      </c>
      <c r="H7" s="4"/>
      <c r="I7" s="4"/>
      <c r="J7" s="5"/>
      <c r="K7" s="41">
        <f t="shared" si="1"/>
        <v>0</v>
      </c>
    </row>
    <row r="8" spans="1:11" ht="14.4" x14ac:dyDescent="0.3">
      <c r="A8" s="3">
        <f t="shared" si="2"/>
        <v>6</v>
      </c>
      <c r="B8" s="42" t="s">
        <v>252</v>
      </c>
      <c r="C8" s="4">
        <v>1</v>
      </c>
      <c r="D8" s="5">
        <v>300</v>
      </c>
      <c r="E8" s="5">
        <v>370</v>
      </c>
      <c r="G8" s="3">
        <f t="shared" si="3"/>
        <v>6</v>
      </c>
      <c r="H8" s="4"/>
      <c r="J8" s="5"/>
      <c r="K8" s="41">
        <f t="shared" si="1"/>
        <v>0</v>
      </c>
    </row>
    <row r="9" spans="1:11" ht="14.25" customHeight="1" x14ac:dyDescent="0.3">
      <c r="A9" s="3">
        <f t="shared" si="2"/>
        <v>7</v>
      </c>
      <c r="B9" s="4" t="s">
        <v>253</v>
      </c>
      <c r="C9" s="4">
        <v>1</v>
      </c>
      <c r="D9" s="5">
        <v>100</v>
      </c>
      <c r="E9" s="5">
        <f t="shared" ref="E9:E10" si="4">C9*D9</f>
        <v>100</v>
      </c>
      <c r="G9" s="3">
        <f t="shared" si="3"/>
        <v>7</v>
      </c>
      <c r="H9" s="4"/>
      <c r="I9" s="4"/>
      <c r="J9" s="5"/>
      <c r="K9" s="41">
        <f t="shared" si="1"/>
        <v>0</v>
      </c>
    </row>
    <row r="10" spans="1:11" ht="14.25" customHeight="1" x14ac:dyDescent="0.3">
      <c r="A10" s="3">
        <f t="shared" si="2"/>
        <v>8</v>
      </c>
      <c r="B10" s="4" t="s">
        <v>254</v>
      </c>
      <c r="C10" s="4">
        <v>1</v>
      </c>
      <c r="D10" s="5">
        <v>650</v>
      </c>
      <c r="E10" s="5">
        <f t="shared" si="4"/>
        <v>650</v>
      </c>
      <c r="G10" s="3">
        <f t="shared" si="3"/>
        <v>8</v>
      </c>
      <c r="H10" s="4"/>
      <c r="I10" s="4"/>
      <c r="J10" s="5"/>
      <c r="K10" s="41">
        <f t="shared" si="1"/>
        <v>0</v>
      </c>
    </row>
    <row r="11" spans="1:11" ht="14.25" customHeight="1" x14ac:dyDescent="0.3">
      <c r="A11" s="3">
        <f t="shared" si="2"/>
        <v>9</v>
      </c>
      <c r="B11" s="4"/>
      <c r="C11" s="4"/>
      <c r="D11" s="5"/>
      <c r="E11" s="5"/>
      <c r="G11" s="3">
        <f t="shared" si="3"/>
        <v>9</v>
      </c>
      <c r="H11" s="4"/>
      <c r="I11" s="4"/>
      <c r="J11" s="4"/>
      <c r="K11" s="41">
        <f t="shared" si="1"/>
        <v>0</v>
      </c>
    </row>
    <row r="12" spans="1:11" ht="14.25" customHeight="1" x14ac:dyDescent="0.3">
      <c r="A12" s="3">
        <f t="shared" si="2"/>
        <v>10</v>
      </c>
      <c r="B12" s="4"/>
      <c r="C12" s="4"/>
      <c r="D12" s="5"/>
      <c r="E12" s="5"/>
      <c r="G12" s="3">
        <f t="shared" si="3"/>
        <v>10</v>
      </c>
      <c r="H12" s="4"/>
      <c r="I12" s="4"/>
      <c r="J12" s="4"/>
      <c r="K12" s="41">
        <f t="shared" si="1"/>
        <v>0</v>
      </c>
    </row>
    <row r="13" spans="1:11" ht="14.25" customHeight="1" x14ac:dyDescent="0.3">
      <c r="A13" s="3">
        <f t="shared" si="2"/>
        <v>11</v>
      </c>
      <c r="B13" s="4"/>
      <c r="C13" s="7"/>
      <c r="D13" s="5"/>
      <c r="E13" s="2"/>
      <c r="G13" s="3">
        <f t="shared" si="3"/>
        <v>11</v>
      </c>
      <c r="H13" s="4"/>
      <c r="I13" s="4"/>
      <c r="J13" s="4"/>
      <c r="K13" s="41">
        <f t="shared" si="1"/>
        <v>0</v>
      </c>
    </row>
    <row r="14" spans="1:11" ht="14.25" customHeight="1" x14ac:dyDescent="0.3">
      <c r="A14" s="3">
        <f t="shared" si="2"/>
        <v>12</v>
      </c>
      <c r="B14" s="4"/>
      <c r="C14" s="4"/>
      <c r="D14" s="5"/>
      <c r="E14" s="5"/>
      <c r="G14" s="3">
        <f t="shared" si="3"/>
        <v>12</v>
      </c>
      <c r="H14" s="4"/>
      <c r="I14" s="4"/>
      <c r="J14" s="4"/>
      <c r="K14" s="41">
        <f t="shared" si="1"/>
        <v>0</v>
      </c>
    </row>
    <row r="15" spans="1:11" ht="14.25" customHeight="1" x14ac:dyDescent="0.3">
      <c r="A15" s="3">
        <f t="shared" si="2"/>
        <v>13</v>
      </c>
      <c r="B15" s="4"/>
      <c r="C15" s="4"/>
      <c r="D15" s="5"/>
      <c r="E15" s="5"/>
      <c r="G15" s="3">
        <f t="shared" si="3"/>
        <v>13</v>
      </c>
      <c r="H15" s="4"/>
      <c r="I15" s="4"/>
      <c r="J15" s="4"/>
      <c r="K15" s="41">
        <f t="shared" si="1"/>
        <v>0</v>
      </c>
    </row>
    <row r="16" spans="1:11" ht="14.25" customHeight="1" x14ac:dyDescent="0.3">
      <c r="A16" s="3">
        <f t="shared" si="2"/>
        <v>14</v>
      </c>
      <c r="B16" s="4"/>
      <c r="C16" s="7"/>
      <c r="D16" s="5"/>
      <c r="E16" s="2"/>
      <c r="G16" s="3">
        <f t="shared" si="3"/>
        <v>14</v>
      </c>
      <c r="H16" s="4"/>
      <c r="I16" s="4"/>
      <c r="J16" s="4"/>
      <c r="K16" s="41">
        <f t="shared" si="1"/>
        <v>0</v>
      </c>
    </row>
    <row r="17" spans="1:11" ht="14.25" customHeight="1" x14ac:dyDescent="0.3">
      <c r="A17" s="3">
        <f t="shared" si="2"/>
        <v>15</v>
      </c>
      <c r="B17" s="1" t="s">
        <v>64</v>
      </c>
      <c r="C17" s="4"/>
      <c r="D17" s="5"/>
      <c r="E17" s="2">
        <f>SUM(E3:E16)</f>
        <v>4120</v>
      </c>
      <c r="G17" s="3">
        <f t="shared" si="3"/>
        <v>15</v>
      </c>
      <c r="H17" s="43"/>
      <c r="I17" s="43"/>
      <c r="J17" s="43"/>
      <c r="K17" s="41">
        <f t="shared" si="1"/>
        <v>0</v>
      </c>
    </row>
    <row r="18" spans="1:11" ht="14.25" customHeight="1" x14ac:dyDescent="0.3">
      <c r="G18" s="3">
        <f t="shared" si="3"/>
        <v>16</v>
      </c>
      <c r="H18" s="43"/>
      <c r="I18" s="43"/>
      <c r="J18" s="43"/>
      <c r="K18" s="41">
        <f t="shared" si="1"/>
        <v>0</v>
      </c>
    </row>
    <row r="19" spans="1:11" ht="14.25" customHeight="1" x14ac:dyDescent="0.3">
      <c r="A19" s="123" t="s">
        <v>163</v>
      </c>
      <c r="B19" s="122"/>
      <c r="C19" s="122"/>
      <c r="D19" s="122"/>
      <c r="G19" s="3">
        <f t="shared" si="3"/>
        <v>17</v>
      </c>
      <c r="H19" s="43"/>
      <c r="I19" s="43"/>
      <c r="J19" s="43"/>
      <c r="K19" s="41">
        <f t="shared" si="1"/>
        <v>0</v>
      </c>
    </row>
    <row r="20" spans="1:11" ht="14.25" customHeight="1" x14ac:dyDescent="0.3">
      <c r="A20" s="63" t="s">
        <v>4</v>
      </c>
      <c r="B20" s="63" t="s">
        <v>5</v>
      </c>
      <c r="C20" s="63" t="s">
        <v>10</v>
      </c>
      <c r="D20" s="63" t="s">
        <v>67</v>
      </c>
      <c r="G20" s="3">
        <f t="shared" si="3"/>
        <v>18</v>
      </c>
      <c r="H20" s="43"/>
      <c r="I20" s="43"/>
      <c r="J20" s="43"/>
      <c r="K20" s="41">
        <f t="shared" si="1"/>
        <v>0</v>
      </c>
    </row>
    <row r="21" spans="1:11" ht="14.25" customHeight="1" x14ac:dyDescent="0.3">
      <c r="A21" s="3">
        <v>1</v>
      </c>
      <c r="B21" s="39" t="s">
        <v>249</v>
      </c>
      <c r="C21" s="5">
        <v>330</v>
      </c>
      <c r="D21" s="6">
        <v>44723</v>
      </c>
      <c r="G21" s="3">
        <f t="shared" si="3"/>
        <v>19</v>
      </c>
      <c r="H21" s="43"/>
      <c r="I21" s="43"/>
      <c r="J21" s="43"/>
      <c r="K21" s="41">
        <f t="shared" si="1"/>
        <v>0</v>
      </c>
    </row>
    <row r="22" spans="1:11" ht="14.25" customHeight="1" x14ac:dyDescent="0.3">
      <c r="A22" s="3">
        <f t="shared" ref="A22:A31" si="5">A21+1</f>
        <v>2</v>
      </c>
      <c r="B22" s="4" t="s">
        <v>255</v>
      </c>
      <c r="C22" s="5">
        <v>100</v>
      </c>
      <c r="D22" s="6">
        <v>44726</v>
      </c>
      <c r="G22" s="3">
        <f t="shared" si="3"/>
        <v>20</v>
      </c>
      <c r="H22" s="43"/>
      <c r="I22" s="43"/>
      <c r="J22" s="43"/>
      <c r="K22" s="41">
        <f t="shared" si="1"/>
        <v>0</v>
      </c>
    </row>
    <row r="23" spans="1:11" ht="14.25" customHeight="1" x14ac:dyDescent="0.3">
      <c r="A23" s="3">
        <f t="shared" si="5"/>
        <v>3</v>
      </c>
      <c r="B23" s="28" t="s">
        <v>256</v>
      </c>
      <c r="C23" s="5">
        <v>40</v>
      </c>
      <c r="D23" s="6">
        <v>44727</v>
      </c>
      <c r="G23" s="3">
        <f t="shared" si="3"/>
        <v>21</v>
      </c>
      <c r="H23" s="43"/>
      <c r="I23" s="43"/>
      <c r="J23" s="43"/>
      <c r="K23" s="41">
        <f t="shared" si="1"/>
        <v>0</v>
      </c>
    </row>
    <row r="24" spans="1:11" ht="14.25" customHeight="1" x14ac:dyDescent="0.3">
      <c r="A24" s="3">
        <f t="shared" si="5"/>
        <v>4</v>
      </c>
      <c r="B24" s="28" t="s">
        <v>257</v>
      </c>
      <c r="C24" s="5">
        <v>150</v>
      </c>
      <c r="D24" s="6">
        <v>44733</v>
      </c>
      <c r="G24" s="3">
        <f t="shared" si="3"/>
        <v>22</v>
      </c>
      <c r="H24" s="43"/>
      <c r="I24" s="43"/>
      <c r="J24" s="43"/>
      <c r="K24" s="41">
        <f t="shared" si="1"/>
        <v>0</v>
      </c>
    </row>
    <row r="25" spans="1:11" ht="14.25" customHeight="1" x14ac:dyDescent="0.3">
      <c r="A25" s="3">
        <f t="shared" si="5"/>
        <v>5</v>
      </c>
      <c r="B25" s="28" t="s">
        <v>258</v>
      </c>
      <c r="C25" s="5">
        <v>100</v>
      </c>
      <c r="D25" s="6">
        <v>44737</v>
      </c>
      <c r="G25" s="3">
        <f t="shared" si="3"/>
        <v>23</v>
      </c>
      <c r="H25" s="43"/>
      <c r="I25" s="43"/>
      <c r="J25" s="43"/>
      <c r="K25" s="41">
        <f t="shared" si="1"/>
        <v>0</v>
      </c>
    </row>
    <row r="26" spans="1:11" ht="14.25" customHeight="1" x14ac:dyDescent="0.3">
      <c r="A26" s="3">
        <f t="shared" si="5"/>
        <v>6</v>
      </c>
      <c r="B26" s="28" t="s">
        <v>259</v>
      </c>
      <c r="C26" s="5">
        <v>550</v>
      </c>
      <c r="D26" s="6">
        <v>44740</v>
      </c>
      <c r="G26" s="3">
        <f t="shared" si="3"/>
        <v>24</v>
      </c>
      <c r="H26" s="43"/>
      <c r="I26" s="43"/>
      <c r="J26" s="43"/>
      <c r="K26" s="41">
        <f t="shared" si="1"/>
        <v>0</v>
      </c>
    </row>
    <row r="27" spans="1:11" ht="14.25" customHeight="1" x14ac:dyDescent="0.3">
      <c r="A27" s="3">
        <f t="shared" si="5"/>
        <v>7</v>
      </c>
      <c r="B27" s="28" t="s">
        <v>260</v>
      </c>
      <c r="C27" s="5">
        <v>20</v>
      </c>
      <c r="D27" s="6">
        <v>44740</v>
      </c>
      <c r="G27" s="3">
        <f t="shared" si="3"/>
        <v>25</v>
      </c>
      <c r="H27" s="43"/>
      <c r="I27" s="43"/>
      <c r="J27" s="43"/>
      <c r="K27" s="41">
        <f t="shared" si="1"/>
        <v>0</v>
      </c>
    </row>
    <row r="28" spans="1:11" ht="14.25" customHeight="1" x14ac:dyDescent="0.3">
      <c r="A28" s="3">
        <f t="shared" si="5"/>
        <v>8</v>
      </c>
      <c r="B28" s="28" t="s">
        <v>261</v>
      </c>
      <c r="C28" s="5">
        <v>20</v>
      </c>
      <c r="D28" s="6">
        <v>44743</v>
      </c>
      <c r="G28" s="3">
        <f t="shared" si="3"/>
        <v>26</v>
      </c>
      <c r="H28" s="43"/>
      <c r="I28" s="43"/>
      <c r="J28" s="43"/>
      <c r="K28" s="41">
        <f t="shared" si="1"/>
        <v>0</v>
      </c>
    </row>
    <row r="29" spans="1:11" ht="14.25" customHeight="1" x14ac:dyDescent="0.3">
      <c r="A29" s="3">
        <f t="shared" si="5"/>
        <v>9</v>
      </c>
      <c r="B29" s="28" t="s">
        <v>262</v>
      </c>
      <c r="C29" s="5">
        <v>100</v>
      </c>
      <c r="D29" s="6">
        <v>44748</v>
      </c>
      <c r="G29" s="3">
        <f t="shared" si="3"/>
        <v>27</v>
      </c>
      <c r="H29" s="43"/>
      <c r="I29" s="43"/>
      <c r="J29" s="43"/>
      <c r="K29" s="41">
        <f t="shared" si="1"/>
        <v>0</v>
      </c>
    </row>
    <row r="30" spans="1:11" ht="14.25" customHeight="1" x14ac:dyDescent="0.3">
      <c r="A30" s="3">
        <f t="shared" si="5"/>
        <v>10</v>
      </c>
      <c r="B30" s="28" t="s">
        <v>220</v>
      </c>
      <c r="C30" s="5">
        <v>8</v>
      </c>
      <c r="D30" s="6">
        <v>44754</v>
      </c>
      <c r="G30" s="3">
        <f t="shared" si="3"/>
        <v>28</v>
      </c>
      <c r="H30" s="43"/>
      <c r="I30" s="43"/>
      <c r="J30" s="43"/>
      <c r="K30" s="41">
        <f t="shared" si="1"/>
        <v>0</v>
      </c>
    </row>
    <row r="31" spans="1:11" ht="14.25" customHeight="1" x14ac:dyDescent="0.3">
      <c r="A31" s="3">
        <f t="shared" si="5"/>
        <v>11</v>
      </c>
      <c r="B31" s="28"/>
      <c r="C31" s="5"/>
      <c r="D31" s="11"/>
      <c r="G31" s="3">
        <f t="shared" si="3"/>
        <v>29</v>
      </c>
      <c r="H31" s="43"/>
      <c r="I31" s="43"/>
      <c r="J31" s="43"/>
      <c r="K31" s="41">
        <f t="shared" si="1"/>
        <v>0</v>
      </c>
    </row>
    <row r="32" spans="1:11" ht="14.25" customHeight="1" x14ac:dyDescent="0.3">
      <c r="A32" s="3">
        <f>A29+1</f>
        <v>10</v>
      </c>
      <c r="B32" s="28"/>
      <c r="C32" s="5"/>
      <c r="D32" s="40"/>
      <c r="G32" s="3">
        <f t="shared" si="3"/>
        <v>30</v>
      </c>
      <c r="H32" s="43"/>
      <c r="I32" s="43"/>
      <c r="J32" s="43"/>
      <c r="K32" s="41">
        <f t="shared" si="1"/>
        <v>0</v>
      </c>
    </row>
    <row r="33" spans="1:11" ht="14.25" customHeight="1" x14ac:dyDescent="0.3">
      <c r="A33" s="3">
        <f t="shared" ref="A33:A34" si="6">A32+1</f>
        <v>11</v>
      </c>
      <c r="B33" s="37" t="s">
        <v>179</v>
      </c>
      <c r="C33" s="2">
        <f>SUM(C21:C32)</f>
        <v>1418</v>
      </c>
      <c r="D33" s="4"/>
      <c r="G33" s="3">
        <f t="shared" si="3"/>
        <v>31</v>
      </c>
      <c r="H33" s="43"/>
      <c r="I33" s="43"/>
      <c r="J33" s="43"/>
      <c r="K33" s="41">
        <f t="shared" si="1"/>
        <v>0</v>
      </c>
    </row>
    <row r="34" spans="1:11" ht="14.25" customHeight="1" x14ac:dyDescent="0.3">
      <c r="A34" s="3">
        <f t="shared" si="6"/>
        <v>12</v>
      </c>
      <c r="B34" s="37" t="s">
        <v>180</v>
      </c>
      <c r="C34" s="2">
        <f>E17-C33</f>
        <v>2702</v>
      </c>
      <c r="D34" s="11"/>
      <c r="G34" s="3">
        <f t="shared" si="3"/>
        <v>32</v>
      </c>
      <c r="H34" s="1" t="s">
        <v>64</v>
      </c>
      <c r="I34" s="4"/>
      <c r="J34" s="5"/>
      <c r="K34" s="2">
        <f>SUM(K3:K33)</f>
        <v>2080</v>
      </c>
    </row>
    <row r="35" spans="1:11" ht="14.25" customHeight="1" x14ac:dyDescent="0.25"/>
    <row r="36" spans="1:11" ht="14.25" customHeight="1" x14ac:dyDescent="0.25"/>
    <row r="37" spans="1:11" ht="14.25" customHeight="1" x14ac:dyDescent="0.25"/>
    <row r="38" spans="1:11" ht="14.25" customHeight="1" x14ac:dyDescent="0.25"/>
    <row r="39" spans="1:11" ht="14.25" customHeight="1" x14ac:dyDescent="0.25"/>
    <row r="40" spans="1:11" ht="14.25" customHeight="1" x14ac:dyDescent="0.25"/>
    <row r="41" spans="1:11" ht="14.25" customHeight="1" x14ac:dyDescent="0.25"/>
    <row r="42" spans="1:11" ht="14.25" customHeight="1" x14ac:dyDescent="0.25"/>
    <row r="43" spans="1:11" ht="14.25" customHeight="1" x14ac:dyDescent="0.25"/>
    <row r="44" spans="1:11" ht="14.25" customHeight="1" x14ac:dyDescent="0.25"/>
    <row r="45" spans="1:11" ht="14.25" customHeight="1" x14ac:dyDescent="0.25"/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mergeCells count="3">
    <mergeCell ref="A1:E1"/>
    <mergeCell ref="G1:K1"/>
    <mergeCell ref="A19:D1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1"/>
  <sheetViews>
    <sheetView workbookViewId="0">
      <selection activeCell="F21" sqref="F21"/>
    </sheetView>
  </sheetViews>
  <sheetFormatPr baseColWidth="10" defaultColWidth="12.59765625" defaultRowHeight="15" customHeight="1" x14ac:dyDescent="0.25"/>
  <cols>
    <col min="1" max="1" width="13.69921875" customWidth="1"/>
    <col min="3" max="4" width="8.19921875" customWidth="1"/>
    <col min="5" max="5" width="17" customWidth="1"/>
    <col min="6" max="8" width="10.59765625" customWidth="1"/>
    <col min="9" max="9" width="6.8984375" customWidth="1"/>
    <col min="10" max="10" width="36.5" customWidth="1"/>
    <col min="11" max="11" width="8.59765625" customWidth="1"/>
    <col min="12" max="14" width="10.59765625" customWidth="1"/>
  </cols>
  <sheetData>
    <row r="1" spans="1:13" ht="14.25" customHeight="1" x14ac:dyDescent="0.3">
      <c r="A1" s="128" t="s">
        <v>263</v>
      </c>
      <c r="B1" s="129"/>
      <c r="D1" s="1" t="s">
        <v>6</v>
      </c>
      <c r="E1" s="1" t="s">
        <v>5</v>
      </c>
      <c r="F1" s="1" t="s">
        <v>264</v>
      </c>
      <c r="G1" s="1" t="s">
        <v>265</v>
      </c>
      <c r="I1" s="123" t="s">
        <v>266</v>
      </c>
      <c r="J1" s="122"/>
      <c r="K1" s="122"/>
      <c r="L1" s="122"/>
      <c r="M1" s="122"/>
    </row>
    <row r="2" spans="1:13" ht="14.25" customHeight="1" x14ac:dyDescent="0.3">
      <c r="A2" s="4" t="s">
        <v>267</v>
      </c>
      <c r="B2" s="29">
        <v>52800</v>
      </c>
      <c r="D2" s="3">
        <v>2</v>
      </c>
      <c r="E2" s="4" t="s">
        <v>113</v>
      </c>
      <c r="F2" s="29">
        <v>3500</v>
      </c>
      <c r="G2" s="29">
        <f t="shared" ref="G2:G16" si="0">F2*D2</f>
        <v>7000</v>
      </c>
      <c r="I2" s="1" t="s">
        <v>4</v>
      </c>
      <c r="J2" s="1" t="s">
        <v>5</v>
      </c>
      <c r="K2" s="1" t="s">
        <v>6</v>
      </c>
      <c r="L2" s="1" t="s">
        <v>268</v>
      </c>
      <c r="M2" s="1" t="s">
        <v>10</v>
      </c>
    </row>
    <row r="3" spans="1:13" ht="14.25" customHeight="1" x14ac:dyDescent="0.3">
      <c r="A3" s="4" t="s">
        <v>269</v>
      </c>
      <c r="B3" s="29">
        <v>-8000</v>
      </c>
      <c r="D3" s="3">
        <v>2</v>
      </c>
      <c r="E3" s="4" t="s">
        <v>119</v>
      </c>
      <c r="F3" s="29">
        <v>1800</v>
      </c>
      <c r="G3" s="29">
        <f t="shared" si="0"/>
        <v>3600</v>
      </c>
      <c r="I3" s="3">
        <v>1</v>
      </c>
      <c r="J3" s="4" t="s">
        <v>270</v>
      </c>
      <c r="K3" s="3">
        <v>2</v>
      </c>
      <c r="L3" s="29">
        <v>3500</v>
      </c>
      <c r="M3" s="29">
        <f t="shared" ref="M3:M41" si="1">K3*L3</f>
        <v>7000</v>
      </c>
    </row>
    <row r="4" spans="1:13" ht="14.25" customHeight="1" x14ac:dyDescent="0.3">
      <c r="A4" s="4" t="s">
        <v>271</v>
      </c>
      <c r="B4" s="29">
        <v>5500</v>
      </c>
      <c r="D4" s="3">
        <v>1</v>
      </c>
      <c r="E4" s="4" t="s">
        <v>121</v>
      </c>
      <c r="F4" s="29">
        <v>1200</v>
      </c>
      <c r="G4" s="29">
        <f t="shared" si="0"/>
        <v>1200</v>
      </c>
      <c r="I4" s="3">
        <f t="shared" ref="I4:I51" si="2">I3+1</f>
        <v>2</v>
      </c>
      <c r="J4" s="4" t="s">
        <v>272</v>
      </c>
      <c r="K4" s="3">
        <v>2</v>
      </c>
      <c r="L4" s="29">
        <v>1800</v>
      </c>
      <c r="M4" s="29">
        <f t="shared" si="1"/>
        <v>3600</v>
      </c>
    </row>
    <row r="5" spans="1:13" ht="14.25" customHeight="1" x14ac:dyDescent="0.3">
      <c r="A5" s="4" t="s">
        <v>273</v>
      </c>
      <c r="B5" s="29">
        <v>1700</v>
      </c>
      <c r="D5" s="44">
        <v>1</v>
      </c>
      <c r="E5" s="45" t="s">
        <v>274</v>
      </c>
      <c r="F5" s="29">
        <v>2000</v>
      </c>
      <c r="G5" s="29">
        <f t="shared" si="0"/>
        <v>2000</v>
      </c>
      <c r="I5" s="3">
        <f t="shared" si="2"/>
        <v>3</v>
      </c>
      <c r="J5" s="4" t="s">
        <v>275</v>
      </c>
      <c r="K5" s="3">
        <v>1</v>
      </c>
      <c r="L5" s="29">
        <v>1200</v>
      </c>
      <c r="M5" s="29">
        <f t="shared" si="1"/>
        <v>1200</v>
      </c>
    </row>
    <row r="6" spans="1:13" ht="14.25" customHeight="1" x14ac:dyDescent="0.3">
      <c r="A6" s="4" t="s">
        <v>276</v>
      </c>
      <c r="B6" s="29">
        <v>-500</v>
      </c>
      <c r="D6" s="3">
        <v>1</v>
      </c>
      <c r="E6" s="4" t="s">
        <v>277</v>
      </c>
      <c r="F6" s="29">
        <v>1000</v>
      </c>
      <c r="G6" s="29">
        <f t="shared" si="0"/>
        <v>1000</v>
      </c>
      <c r="I6" s="3">
        <f t="shared" si="2"/>
        <v>4</v>
      </c>
      <c r="J6" s="4" t="s">
        <v>278</v>
      </c>
      <c r="K6" s="3">
        <v>1</v>
      </c>
      <c r="L6" s="29">
        <v>800</v>
      </c>
      <c r="M6" s="29">
        <f t="shared" si="1"/>
        <v>800</v>
      </c>
    </row>
    <row r="7" spans="1:13" ht="14.25" customHeight="1" x14ac:dyDescent="0.3">
      <c r="A7" s="4" t="s">
        <v>279</v>
      </c>
      <c r="B7" s="29">
        <v>2900</v>
      </c>
      <c r="D7" s="3">
        <v>1</v>
      </c>
      <c r="E7" s="4" t="s">
        <v>280</v>
      </c>
      <c r="F7" s="29">
        <v>800</v>
      </c>
      <c r="G7" s="29">
        <f t="shared" si="0"/>
        <v>800</v>
      </c>
      <c r="I7" s="3">
        <f t="shared" si="2"/>
        <v>5</v>
      </c>
      <c r="J7" s="4" t="s">
        <v>281</v>
      </c>
      <c r="K7" s="3">
        <v>2</v>
      </c>
      <c r="L7" s="29">
        <v>400</v>
      </c>
      <c r="M7" s="29">
        <f t="shared" si="1"/>
        <v>800</v>
      </c>
    </row>
    <row r="8" spans="1:13" ht="14.25" customHeight="1" x14ac:dyDescent="0.3">
      <c r="A8" s="4" t="s">
        <v>282</v>
      </c>
      <c r="B8" s="29">
        <v>600</v>
      </c>
      <c r="D8" s="44">
        <v>13</v>
      </c>
      <c r="E8" s="45" t="s">
        <v>283</v>
      </c>
      <c r="F8" s="29">
        <v>350</v>
      </c>
      <c r="G8" s="29">
        <f t="shared" si="0"/>
        <v>4550</v>
      </c>
      <c r="I8" s="3">
        <f t="shared" si="2"/>
        <v>6</v>
      </c>
      <c r="J8" s="4" t="s">
        <v>284</v>
      </c>
      <c r="K8" s="3">
        <v>2</v>
      </c>
      <c r="L8" s="29">
        <v>300</v>
      </c>
      <c r="M8" s="29">
        <f t="shared" si="1"/>
        <v>600</v>
      </c>
    </row>
    <row r="9" spans="1:13" ht="14.25" customHeight="1" x14ac:dyDescent="0.3">
      <c r="A9" s="4"/>
      <c r="B9" s="46"/>
      <c r="D9" s="44">
        <v>6</v>
      </c>
      <c r="E9" s="45" t="s">
        <v>285</v>
      </c>
      <c r="F9" s="29">
        <v>600</v>
      </c>
      <c r="G9" s="29">
        <f t="shared" si="0"/>
        <v>3600</v>
      </c>
      <c r="I9" s="3">
        <f t="shared" si="2"/>
        <v>7</v>
      </c>
      <c r="J9" s="4" t="s">
        <v>251</v>
      </c>
      <c r="K9" s="3">
        <v>1</v>
      </c>
      <c r="L9" s="29">
        <v>780</v>
      </c>
      <c r="M9" s="29">
        <f t="shared" si="1"/>
        <v>780</v>
      </c>
    </row>
    <row r="10" spans="1:13" ht="14.25" customHeight="1" x14ac:dyDescent="0.3">
      <c r="A10" s="4"/>
      <c r="B10" s="46"/>
      <c r="D10" s="44">
        <v>6</v>
      </c>
      <c r="E10" s="45" t="s">
        <v>286</v>
      </c>
      <c r="F10" s="29">
        <v>250</v>
      </c>
      <c r="G10" s="29">
        <f t="shared" si="0"/>
        <v>1500</v>
      </c>
      <c r="I10" s="3">
        <f t="shared" si="2"/>
        <v>8</v>
      </c>
      <c r="J10" s="4" t="s">
        <v>287</v>
      </c>
      <c r="K10" s="3">
        <v>1</v>
      </c>
      <c r="L10" s="29">
        <v>730</v>
      </c>
      <c r="M10" s="29">
        <f t="shared" si="1"/>
        <v>730</v>
      </c>
    </row>
    <row r="11" spans="1:13" ht="14.25" customHeight="1" x14ac:dyDescent="0.3">
      <c r="A11" s="4"/>
      <c r="B11" s="46"/>
      <c r="D11" s="3">
        <v>1</v>
      </c>
      <c r="E11" s="4" t="s">
        <v>288</v>
      </c>
      <c r="F11" s="29">
        <v>300</v>
      </c>
      <c r="G11" s="29">
        <f t="shared" si="0"/>
        <v>300</v>
      </c>
      <c r="I11" s="3">
        <f t="shared" si="2"/>
        <v>9</v>
      </c>
      <c r="J11" s="4" t="s">
        <v>289</v>
      </c>
      <c r="K11" s="3">
        <v>1</v>
      </c>
      <c r="L11" s="29">
        <v>600</v>
      </c>
      <c r="M11" s="29">
        <f t="shared" si="1"/>
        <v>600</v>
      </c>
    </row>
    <row r="12" spans="1:13" ht="14.25" customHeight="1" x14ac:dyDescent="0.3">
      <c r="A12" s="4"/>
      <c r="B12" s="46"/>
      <c r="D12" s="3">
        <v>1</v>
      </c>
      <c r="E12" s="4" t="s">
        <v>290</v>
      </c>
      <c r="F12" s="29">
        <v>0</v>
      </c>
      <c r="G12" s="29">
        <f t="shared" si="0"/>
        <v>0</v>
      </c>
      <c r="I12" s="3">
        <f t="shared" si="2"/>
        <v>10</v>
      </c>
      <c r="J12" s="4" t="s">
        <v>291</v>
      </c>
      <c r="K12" s="3">
        <v>1</v>
      </c>
      <c r="L12" s="29">
        <v>2500</v>
      </c>
      <c r="M12" s="29">
        <f t="shared" si="1"/>
        <v>2500</v>
      </c>
    </row>
    <row r="13" spans="1:13" ht="14.25" customHeight="1" x14ac:dyDescent="0.3">
      <c r="A13" s="4"/>
      <c r="B13" s="46"/>
      <c r="D13" s="3">
        <v>2</v>
      </c>
      <c r="E13" s="4" t="s">
        <v>292</v>
      </c>
      <c r="F13" s="29">
        <v>800</v>
      </c>
      <c r="G13" s="29">
        <f t="shared" si="0"/>
        <v>1600</v>
      </c>
      <c r="I13" s="3">
        <f t="shared" si="2"/>
        <v>11</v>
      </c>
      <c r="J13" s="4" t="s">
        <v>293</v>
      </c>
      <c r="K13" s="3">
        <v>1</v>
      </c>
      <c r="L13" s="29">
        <v>800</v>
      </c>
      <c r="M13" s="29">
        <f t="shared" si="1"/>
        <v>800</v>
      </c>
    </row>
    <row r="14" spans="1:13" ht="14.25" customHeight="1" x14ac:dyDescent="0.3">
      <c r="A14" s="4"/>
      <c r="B14" s="46"/>
      <c r="D14" s="3">
        <v>1</v>
      </c>
      <c r="E14" s="4" t="s">
        <v>294</v>
      </c>
      <c r="F14" s="29">
        <v>0</v>
      </c>
      <c r="G14" s="29">
        <f t="shared" si="0"/>
        <v>0</v>
      </c>
      <c r="I14" s="3">
        <f t="shared" si="2"/>
        <v>12</v>
      </c>
      <c r="J14" s="4" t="s">
        <v>295</v>
      </c>
      <c r="K14" s="3">
        <v>1</v>
      </c>
      <c r="L14" s="29">
        <v>2500</v>
      </c>
      <c r="M14" s="29">
        <f t="shared" si="1"/>
        <v>2500</v>
      </c>
    </row>
    <row r="15" spans="1:13" ht="14.25" customHeight="1" x14ac:dyDescent="0.3">
      <c r="A15" s="4"/>
      <c r="B15" s="46"/>
      <c r="D15" s="3">
        <v>1</v>
      </c>
      <c r="E15" s="4" t="s">
        <v>296</v>
      </c>
      <c r="F15" s="29">
        <v>0</v>
      </c>
      <c r="G15" s="29">
        <f t="shared" si="0"/>
        <v>0</v>
      </c>
      <c r="I15" s="3">
        <f t="shared" si="2"/>
        <v>13</v>
      </c>
      <c r="J15" s="4" t="s">
        <v>297</v>
      </c>
      <c r="K15" s="3">
        <v>30</v>
      </c>
      <c r="L15" s="29">
        <v>10</v>
      </c>
      <c r="M15" s="29">
        <f t="shared" si="1"/>
        <v>300</v>
      </c>
    </row>
    <row r="16" spans="1:13" ht="14.25" customHeight="1" x14ac:dyDescent="0.3">
      <c r="A16" s="4"/>
      <c r="B16" s="46"/>
      <c r="D16" s="3">
        <v>1</v>
      </c>
      <c r="E16" s="4" t="s">
        <v>298</v>
      </c>
      <c r="F16" s="29">
        <v>0</v>
      </c>
      <c r="G16" s="29">
        <f t="shared" si="0"/>
        <v>0</v>
      </c>
      <c r="I16" s="3">
        <f t="shared" si="2"/>
        <v>14</v>
      </c>
      <c r="J16" s="4" t="s">
        <v>299</v>
      </c>
      <c r="K16" s="3">
        <v>2</v>
      </c>
      <c r="L16" s="29">
        <v>400</v>
      </c>
      <c r="M16" s="29">
        <f t="shared" si="1"/>
        <v>800</v>
      </c>
    </row>
    <row r="17" spans="1:13" ht="14.25" customHeight="1" x14ac:dyDescent="0.3">
      <c r="A17" s="4"/>
      <c r="B17" s="46"/>
      <c r="D17" s="46"/>
      <c r="E17" s="46"/>
      <c r="F17" s="29"/>
      <c r="G17" s="29"/>
      <c r="I17" s="3">
        <f t="shared" si="2"/>
        <v>15</v>
      </c>
      <c r="J17" s="4" t="s">
        <v>300</v>
      </c>
      <c r="K17" s="3">
        <v>2</v>
      </c>
      <c r="L17" s="29">
        <v>200</v>
      </c>
      <c r="M17" s="29">
        <f t="shared" si="1"/>
        <v>400</v>
      </c>
    </row>
    <row r="18" spans="1:13" ht="14.25" customHeight="1" x14ac:dyDescent="0.3">
      <c r="A18" s="4"/>
      <c r="B18" s="46"/>
      <c r="D18" s="46"/>
      <c r="E18" s="46"/>
      <c r="F18" s="29"/>
      <c r="G18" s="29"/>
      <c r="I18" s="3">
        <f t="shared" si="2"/>
        <v>16</v>
      </c>
      <c r="J18" s="4" t="s">
        <v>301</v>
      </c>
      <c r="K18" s="3">
        <v>1</v>
      </c>
      <c r="L18" s="29">
        <v>130</v>
      </c>
      <c r="M18" s="29">
        <f t="shared" si="1"/>
        <v>130</v>
      </c>
    </row>
    <row r="19" spans="1:13" ht="14.25" customHeight="1" x14ac:dyDescent="0.3">
      <c r="A19" s="4"/>
      <c r="B19" s="46"/>
      <c r="D19" s="46"/>
      <c r="E19" s="46"/>
      <c r="F19" s="29"/>
      <c r="G19" s="29"/>
      <c r="I19" s="3">
        <f t="shared" si="2"/>
        <v>17</v>
      </c>
      <c r="J19" s="4" t="s">
        <v>302</v>
      </c>
      <c r="K19" s="3">
        <v>1</v>
      </c>
      <c r="L19" s="29">
        <v>100</v>
      </c>
      <c r="M19" s="29">
        <f t="shared" si="1"/>
        <v>100</v>
      </c>
    </row>
    <row r="20" spans="1:13" ht="14.25" customHeight="1" x14ac:dyDescent="0.3">
      <c r="A20" s="4"/>
      <c r="B20" s="46"/>
      <c r="D20" s="46"/>
      <c r="E20" s="46"/>
      <c r="F20" s="29"/>
      <c r="G20" s="29"/>
      <c r="I20" s="3">
        <f t="shared" si="2"/>
        <v>18</v>
      </c>
      <c r="J20" s="4" t="s">
        <v>303</v>
      </c>
      <c r="K20" s="3">
        <v>1</v>
      </c>
      <c r="L20" s="29">
        <v>500</v>
      </c>
      <c r="M20" s="29">
        <f t="shared" si="1"/>
        <v>500</v>
      </c>
    </row>
    <row r="21" spans="1:13" ht="14.25" customHeight="1" x14ac:dyDescent="0.3">
      <c r="A21" s="47" t="s">
        <v>64</v>
      </c>
      <c r="B21" s="31">
        <f>SUM(B2:B20)</f>
        <v>55000</v>
      </c>
      <c r="D21" s="46"/>
      <c r="E21" s="46"/>
      <c r="F21" s="29"/>
      <c r="G21" s="29"/>
      <c r="I21" s="3">
        <f t="shared" si="2"/>
        <v>19</v>
      </c>
      <c r="J21" s="4" t="s">
        <v>304</v>
      </c>
      <c r="K21" s="3">
        <v>1</v>
      </c>
      <c r="L21" s="32">
        <v>400</v>
      </c>
      <c r="M21" s="29">
        <f t="shared" si="1"/>
        <v>400</v>
      </c>
    </row>
    <row r="22" spans="1:13" ht="14.25" customHeight="1" x14ac:dyDescent="0.3">
      <c r="B22" s="48"/>
      <c r="D22" s="46"/>
      <c r="E22" s="46"/>
      <c r="F22" s="29"/>
      <c r="G22" s="29"/>
      <c r="I22" s="3">
        <f t="shared" si="2"/>
        <v>20</v>
      </c>
      <c r="J22" s="4" t="s">
        <v>305</v>
      </c>
      <c r="K22" s="3">
        <v>1</v>
      </c>
      <c r="L22" s="29">
        <v>2500</v>
      </c>
      <c r="M22" s="29">
        <f t="shared" si="1"/>
        <v>2500</v>
      </c>
    </row>
    <row r="23" spans="1:13" ht="14.25" customHeight="1" x14ac:dyDescent="0.3">
      <c r="B23" s="48"/>
      <c r="D23" s="46"/>
      <c r="E23" s="46"/>
      <c r="F23" s="29"/>
      <c r="G23" s="29"/>
      <c r="I23" s="3">
        <f t="shared" si="2"/>
        <v>21</v>
      </c>
      <c r="J23" s="4" t="s">
        <v>306</v>
      </c>
      <c r="K23" s="3">
        <v>1</v>
      </c>
      <c r="L23" s="29">
        <v>1300</v>
      </c>
      <c r="M23" s="29">
        <f t="shared" si="1"/>
        <v>1300</v>
      </c>
    </row>
    <row r="24" spans="1:13" ht="14.25" customHeight="1" x14ac:dyDescent="0.3">
      <c r="B24" s="48"/>
      <c r="D24" s="46"/>
      <c r="E24" s="47" t="s">
        <v>307</v>
      </c>
      <c r="F24" s="47"/>
      <c r="G24" s="31">
        <f>SUM(G2:G21)</f>
        <v>27150</v>
      </c>
      <c r="I24" s="3">
        <f t="shared" si="2"/>
        <v>22</v>
      </c>
      <c r="J24" s="4" t="s">
        <v>308</v>
      </c>
      <c r="K24" s="3">
        <v>1</v>
      </c>
      <c r="L24" s="29">
        <v>3000</v>
      </c>
      <c r="M24" s="29">
        <f t="shared" si="1"/>
        <v>3000</v>
      </c>
    </row>
    <row r="25" spans="1:13" ht="14.25" customHeight="1" x14ac:dyDescent="0.3">
      <c r="B25" s="48"/>
      <c r="I25" s="3">
        <f t="shared" si="2"/>
        <v>23</v>
      </c>
      <c r="J25" s="4" t="s">
        <v>309</v>
      </c>
      <c r="K25" s="3">
        <v>1</v>
      </c>
      <c r="L25" s="29">
        <v>3500</v>
      </c>
      <c r="M25" s="29">
        <f t="shared" si="1"/>
        <v>3500</v>
      </c>
    </row>
    <row r="26" spans="1:13" ht="14.25" customHeight="1" x14ac:dyDescent="0.3">
      <c r="B26" s="48"/>
      <c r="I26" s="3">
        <f t="shared" si="2"/>
        <v>24</v>
      </c>
      <c r="J26" s="4" t="s">
        <v>310</v>
      </c>
      <c r="K26" s="3">
        <v>1</v>
      </c>
      <c r="L26" s="29">
        <v>500</v>
      </c>
      <c r="M26" s="29">
        <f t="shared" si="1"/>
        <v>500</v>
      </c>
    </row>
    <row r="27" spans="1:13" ht="14.25" customHeight="1" x14ac:dyDescent="0.3">
      <c r="B27" s="48"/>
      <c r="I27" s="3">
        <f t="shared" si="2"/>
        <v>25</v>
      </c>
      <c r="J27" s="4" t="s">
        <v>311</v>
      </c>
      <c r="K27" s="3">
        <v>1</v>
      </c>
      <c r="L27" s="29">
        <v>2000</v>
      </c>
      <c r="M27" s="29">
        <f t="shared" si="1"/>
        <v>2000</v>
      </c>
    </row>
    <row r="28" spans="1:13" ht="14.25" customHeight="1" x14ac:dyDescent="0.3">
      <c r="B28" s="48"/>
      <c r="I28" s="3">
        <f t="shared" si="2"/>
        <v>26</v>
      </c>
      <c r="J28" s="4" t="s">
        <v>312</v>
      </c>
      <c r="K28" s="3">
        <v>1</v>
      </c>
      <c r="L28" s="29">
        <v>1500</v>
      </c>
      <c r="M28" s="29">
        <f t="shared" si="1"/>
        <v>1500</v>
      </c>
    </row>
    <row r="29" spans="1:13" ht="14.25" customHeight="1" x14ac:dyDescent="0.3">
      <c r="B29" s="48"/>
      <c r="I29" s="3">
        <f t="shared" si="2"/>
        <v>27</v>
      </c>
      <c r="J29" s="4" t="s">
        <v>313</v>
      </c>
      <c r="K29" s="3">
        <v>1</v>
      </c>
      <c r="L29" s="29">
        <v>500</v>
      </c>
      <c r="M29" s="29">
        <f t="shared" si="1"/>
        <v>500</v>
      </c>
    </row>
    <row r="30" spans="1:13" ht="14.25" customHeight="1" x14ac:dyDescent="0.3">
      <c r="B30" s="48"/>
      <c r="I30" s="3">
        <f t="shared" si="2"/>
        <v>28</v>
      </c>
      <c r="J30" s="4" t="s">
        <v>314</v>
      </c>
      <c r="K30" s="3">
        <v>1</v>
      </c>
      <c r="L30" s="29">
        <v>500</v>
      </c>
      <c r="M30" s="29">
        <f t="shared" si="1"/>
        <v>500</v>
      </c>
    </row>
    <row r="31" spans="1:13" ht="14.25" customHeight="1" x14ac:dyDescent="0.3">
      <c r="B31" s="48"/>
      <c r="I31" s="3">
        <f t="shared" si="2"/>
        <v>29</v>
      </c>
      <c r="J31" s="4" t="s">
        <v>315</v>
      </c>
      <c r="K31" s="3">
        <v>1</v>
      </c>
      <c r="L31" s="29">
        <v>400</v>
      </c>
      <c r="M31" s="29">
        <f t="shared" si="1"/>
        <v>400</v>
      </c>
    </row>
    <row r="32" spans="1:13" ht="14.25" customHeight="1" x14ac:dyDescent="0.3">
      <c r="B32" s="48"/>
      <c r="I32" s="3">
        <f t="shared" si="2"/>
        <v>30</v>
      </c>
      <c r="J32" s="4" t="s">
        <v>316</v>
      </c>
      <c r="K32" s="3">
        <v>1</v>
      </c>
      <c r="L32" s="29">
        <v>1000</v>
      </c>
      <c r="M32" s="29">
        <f t="shared" si="1"/>
        <v>1000</v>
      </c>
    </row>
    <row r="33" spans="2:13" ht="14.25" customHeight="1" x14ac:dyDescent="0.3">
      <c r="B33" s="48"/>
      <c r="I33" s="3">
        <f t="shared" si="2"/>
        <v>31</v>
      </c>
      <c r="J33" s="4" t="s">
        <v>317</v>
      </c>
      <c r="K33" s="3">
        <v>1</v>
      </c>
      <c r="L33" s="29">
        <v>2800</v>
      </c>
      <c r="M33" s="29">
        <f t="shared" si="1"/>
        <v>2800</v>
      </c>
    </row>
    <row r="34" spans="2:13" ht="14.25" customHeight="1" x14ac:dyDescent="0.3">
      <c r="B34" s="48"/>
      <c r="I34" s="3">
        <f t="shared" si="2"/>
        <v>32</v>
      </c>
      <c r="J34" s="10" t="s">
        <v>318</v>
      </c>
      <c r="K34" s="16">
        <v>1</v>
      </c>
      <c r="L34" s="32">
        <v>1200</v>
      </c>
      <c r="M34" s="32">
        <f t="shared" si="1"/>
        <v>1200</v>
      </c>
    </row>
    <row r="35" spans="2:13" ht="14.25" customHeight="1" x14ac:dyDescent="0.3">
      <c r="B35" s="48"/>
      <c r="I35" s="3">
        <f t="shared" si="2"/>
        <v>33</v>
      </c>
      <c r="J35" s="4" t="s">
        <v>319</v>
      </c>
      <c r="K35" s="3">
        <v>1</v>
      </c>
      <c r="L35" s="29">
        <v>3000</v>
      </c>
      <c r="M35" s="29">
        <f t="shared" si="1"/>
        <v>3000</v>
      </c>
    </row>
    <row r="36" spans="2:13" ht="14.25" customHeight="1" x14ac:dyDescent="0.3">
      <c r="B36" s="48"/>
      <c r="I36" s="3">
        <f t="shared" si="2"/>
        <v>34</v>
      </c>
      <c r="J36" s="4" t="s">
        <v>320</v>
      </c>
      <c r="K36" s="3">
        <v>1</v>
      </c>
      <c r="L36" s="29">
        <v>2000</v>
      </c>
      <c r="M36" s="29">
        <f t="shared" si="1"/>
        <v>2000</v>
      </c>
    </row>
    <row r="37" spans="2:13" ht="14.25" customHeight="1" x14ac:dyDescent="0.3">
      <c r="B37" s="48"/>
      <c r="I37" s="3">
        <f t="shared" si="2"/>
        <v>35</v>
      </c>
      <c r="J37" s="4" t="s">
        <v>321</v>
      </c>
      <c r="K37" s="3">
        <v>20</v>
      </c>
      <c r="L37" s="29">
        <v>25</v>
      </c>
      <c r="M37" s="32">
        <f t="shared" si="1"/>
        <v>500</v>
      </c>
    </row>
    <row r="38" spans="2:13" ht="14.25" customHeight="1" x14ac:dyDescent="0.3">
      <c r="B38" s="48"/>
      <c r="I38" s="3">
        <f t="shared" si="2"/>
        <v>36</v>
      </c>
      <c r="J38" s="4" t="s">
        <v>322</v>
      </c>
      <c r="K38" s="3">
        <v>1</v>
      </c>
      <c r="L38" s="29">
        <v>800</v>
      </c>
      <c r="M38" s="32">
        <f t="shared" si="1"/>
        <v>800</v>
      </c>
    </row>
    <row r="39" spans="2:13" ht="14.25" customHeight="1" x14ac:dyDescent="0.3">
      <c r="B39" s="48"/>
      <c r="I39" s="3">
        <f t="shared" si="2"/>
        <v>37</v>
      </c>
      <c r="J39" s="4" t="s">
        <v>323</v>
      </c>
      <c r="K39" s="3">
        <v>1</v>
      </c>
      <c r="L39" s="29">
        <v>1200</v>
      </c>
      <c r="M39" s="32">
        <f t="shared" si="1"/>
        <v>1200</v>
      </c>
    </row>
    <row r="40" spans="2:13" ht="14.25" customHeight="1" x14ac:dyDescent="0.3">
      <c r="B40" s="48"/>
      <c r="I40" s="3">
        <f t="shared" si="2"/>
        <v>38</v>
      </c>
      <c r="J40" s="4" t="s">
        <v>324</v>
      </c>
      <c r="K40" s="3">
        <v>1</v>
      </c>
      <c r="L40" s="29">
        <v>1000</v>
      </c>
      <c r="M40" s="32">
        <f t="shared" si="1"/>
        <v>1000</v>
      </c>
    </row>
    <row r="41" spans="2:13" ht="14.25" customHeight="1" x14ac:dyDescent="0.3">
      <c r="B41" s="48"/>
      <c r="I41" s="3">
        <f t="shared" si="2"/>
        <v>39</v>
      </c>
      <c r="J41" s="4" t="s">
        <v>277</v>
      </c>
      <c r="K41" s="3">
        <v>1</v>
      </c>
      <c r="L41" s="29">
        <v>1000</v>
      </c>
      <c r="M41" s="32">
        <f t="shared" si="1"/>
        <v>1000</v>
      </c>
    </row>
    <row r="42" spans="2:13" ht="14.25" customHeight="1" x14ac:dyDescent="0.3">
      <c r="B42" s="48"/>
      <c r="I42" s="3">
        <f t="shared" si="2"/>
        <v>40</v>
      </c>
      <c r="J42" s="4"/>
      <c r="K42" s="3"/>
      <c r="L42" s="29"/>
      <c r="M42" s="32"/>
    </row>
    <row r="43" spans="2:13" ht="14.25" customHeight="1" x14ac:dyDescent="0.3">
      <c r="B43" s="48"/>
      <c r="I43" s="3">
        <f t="shared" si="2"/>
        <v>41</v>
      </c>
      <c r="J43" s="4"/>
      <c r="K43" s="3"/>
      <c r="L43" s="29"/>
      <c r="M43" s="11"/>
    </row>
    <row r="44" spans="2:13" ht="14.25" customHeight="1" x14ac:dyDescent="0.3">
      <c r="B44" s="48"/>
      <c r="I44" s="3">
        <f t="shared" si="2"/>
        <v>42</v>
      </c>
      <c r="J44" s="4"/>
      <c r="K44" s="3"/>
      <c r="L44" s="29"/>
      <c r="M44" s="11"/>
    </row>
    <row r="45" spans="2:13" ht="14.25" customHeight="1" x14ac:dyDescent="0.3">
      <c r="B45" s="48"/>
      <c r="I45" s="3">
        <f t="shared" si="2"/>
        <v>43</v>
      </c>
      <c r="J45" s="4"/>
      <c r="K45" s="3"/>
      <c r="L45" s="29"/>
      <c r="M45" s="11"/>
    </row>
    <row r="46" spans="2:13" ht="14.25" customHeight="1" x14ac:dyDescent="0.3">
      <c r="B46" s="48"/>
      <c r="I46" s="3">
        <f t="shared" si="2"/>
        <v>44</v>
      </c>
      <c r="J46" s="4"/>
      <c r="K46" s="3"/>
      <c r="L46" s="29"/>
      <c r="M46" s="11"/>
    </row>
    <row r="47" spans="2:13" ht="14.25" customHeight="1" x14ac:dyDescent="0.3">
      <c r="B47" s="48"/>
      <c r="I47" s="3">
        <f t="shared" si="2"/>
        <v>45</v>
      </c>
      <c r="J47" s="4"/>
      <c r="K47" s="3"/>
      <c r="L47" s="29"/>
      <c r="M47" s="11"/>
    </row>
    <row r="48" spans="2:13" ht="14.25" customHeight="1" x14ac:dyDescent="0.3">
      <c r="B48" s="48"/>
      <c r="I48" s="3">
        <f t="shared" si="2"/>
        <v>46</v>
      </c>
      <c r="J48" s="4"/>
      <c r="K48" s="3"/>
      <c r="L48" s="29"/>
      <c r="M48" s="11"/>
    </row>
    <row r="49" spans="2:13" ht="14.25" customHeight="1" x14ac:dyDescent="0.3">
      <c r="B49" s="48"/>
      <c r="I49" s="3">
        <f t="shared" si="2"/>
        <v>47</v>
      </c>
      <c r="J49" s="4"/>
      <c r="K49" s="3"/>
      <c r="L49" s="29"/>
      <c r="M49" s="11"/>
    </row>
    <row r="50" spans="2:13" ht="14.25" customHeight="1" x14ac:dyDescent="0.3">
      <c r="B50" s="48"/>
      <c r="I50" s="3">
        <f t="shared" si="2"/>
        <v>48</v>
      </c>
      <c r="J50" s="4"/>
      <c r="K50" s="3"/>
      <c r="L50" s="29"/>
      <c r="M50" s="11"/>
    </row>
    <row r="51" spans="2:13" ht="14.25" customHeight="1" x14ac:dyDescent="0.3">
      <c r="B51" s="48"/>
      <c r="I51" s="3">
        <f t="shared" si="2"/>
        <v>49</v>
      </c>
      <c r="J51" s="11"/>
      <c r="K51" s="11"/>
      <c r="L51" s="11"/>
      <c r="M51" s="31">
        <f>SUM(M3:M50)</f>
        <v>54740</v>
      </c>
    </row>
    <row r="52" spans="2:13" ht="14.25" customHeight="1" x14ac:dyDescent="0.25">
      <c r="B52" s="48"/>
    </row>
    <row r="53" spans="2:13" ht="14.25" customHeight="1" x14ac:dyDescent="0.25">
      <c r="B53" s="48"/>
    </row>
    <row r="54" spans="2:13" ht="14.25" customHeight="1" x14ac:dyDescent="0.25">
      <c r="B54" s="48"/>
    </row>
    <row r="55" spans="2:13" ht="14.25" customHeight="1" x14ac:dyDescent="0.25">
      <c r="B55" s="48"/>
    </row>
    <row r="56" spans="2:13" ht="14.25" customHeight="1" x14ac:dyDescent="0.25">
      <c r="B56" s="48"/>
    </row>
    <row r="57" spans="2:13" ht="14.25" customHeight="1" x14ac:dyDescent="0.25">
      <c r="B57" s="48"/>
    </row>
    <row r="58" spans="2:13" ht="14.25" customHeight="1" x14ac:dyDescent="0.25">
      <c r="B58" s="48"/>
    </row>
    <row r="59" spans="2:13" ht="14.25" customHeight="1" x14ac:dyDescent="0.25">
      <c r="B59" s="48"/>
    </row>
    <row r="60" spans="2:13" ht="14.25" customHeight="1" x14ac:dyDescent="0.25">
      <c r="B60" s="48"/>
    </row>
    <row r="61" spans="2:13" ht="14.25" customHeight="1" x14ac:dyDescent="0.25">
      <c r="B61" s="48"/>
    </row>
    <row r="62" spans="2:13" ht="14.25" customHeight="1" x14ac:dyDescent="0.25">
      <c r="B62" s="48"/>
    </row>
    <row r="63" spans="2:13" ht="14.25" customHeight="1" x14ac:dyDescent="0.25">
      <c r="B63" s="48"/>
    </row>
    <row r="64" spans="2:13" ht="14.25" customHeight="1" x14ac:dyDescent="0.25">
      <c r="B64" s="48"/>
    </row>
    <row r="65" spans="2:2" ht="14.25" customHeight="1" x14ac:dyDescent="0.25">
      <c r="B65" s="48"/>
    </row>
    <row r="66" spans="2:2" ht="14.25" customHeight="1" x14ac:dyDescent="0.25">
      <c r="B66" s="48"/>
    </row>
    <row r="67" spans="2:2" ht="14.25" customHeight="1" x14ac:dyDescent="0.25">
      <c r="B67" s="48"/>
    </row>
    <row r="68" spans="2:2" ht="14.25" customHeight="1" x14ac:dyDescent="0.25">
      <c r="B68" s="48"/>
    </row>
    <row r="69" spans="2:2" ht="14.25" customHeight="1" x14ac:dyDescent="0.25">
      <c r="B69" s="48"/>
    </row>
    <row r="70" spans="2:2" ht="14.25" customHeight="1" x14ac:dyDescent="0.25">
      <c r="B70" s="48"/>
    </row>
    <row r="71" spans="2:2" ht="14.25" customHeight="1" x14ac:dyDescent="0.25">
      <c r="B71" s="48"/>
    </row>
    <row r="72" spans="2:2" ht="14.25" customHeight="1" x14ac:dyDescent="0.25">
      <c r="B72" s="48"/>
    </row>
    <row r="73" spans="2:2" ht="14.25" customHeight="1" x14ac:dyDescent="0.25">
      <c r="B73" s="48"/>
    </row>
    <row r="74" spans="2:2" ht="14.25" customHeight="1" x14ac:dyDescent="0.25">
      <c r="B74" s="48"/>
    </row>
    <row r="75" spans="2:2" ht="14.25" customHeight="1" x14ac:dyDescent="0.25">
      <c r="B75" s="48"/>
    </row>
    <row r="76" spans="2:2" ht="14.25" customHeight="1" x14ac:dyDescent="0.25">
      <c r="B76" s="48"/>
    </row>
    <row r="77" spans="2:2" ht="14.25" customHeight="1" x14ac:dyDescent="0.25">
      <c r="B77" s="48"/>
    </row>
    <row r="78" spans="2:2" ht="14.25" customHeight="1" x14ac:dyDescent="0.25">
      <c r="B78" s="48"/>
    </row>
    <row r="79" spans="2:2" ht="14.25" customHeight="1" x14ac:dyDescent="0.25">
      <c r="B79" s="48"/>
    </row>
    <row r="80" spans="2:2" ht="14.25" customHeight="1" x14ac:dyDescent="0.25">
      <c r="B80" s="48"/>
    </row>
    <row r="81" spans="2:2" ht="14.25" customHeight="1" x14ac:dyDescent="0.25">
      <c r="B81" s="48"/>
    </row>
    <row r="82" spans="2:2" ht="14.25" customHeight="1" x14ac:dyDescent="0.25">
      <c r="B82" s="48"/>
    </row>
    <row r="83" spans="2:2" ht="14.25" customHeight="1" x14ac:dyDescent="0.25">
      <c r="B83" s="48"/>
    </row>
    <row r="84" spans="2:2" ht="14.25" customHeight="1" x14ac:dyDescent="0.25">
      <c r="B84" s="48"/>
    </row>
    <row r="85" spans="2:2" ht="14.25" customHeight="1" x14ac:dyDescent="0.25">
      <c r="B85" s="48"/>
    </row>
    <row r="86" spans="2:2" ht="14.25" customHeight="1" x14ac:dyDescent="0.25">
      <c r="B86" s="48"/>
    </row>
    <row r="87" spans="2:2" ht="14.25" customHeight="1" x14ac:dyDescent="0.25">
      <c r="B87" s="48"/>
    </row>
    <row r="88" spans="2:2" ht="14.25" customHeight="1" x14ac:dyDescent="0.25">
      <c r="B88" s="48"/>
    </row>
    <row r="89" spans="2:2" ht="14.25" customHeight="1" x14ac:dyDescent="0.25">
      <c r="B89" s="48"/>
    </row>
    <row r="90" spans="2:2" ht="14.25" customHeight="1" x14ac:dyDescent="0.25">
      <c r="B90" s="48"/>
    </row>
    <row r="91" spans="2:2" ht="14.25" customHeight="1" x14ac:dyDescent="0.25">
      <c r="B91" s="48"/>
    </row>
    <row r="92" spans="2:2" ht="14.25" customHeight="1" x14ac:dyDescent="0.25">
      <c r="B92" s="48"/>
    </row>
    <row r="93" spans="2:2" ht="14.25" customHeight="1" x14ac:dyDescent="0.25">
      <c r="B93" s="48"/>
    </row>
    <row r="94" spans="2:2" ht="14.25" customHeight="1" x14ac:dyDescent="0.25">
      <c r="B94" s="48"/>
    </row>
    <row r="95" spans="2:2" ht="14.25" customHeight="1" x14ac:dyDescent="0.25">
      <c r="B95" s="48"/>
    </row>
    <row r="96" spans="2:2" ht="14.25" customHeight="1" x14ac:dyDescent="0.25">
      <c r="B96" s="48"/>
    </row>
    <row r="97" spans="2:2" ht="14.25" customHeight="1" x14ac:dyDescent="0.25">
      <c r="B97" s="48"/>
    </row>
    <row r="98" spans="2:2" ht="14.25" customHeight="1" x14ac:dyDescent="0.25">
      <c r="B98" s="48"/>
    </row>
    <row r="99" spans="2:2" ht="14.25" customHeight="1" x14ac:dyDescent="0.25">
      <c r="B99" s="48"/>
    </row>
    <row r="100" spans="2:2" ht="14.25" customHeight="1" x14ac:dyDescent="0.25">
      <c r="B100" s="48"/>
    </row>
    <row r="101" spans="2:2" ht="14.25" customHeight="1" x14ac:dyDescent="0.25">
      <c r="B101" s="48"/>
    </row>
    <row r="102" spans="2:2" ht="14.25" customHeight="1" x14ac:dyDescent="0.25">
      <c r="B102" s="48"/>
    </row>
    <row r="103" spans="2:2" ht="14.25" customHeight="1" x14ac:dyDescent="0.25">
      <c r="B103" s="48"/>
    </row>
    <row r="104" spans="2:2" ht="14.25" customHeight="1" x14ac:dyDescent="0.25">
      <c r="B104" s="48"/>
    </row>
    <row r="105" spans="2:2" ht="14.25" customHeight="1" x14ac:dyDescent="0.25">
      <c r="B105" s="48"/>
    </row>
    <row r="106" spans="2:2" ht="14.25" customHeight="1" x14ac:dyDescent="0.25">
      <c r="B106" s="48"/>
    </row>
    <row r="107" spans="2:2" ht="14.25" customHeight="1" x14ac:dyDescent="0.25">
      <c r="B107" s="48"/>
    </row>
    <row r="108" spans="2:2" ht="14.25" customHeight="1" x14ac:dyDescent="0.25">
      <c r="B108" s="48"/>
    </row>
    <row r="109" spans="2:2" ht="14.25" customHeight="1" x14ac:dyDescent="0.25">
      <c r="B109" s="48"/>
    </row>
    <row r="110" spans="2:2" ht="14.25" customHeight="1" x14ac:dyDescent="0.25">
      <c r="B110" s="48"/>
    </row>
    <row r="111" spans="2:2" ht="14.25" customHeight="1" x14ac:dyDescent="0.25">
      <c r="B111" s="48"/>
    </row>
    <row r="112" spans="2:2" ht="14.25" customHeight="1" x14ac:dyDescent="0.25">
      <c r="B112" s="48"/>
    </row>
    <row r="113" spans="2:2" ht="14.25" customHeight="1" x14ac:dyDescent="0.25">
      <c r="B113" s="48"/>
    </row>
    <row r="114" spans="2:2" ht="14.25" customHeight="1" x14ac:dyDescent="0.25">
      <c r="B114" s="48"/>
    </row>
    <row r="115" spans="2:2" ht="14.25" customHeight="1" x14ac:dyDescent="0.25">
      <c r="B115" s="48"/>
    </row>
    <row r="116" spans="2:2" ht="14.25" customHeight="1" x14ac:dyDescent="0.25">
      <c r="B116" s="48"/>
    </row>
    <row r="117" spans="2:2" ht="14.25" customHeight="1" x14ac:dyDescent="0.25">
      <c r="B117" s="48"/>
    </row>
    <row r="118" spans="2:2" ht="14.25" customHeight="1" x14ac:dyDescent="0.25">
      <c r="B118" s="48"/>
    </row>
    <row r="119" spans="2:2" ht="14.25" customHeight="1" x14ac:dyDescent="0.25">
      <c r="B119" s="48"/>
    </row>
    <row r="120" spans="2:2" ht="14.25" customHeight="1" x14ac:dyDescent="0.25">
      <c r="B120" s="48"/>
    </row>
    <row r="121" spans="2:2" ht="14.25" customHeight="1" x14ac:dyDescent="0.25">
      <c r="B121" s="48"/>
    </row>
    <row r="122" spans="2:2" ht="14.25" customHeight="1" x14ac:dyDescent="0.25">
      <c r="B122" s="48"/>
    </row>
    <row r="123" spans="2:2" ht="14.25" customHeight="1" x14ac:dyDescent="0.25">
      <c r="B123" s="48"/>
    </row>
    <row r="124" spans="2:2" ht="14.25" customHeight="1" x14ac:dyDescent="0.25">
      <c r="B124" s="48"/>
    </row>
    <row r="125" spans="2:2" ht="14.25" customHeight="1" x14ac:dyDescent="0.25">
      <c r="B125" s="48"/>
    </row>
    <row r="126" spans="2:2" ht="14.25" customHeight="1" x14ac:dyDescent="0.25">
      <c r="B126" s="48"/>
    </row>
    <row r="127" spans="2:2" ht="14.25" customHeight="1" x14ac:dyDescent="0.25">
      <c r="B127" s="48"/>
    </row>
    <row r="128" spans="2:2" ht="14.25" customHeight="1" x14ac:dyDescent="0.25">
      <c r="B128" s="48"/>
    </row>
    <row r="129" spans="2:2" ht="14.25" customHeight="1" x14ac:dyDescent="0.25">
      <c r="B129" s="48"/>
    </row>
    <row r="130" spans="2:2" ht="14.25" customHeight="1" x14ac:dyDescent="0.25">
      <c r="B130" s="48"/>
    </row>
    <row r="131" spans="2:2" ht="14.25" customHeight="1" x14ac:dyDescent="0.25">
      <c r="B131" s="48"/>
    </row>
    <row r="132" spans="2:2" ht="14.25" customHeight="1" x14ac:dyDescent="0.25">
      <c r="B132" s="48"/>
    </row>
    <row r="133" spans="2:2" ht="14.25" customHeight="1" x14ac:dyDescent="0.25">
      <c r="B133" s="48"/>
    </row>
    <row r="134" spans="2:2" ht="14.25" customHeight="1" x14ac:dyDescent="0.25">
      <c r="B134" s="48"/>
    </row>
    <row r="135" spans="2:2" ht="14.25" customHeight="1" x14ac:dyDescent="0.25">
      <c r="B135" s="48"/>
    </row>
    <row r="136" spans="2:2" ht="14.25" customHeight="1" x14ac:dyDescent="0.25">
      <c r="B136" s="48"/>
    </row>
    <row r="137" spans="2:2" ht="14.25" customHeight="1" x14ac:dyDescent="0.25">
      <c r="B137" s="48"/>
    </row>
    <row r="138" spans="2:2" ht="14.25" customHeight="1" x14ac:dyDescent="0.25">
      <c r="B138" s="48"/>
    </row>
    <row r="139" spans="2:2" ht="14.25" customHeight="1" x14ac:dyDescent="0.25">
      <c r="B139" s="48"/>
    </row>
    <row r="140" spans="2:2" ht="14.25" customHeight="1" x14ac:dyDescent="0.25">
      <c r="B140" s="48"/>
    </row>
    <row r="141" spans="2:2" ht="14.25" customHeight="1" x14ac:dyDescent="0.25">
      <c r="B141" s="48"/>
    </row>
    <row r="142" spans="2:2" ht="14.25" customHeight="1" x14ac:dyDescent="0.25">
      <c r="B142" s="48"/>
    </row>
    <row r="143" spans="2:2" ht="14.25" customHeight="1" x14ac:dyDescent="0.25">
      <c r="B143" s="48"/>
    </row>
    <row r="144" spans="2:2" ht="14.25" customHeight="1" x14ac:dyDescent="0.25">
      <c r="B144" s="48"/>
    </row>
    <row r="145" spans="2:2" ht="14.25" customHeight="1" x14ac:dyDescent="0.25">
      <c r="B145" s="48"/>
    </row>
    <row r="146" spans="2:2" ht="14.25" customHeight="1" x14ac:dyDescent="0.25">
      <c r="B146" s="48"/>
    </row>
    <row r="147" spans="2:2" ht="14.25" customHeight="1" x14ac:dyDescent="0.25">
      <c r="B147" s="48"/>
    </row>
    <row r="148" spans="2:2" ht="14.25" customHeight="1" x14ac:dyDescent="0.25">
      <c r="B148" s="48"/>
    </row>
    <row r="149" spans="2:2" ht="14.25" customHeight="1" x14ac:dyDescent="0.25">
      <c r="B149" s="48"/>
    </row>
    <row r="150" spans="2:2" ht="14.25" customHeight="1" x14ac:dyDescent="0.25">
      <c r="B150" s="48"/>
    </row>
    <row r="151" spans="2:2" ht="14.25" customHeight="1" x14ac:dyDescent="0.25">
      <c r="B151" s="48"/>
    </row>
    <row r="152" spans="2:2" ht="14.25" customHeight="1" x14ac:dyDescent="0.25">
      <c r="B152" s="48"/>
    </row>
    <row r="153" spans="2:2" ht="14.25" customHeight="1" x14ac:dyDescent="0.25">
      <c r="B153" s="48"/>
    </row>
    <row r="154" spans="2:2" ht="14.25" customHeight="1" x14ac:dyDescent="0.25">
      <c r="B154" s="48"/>
    </row>
    <row r="155" spans="2:2" ht="14.25" customHeight="1" x14ac:dyDescent="0.25">
      <c r="B155" s="48"/>
    </row>
    <row r="156" spans="2:2" ht="14.25" customHeight="1" x14ac:dyDescent="0.25">
      <c r="B156" s="48"/>
    </row>
    <row r="157" spans="2:2" ht="14.25" customHeight="1" x14ac:dyDescent="0.25">
      <c r="B157" s="48"/>
    </row>
    <row r="158" spans="2:2" ht="14.25" customHeight="1" x14ac:dyDescent="0.25">
      <c r="B158" s="48"/>
    </row>
    <row r="159" spans="2:2" ht="14.25" customHeight="1" x14ac:dyDescent="0.25">
      <c r="B159" s="48"/>
    </row>
    <row r="160" spans="2:2" ht="14.25" customHeight="1" x14ac:dyDescent="0.25">
      <c r="B160" s="48"/>
    </row>
    <row r="161" spans="2:2" ht="14.25" customHeight="1" x14ac:dyDescent="0.25">
      <c r="B161" s="48"/>
    </row>
    <row r="162" spans="2:2" ht="14.25" customHeight="1" x14ac:dyDescent="0.25">
      <c r="B162" s="48"/>
    </row>
    <row r="163" spans="2:2" ht="14.25" customHeight="1" x14ac:dyDescent="0.25">
      <c r="B163" s="48"/>
    </row>
    <row r="164" spans="2:2" ht="14.25" customHeight="1" x14ac:dyDescent="0.25">
      <c r="B164" s="48"/>
    </row>
    <row r="165" spans="2:2" ht="14.25" customHeight="1" x14ac:dyDescent="0.25">
      <c r="B165" s="48"/>
    </row>
    <row r="166" spans="2:2" ht="14.25" customHeight="1" x14ac:dyDescent="0.25">
      <c r="B166" s="48"/>
    </row>
    <row r="167" spans="2:2" ht="14.25" customHeight="1" x14ac:dyDescent="0.25">
      <c r="B167" s="48"/>
    </row>
    <row r="168" spans="2:2" ht="14.25" customHeight="1" x14ac:dyDescent="0.25">
      <c r="B168" s="48"/>
    </row>
    <row r="169" spans="2:2" ht="14.25" customHeight="1" x14ac:dyDescent="0.25">
      <c r="B169" s="48"/>
    </row>
    <row r="170" spans="2:2" ht="14.25" customHeight="1" x14ac:dyDescent="0.25">
      <c r="B170" s="48"/>
    </row>
    <row r="171" spans="2:2" ht="14.25" customHeight="1" x14ac:dyDescent="0.25">
      <c r="B171" s="48"/>
    </row>
    <row r="172" spans="2:2" ht="14.25" customHeight="1" x14ac:dyDescent="0.25">
      <c r="B172" s="48"/>
    </row>
    <row r="173" spans="2:2" ht="14.25" customHeight="1" x14ac:dyDescent="0.25">
      <c r="B173" s="48"/>
    </row>
    <row r="174" spans="2:2" ht="14.25" customHeight="1" x14ac:dyDescent="0.25">
      <c r="B174" s="48"/>
    </row>
    <row r="175" spans="2:2" ht="14.25" customHeight="1" x14ac:dyDescent="0.25">
      <c r="B175" s="48"/>
    </row>
    <row r="176" spans="2:2" ht="14.25" customHeight="1" x14ac:dyDescent="0.25">
      <c r="B176" s="48"/>
    </row>
    <row r="177" spans="2:2" ht="14.25" customHeight="1" x14ac:dyDescent="0.25">
      <c r="B177" s="48"/>
    </row>
    <row r="178" spans="2:2" ht="14.25" customHeight="1" x14ac:dyDescent="0.25">
      <c r="B178" s="48"/>
    </row>
    <row r="179" spans="2:2" ht="14.25" customHeight="1" x14ac:dyDescent="0.25">
      <c r="B179" s="48"/>
    </row>
    <row r="180" spans="2:2" ht="14.25" customHeight="1" x14ac:dyDescent="0.25">
      <c r="B180" s="48"/>
    </row>
    <row r="181" spans="2:2" ht="14.25" customHeight="1" x14ac:dyDescent="0.25">
      <c r="B181" s="48"/>
    </row>
    <row r="182" spans="2:2" ht="14.25" customHeight="1" x14ac:dyDescent="0.25">
      <c r="B182" s="48"/>
    </row>
    <row r="183" spans="2:2" ht="14.25" customHeight="1" x14ac:dyDescent="0.25">
      <c r="B183" s="48"/>
    </row>
    <row r="184" spans="2:2" ht="14.25" customHeight="1" x14ac:dyDescent="0.25">
      <c r="B184" s="48"/>
    </row>
    <row r="185" spans="2:2" ht="14.25" customHeight="1" x14ac:dyDescent="0.25">
      <c r="B185" s="48"/>
    </row>
    <row r="186" spans="2:2" ht="14.25" customHeight="1" x14ac:dyDescent="0.25">
      <c r="B186" s="48"/>
    </row>
    <row r="187" spans="2:2" ht="14.25" customHeight="1" x14ac:dyDescent="0.25">
      <c r="B187" s="48"/>
    </row>
    <row r="188" spans="2:2" ht="14.25" customHeight="1" x14ac:dyDescent="0.25">
      <c r="B188" s="48"/>
    </row>
    <row r="189" spans="2:2" ht="14.25" customHeight="1" x14ac:dyDescent="0.25">
      <c r="B189" s="48"/>
    </row>
    <row r="190" spans="2:2" ht="14.25" customHeight="1" x14ac:dyDescent="0.25">
      <c r="B190" s="48"/>
    </row>
    <row r="191" spans="2:2" ht="14.25" customHeight="1" x14ac:dyDescent="0.25">
      <c r="B191" s="48"/>
    </row>
    <row r="192" spans="2:2" ht="14.25" customHeight="1" x14ac:dyDescent="0.25">
      <c r="B192" s="48"/>
    </row>
    <row r="193" spans="2:2" ht="14.25" customHeight="1" x14ac:dyDescent="0.25">
      <c r="B193" s="48"/>
    </row>
    <row r="194" spans="2:2" ht="14.25" customHeight="1" x14ac:dyDescent="0.25">
      <c r="B194" s="48"/>
    </row>
    <row r="195" spans="2:2" ht="14.25" customHeight="1" x14ac:dyDescent="0.25">
      <c r="B195" s="48"/>
    </row>
    <row r="196" spans="2:2" ht="14.25" customHeight="1" x14ac:dyDescent="0.25">
      <c r="B196" s="48"/>
    </row>
    <row r="197" spans="2:2" ht="14.25" customHeight="1" x14ac:dyDescent="0.25">
      <c r="B197" s="48"/>
    </row>
    <row r="198" spans="2:2" ht="14.25" customHeight="1" x14ac:dyDescent="0.25">
      <c r="B198" s="48"/>
    </row>
    <row r="199" spans="2:2" ht="14.25" customHeight="1" x14ac:dyDescent="0.25">
      <c r="B199" s="48"/>
    </row>
    <row r="200" spans="2:2" ht="14.25" customHeight="1" x14ac:dyDescent="0.25">
      <c r="B200" s="48"/>
    </row>
    <row r="201" spans="2:2" ht="14.25" customHeight="1" x14ac:dyDescent="0.25">
      <c r="B201" s="48"/>
    </row>
    <row r="202" spans="2:2" ht="14.25" customHeight="1" x14ac:dyDescent="0.25">
      <c r="B202" s="48"/>
    </row>
    <row r="203" spans="2:2" ht="14.25" customHeight="1" x14ac:dyDescent="0.25">
      <c r="B203" s="48"/>
    </row>
    <row r="204" spans="2:2" ht="14.25" customHeight="1" x14ac:dyDescent="0.25">
      <c r="B204" s="48"/>
    </row>
    <row r="205" spans="2:2" ht="14.25" customHeight="1" x14ac:dyDescent="0.25">
      <c r="B205" s="48"/>
    </row>
    <row r="206" spans="2:2" ht="14.25" customHeight="1" x14ac:dyDescent="0.25">
      <c r="B206" s="48"/>
    </row>
    <row r="207" spans="2:2" ht="14.25" customHeight="1" x14ac:dyDescent="0.25">
      <c r="B207" s="48"/>
    </row>
    <row r="208" spans="2:2" ht="14.25" customHeight="1" x14ac:dyDescent="0.25">
      <c r="B208" s="48"/>
    </row>
    <row r="209" spans="2:2" ht="14.25" customHeight="1" x14ac:dyDescent="0.25">
      <c r="B209" s="48"/>
    </row>
    <row r="210" spans="2:2" ht="14.25" customHeight="1" x14ac:dyDescent="0.25">
      <c r="B210" s="48"/>
    </row>
    <row r="211" spans="2:2" ht="14.25" customHeight="1" x14ac:dyDescent="0.25">
      <c r="B211" s="48"/>
    </row>
    <row r="212" spans="2:2" ht="14.25" customHeight="1" x14ac:dyDescent="0.25">
      <c r="B212" s="48"/>
    </row>
    <row r="213" spans="2:2" ht="14.25" customHeight="1" x14ac:dyDescent="0.25">
      <c r="B213" s="48"/>
    </row>
    <row r="214" spans="2:2" ht="14.25" customHeight="1" x14ac:dyDescent="0.25">
      <c r="B214" s="48"/>
    </row>
    <row r="215" spans="2:2" ht="14.25" customHeight="1" x14ac:dyDescent="0.25">
      <c r="B215" s="48"/>
    </row>
    <row r="216" spans="2:2" ht="14.25" customHeight="1" x14ac:dyDescent="0.25">
      <c r="B216" s="48"/>
    </row>
    <row r="217" spans="2:2" ht="14.25" customHeight="1" x14ac:dyDescent="0.25">
      <c r="B217" s="48"/>
    </row>
    <row r="218" spans="2:2" ht="14.25" customHeight="1" x14ac:dyDescent="0.25">
      <c r="B218" s="48"/>
    </row>
    <row r="219" spans="2:2" ht="14.25" customHeight="1" x14ac:dyDescent="0.25">
      <c r="B219" s="48"/>
    </row>
    <row r="220" spans="2:2" ht="14.25" customHeight="1" x14ac:dyDescent="0.25">
      <c r="B220" s="48"/>
    </row>
    <row r="221" spans="2:2" ht="14.25" customHeight="1" x14ac:dyDescent="0.25">
      <c r="B221" s="48"/>
    </row>
    <row r="222" spans="2:2" ht="14.25" customHeight="1" x14ac:dyDescent="0.25">
      <c r="B222" s="48"/>
    </row>
    <row r="223" spans="2:2" ht="14.25" customHeight="1" x14ac:dyDescent="0.25">
      <c r="B223" s="48"/>
    </row>
    <row r="224" spans="2:2" ht="14.25" customHeight="1" x14ac:dyDescent="0.25">
      <c r="B224" s="48"/>
    </row>
    <row r="225" spans="2:2" ht="14.25" customHeight="1" x14ac:dyDescent="0.25">
      <c r="B225" s="48"/>
    </row>
    <row r="226" spans="2:2" ht="14.25" customHeight="1" x14ac:dyDescent="0.25">
      <c r="B226" s="48"/>
    </row>
    <row r="227" spans="2:2" ht="14.25" customHeight="1" x14ac:dyDescent="0.25">
      <c r="B227" s="48"/>
    </row>
    <row r="228" spans="2:2" ht="14.25" customHeight="1" x14ac:dyDescent="0.25">
      <c r="B228" s="48"/>
    </row>
    <row r="229" spans="2:2" ht="14.25" customHeight="1" x14ac:dyDescent="0.25">
      <c r="B229" s="48"/>
    </row>
    <row r="230" spans="2:2" ht="14.25" customHeight="1" x14ac:dyDescent="0.25">
      <c r="B230" s="48"/>
    </row>
    <row r="231" spans="2:2" ht="14.25" customHeight="1" x14ac:dyDescent="0.25">
      <c r="B231" s="48"/>
    </row>
    <row r="232" spans="2:2" ht="14.25" customHeight="1" x14ac:dyDescent="0.25">
      <c r="B232" s="48"/>
    </row>
    <row r="233" spans="2:2" ht="14.25" customHeight="1" x14ac:dyDescent="0.25">
      <c r="B233" s="48"/>
    </row>
    <row r="234" spans="2:2" ht="14.25" customHeight="1" x14ac:dyDescent="0.25">
      <c r="B234" s="48"/>
    </row>
    <row r="235" spans="2:2" ht="14.25" customHeight="1" x14ac:dyDescent="0.25">
      <c r="B235" s="48"/>
    </row>
    <row r="236" spans="2:2" ht="14.25" customHeight="1" x14ac:dyDescent="0.25">
      <c r="B236" s="48"/>
    </row>
    <row r="237" spans="2:2" ht="14.25" customHeight="1" x14ac:dyDescent="0.25">
      <c r="B237" s="48"/>
    </row>
    <row r="238" spans="2:2" ht="14.25" customHeight="1" x14ac:dyDescent="0.25">
      <c r="B238" s="48"/>
    </row>
    <row r="239" spans="2:2" ht="14.25" customHeight="1" x14ac:dyDescent="0.25">
      <c r="B239" s="48"/>
    </row>
    <row r="240" spans="2:2" ht="14.25" customHeight="1" x14ac:dyDescent="0.25">
      <c r="B240" s="48"/>
    </row>
    <row r="241" spans="2:2" ht="14.25" customHeight="1" x14ac:dyDescent="0.25">
      <c r="B241" s="48"/>
    </row>
    <row r="242" spans="2:2" ht="14.25" customHeight="1" x14ac:dyDescent="0.25">
      <c r="B242" s="48"/>
    </row>
    <row r="243" spans="2:2" ht="14.25" customHeight="1" x14ac:dyDescent="0.25">
      <c r="B243" s="48"/>
    </row>
    <row r="244" spans="2:2" ht="14.25" customHeight="1" x14ac:dyDescent="0.25">
      <c r="B244" s="48"/>
    </row>
    <row r="245" spans="2:2" ht="14.25" customHeight="1" x14ac:dyDescent="0.25">
      <c r="B245" s="48"/>
    </row>
    <row r="246" spans="2:2" ht="14.25" customHeight="1" x14ac:dyDescent="0.25">
      <c r="B246" s="48"/>
    </row>
    <row r="247" spans="2:2" ht="14.25" customHeight="1" x14ac:dyDescent="0.25">
      <c r="B247" s="48"/>
    </row>
    <row r="248" spans="2:2" ht="14.25" customHeight="1" x14ac:dyDescent="0.25">
      <c r="B248" s="48"/>
    </row>
    <row r="249" spans="2:2" ht="14.25" customHeight="1" x14ac:dyDescent="0.25">
      <c r="B249" s="48"/>
    </row>
    <row r="250" spans="2:2" ht="14.25" customHeight="1" x14ac:dyDescent="0.25">
      <c r="B250" s="48"/>
    </row>
    <row r="251" spans="2:2" ht="14.25" customHeight="1" x14ac:dyDescent="0.25">
      <c r="B251" s="48"/>
    </row>
    <row r="252" spans="2:2" ht="14.25" customHeight="1" x14ac:dyDescent="0.25">
      <c r="B252" s="48"/>
    </row>
    <row r="253" spans="2:2" ht="14.25" customHeight="1" x14ac:dyDescent="0.25">
      <c r="B253" s="48"/>
    </row>
    <row r="254" spans="2:2" ht="14.25" customHeight="1" x14ac:dyDescent="0.25">
      <c r="B254" s="48"/>
    </row>
    <row r="255" spans="2:2" ht="14.25" customHeight="1" x14ac:dyDescent="0.25">
      <c r="B255" s="48"/>
    </row>
    <row r="256" spans="2:2" ht="14.25" customHeight="1" x14ac:dyDescent="0.25">
      <c r="B256" s="48"/>
    </row>
    <row r="257" spans="2:2" ht="14.25" customHeight="1" x14ac:dyDescent="0.25">
      <c r="B257" s="48"/>
    </row>
    <row r="258" spans="2:2" ht="14.25" customHeight="1" x14ac:dyDescent="0.25">
      <c r="B258" s="48"/>
    </row>
    <row r="259" spans="2:2" ht="14.25" customHeight="1" x14ac:dyDescent="0.25">
      <c r="B259" s="48"/>
    </row>
    <row r="260" spans="2:2" ht="14.25" customHeight="1" x14ac:dyDescent="0.25">
      <c r="B260" s="48"/>
    </row>
    <row r="261" spans="2:2" ht="14.25" customHeight="1" x14ac:dyDescent="0.25">
      <c r="B261" s="48"/>
    </row>
    <row r="262" spans="2:2" ht="14.25" customHeight="1" x14ac:dyDescent="0.25">
      <c r="B262" s="48"/>
    </row>
    <row r="263" spans="2:2" ht="14.25" customHeight="1" x14ac:dyDescent="0.25">
      <c r="B263" s="48"/>
    </row>
    <row r="264" spans="2:2" ht="14.25" customHeight="1" x14ac:dyDescent="0.25">
      <c r="B264" s="48"/>
    </row>
    <row r="265" spans="2:2" ht="14.25" customHeight="1" x14ac:dyDescent="0.25">
      <c r="B265" s="48"/>
    </row>
    <row r="266" spans="2:2" ht="14.25" customHeight="1" x14ac:dyDescent="0.25">
      <c r="B266" s="48"/>
    </row>
    <row r="267" spans="2:2" ht="14.25" customHeight="1" x14ac:dyDescent="0.25">
      <c r="B267" s="48"/>
    </row>
    <row r="268" spans="2:2" ht="14.25" customHeight="1" x14ac:dyDescent="0.25">
      <c r="B268" s="48"/>
    </row>
    <row r="269" spans="2:2" ht="14.25" customHeight="1" x14ac:dyDescent="0.25">
      <c r="B269" s="48"/>
    </row>
    <row r="270" spans="2:2" ht="14.25" customHeight="1" x14ac:dyDescent="0.25">
      <c r="B270" s="48"/>
    </row>
    <row r="271" spans="2:2" ht="14.25" customHeight="1" x14ac:dyDescent="0.25">
      <c r="B271" s="48"/>
    </row>
    <row r="272" spans="2:2" ht="14.25" customHeight="1" x14ac:dyDescent="0.25">
      <c r="B272" s="48"/>
    </row>
    <row r="273" spans="2:2" ht="14.25" customHeight="1" x14ac:dyDescent="0.25">
      <c r="B273" s="48"/>
    </row>
    <row r="274" spans="2:2" ht="14.25" customHeight="1" x14ac:dyDescent="0.25">
      <c r="B274" s="48"/>
    </row>
    <row r="275" spans="2:2" ht="14.25" customHeight="1" x14ac:dyDescent="0.25">
      <c r="B275" s="48"/>
    </row>
    <row r="276" spans="2:2" ht="14.25" customHeight="1" x14ac:dyDescent="0.25">
      <c r="B276" s="48"/>
    </row>
    <row r="277" spans="2:2" ht="14.25" customHeight="1" x14ac:dyDescent="0.25">
      <c r="B277" s="48"/>
    </row>
    <row r="278" spans="2:2" ht="14.25" customHeight="1" x14ac:dyDescent="0.25">
      <c r="B278" s="48"/>
    </row>
    <row r="279" spans="2:2" ht="14.25" customHeight="1" x14ac:dyDescent="0.25">
      <c r="B279" s="48"/>
    </row>
    <row r="280" spans="2:2" ht="14.25" customHeight="1" x14ac:dyDescent="0.25">
      <c r="B280" s="48"/>
    </row>
    <row r="281" spans="2:2" ht="14.25" customHeight="1" x14ac:dyDescent="0.25">
      <c r="B281" s="48"/>
    </row>
    <row r="282" spans="2:2" ht="14.25" customHeight="1" x14ac:dyDescent="0.25">
      <c r="B282" s="48"/>
    </row>
    <row r="283" spans="2:2" ht="14.25" customHeight="1" x14ac:dyDescent="0.25">
      <c r="B283" s="48"/>
    </row>
    <row r="284" spans="2:2" ht="14.25" customHeight="1" x14ac:dyDescent="0.25">
      <c r="B284" s="48"/>
    </row>
    <row r="285" spans="2:2" ht="14.25" customHeight="1" x14ac:dyDescent="0.25">
      <c r="B285" s="48"/>
    </row>
    <row r="286" spans="2:2" ht="14.25" customHeight="1" x14ac:dyDescent="0.25">
      <c r="B286" s="48"/>
    </row>
    <row r="287" spans="2:2" ht="14.25" customHeight="1" x14ac:dyDescent="0.25">
      <c r="B287" s="48"/>
    </row>
    <row r="288" spans="2:2" ht="14.25" customHeight="1" x14ac:dyDescent="0.25">
      <c r="B288" s="48"/>
    </row>
    <row r="289" spans="2:2" ht="14.25" customHeight="1" x14ac:dyDescent="0.25">
      <c r="B289" s="48"/>
    </row>
    <row r="290" spans="2:2" ht="14.25" customHeight="1" x14ac:dyDescent="0.25">
      <c r="B290" s="48"/>
    </row>
    <row r="291" spans="2:2" ht="14.25" customHeight="1" x14ac:dyDescent="0.25">
      <c r="B291" s="48"/>
    </row>
    <row r="292" spans="2:2" ht="14.25" customHeight="1" x14ac:dyDescent="0.25">
      <c r="B292" s="48"/>
    </row>
    <row r="293" spans="2:2" ht="14.25" customHeight="1" x14ac:dyDescent="0.25">
      <c r="B293" s="48"/>
    </row>
    <row r="294" spans="2:2" ht="14.25" customHeight="1" x14ac:dyDescent="0.25">
      <c r="B294" s="48"/>
    </row>
    <row r="295" spans="2:2" ht="14.25" customHeight="1" x14ac:dyDescent="0.25">
      <c r="B295" s="48"/>
    </row>
    <row r="296" spans="2:2" ht="14.25" customHeight="1" x14ac:dyDescent="0.25">
      <c r="B296" s="48"/>
    </row>
    <row r="297" spans="2:2" ht="14.25" customHeight="1" x14ac:dyDescent="0.25">
      <c r="B297" s="48"/>
    </row>
    <row r="298" spans="2:2" ht="14.25" customHeight="1" x14ac:dyDescent="0.25">
      <c r="B298" s="48"/>
    </row>
    <row r="299" spans="2:2" ht="14.25" customHeight="1" x14ac:dyDescent="0.25">
      <c r="B299" s="48"/>
    </row>
    <row r="300" spans="2:2" ht="14.25" customHeight="1" x14ac:dyDescent="0.25">
      <c r="B300" s="48"/>
    </row>
    <row r="301" spans="2:2" ht="14.25" customHeight="1" x14ac:dyDescent="0.25">
      <c r="B301" s="48"/>
    </row>
    <row r="302" spans="2:2" ht="14.25" customHeight="1" x14ac:dyDescent="0.25">
      <c r="B302" s="48"/>
    </row>
    <row r="303" spans="2:2" ht="14.25" customHeight="1" x14ac:dyDescent="0.25">
      <c r="B303" s="48"/>
    </row>
    <row r="304" spans="2:2" ht="14.25" customHeight="1" x14ac:dyDescent="0.25">
      <c r="B304" s="48"/>
    </row>
    <row r="305" spans="2:2" ht="14.25" customHeight="1" x14ac:dyDescent="0.25">
      <c r="B305" s="48"/>
    </row>
    <row r="306" spans="2:2" ht="14.25" customHeight="1" x14ac:dyDescent="0.25">
      <c r="B306" s="48"/>
    </row>
    <row r="307" spans="2:2" ht="14.25" customHeight="1" x14ac:dyDescent="0.25">
      <c r="B307" s="48"/>
    </row>
    <row r="308" spans="2:2" ht="14.25" customHeight="1" x14ac:dyDescent="0.25">
      <c r="B308" s="48"/>
    </row>
    <row r="309" spans="2:2" ht="14.25" customHeight="1" x14ac:dyDescent="0.25">
      <c r="B309" s="48"/>
    </row>
    <row r="310" spans="2:2" ht="14.25" customHeight="1" x14ac:dyDescent="0.25">
      <c r="B310" s="48"/>
    </row>
    <row r="311" spans="2:2" ht="14.25" customHeight="1" x14ac:dyDescent="0.25">
      <c r="B311" s="48"/>
    </row>
    <row r="312" spans="2:2" ht="14.25" customHeight="1" x14ac:dyDescent="0.25">
      <c r="B312" s="48"/>
    </row>
    <row r="313" spans="2:2" ht="14.25" customHeight="1" x14ac:dyDescent="0.25">
      <c r="B313" s="48"/>
    </row>
    <row r="314" spans="2:2" ht="14.25" customHeight="1" x14ac:dyDescent="0.25">
      <c r="B314" s="48"/>
    </row>
    <row r="315" spans="2:2" ht="14.25" customHeight="1" x14ac:dyDescent="0.25">
      <c r="B315" s="48"/>
    </row>
    <row r="316" spans="2:2" ht="14.25" customHeight="1" x14ac:dyDescent="0.25">
      <c r="B316" s="48"/>
    </row>
    <row r="317" spans="2:2" ht="14.25" customHeight="1" x14ac:dyDescent="0.25">
      <c r="B317" s="48"/>
    </row>
    <row r="318" spans="2:2" ht="14.25" customHeight="1" x14ac:dyDescent="0.25">
      <c r="B318" s="48"/>
    </row>
    <row r="319" spans="2:2" ht="14.25" customHeight="1" x14ac:dyDescent="0.25">
      <c r="B319" s="48"/>
    </row>
    <row r="320" spans="2:2" ht="14.25" customHeight="1" x14ac:dyDescent="0.25">
      <c r="B320" s="48"/>
    </row>
    <row r="321" spans="2:2" ht="14.25" customHeight="1" x14ac:dyDescent="0.25">
      <c r="B321" s="48"/>
    </row>
    <row r="322" spans="2:2" ht="14.25" customHeight="1" x14ac:dyDescent="0.25">
      <c r="B322" s="48"/>
    </row>
    <row r="323" spans="2:2" ht="14.25" customHeight="1" x14ac:dyDescent="0.25">
      <c r="B323" s="48"/>
    </row>
    <row r="324" spans="2:2" ht="14.25" customHeight="1" x14ac:dyDescent="0.25">
      <c r="B324" s="48"/>
    </row>
    <row r="325" spans="2:2" ht="14.25" customHeight="1" x14ac:dyDescent="0.25">
      <c r="B325" s="48"/>
    </row>
    <row r="326" spans="2:2" ht="14.25" customHeight="1" x14ac:dyDescent="0.25">
      <c r="B326" s="48"/>
    </row>
    <row r="327" spans="2:2" ht="14.25" customHeight="1" x14ac:dyDescent="0.25">
      <c r="B327" s="48"/>
    </row>
    <row r="328" spans="2:2" ht="14.25" customHeight="1" x14ac:dyDescent="0.25">
      <c r="B328" s="48"/>
    </row>
    <row r="329" spans="2:2" ht="14.25" customHeight="1" x14ac:dyDescent="0.25">
      <c r="B329" s="48"/>
    </row>
    <row r="330" spans="2:2" ht="14.25" customHeight="1" x14ac:dyDescent="0.25">
      <c r="B330" s="48"/>
    </row>
    <row r="331" spans="2:2" ht="14.25" customHeight="1" x14ac:dyDescent="0.25">
      <c r="B331" s="48"/>
    </row>
    <row r="332" spans="2:2" ht="14.25" customHeight="1" x14ac:dyDescent="0.25">
      <c r="B332" s="48"/>
    </row>
    <row r="333" spans="2:2" ht="14.25" customHeight="1" x14ac:dyDescent="0.25">
      <c r="B333" s="48"/>
    </row>
    <row r="334" spans="2:2" ht="14.25" customHeight="1" x14ac:dyDescent="0.25">
      <c r="B334" s="48"/>
    </row>
    <row r="335" spans="2:2" ht="14.25" customHeight="1" x14ac:dyDescent="0.25">
      <c r="B335" s="48"/>
    </row>
    <row r="336" spans="2:2" ht="14.25" customHeight="1" x14ac:dyDescent="0.25">
      <c r="B336" s="48"/>
    </row>
    <row r="337" spans="2:2" ht="14.25" customHeight="1" x14ac:dyDescent="0.25">
      <c r="B337" s="48"/>
    </row>
    <row r="338" spans="2:2" ht="14.25" customHeight="1" x14ac:dyDescent="0.25">
      <c r="B338" s="48"/>
    </row>
    <row r="339" spans="2:2" ht="14.25" customHeight="1" x14ac:dyDescent="0.25">
      <c r="B339" s="48"/>
    </row>
    <row r="340" spans="2:2" ht="14.25" customHeight="1" x14ac:dyDescent="0.25">
      <c r="B340" s="48"/>
    </row>
    <row r="341" spans="2:2" ht="14.25" customHeight="1" x14ac:dyDescent="0.25">
      <c r="B341" s="48"/>
    </row>
    <row r="342" spans="2:2" ht="14.25" customHeight="1" x14ac:dyDescent="0.25">
      <c r="B342" s="48"/>
    </row>
    <row r="343" spans="2:2" ht="14.25" customHeight="1" x14ac:dyDescent="0.25">
      <c r="B343" s="48"/>
    </row>
    <row r="344" spans="2:2" ht="14.25" customHeight="1" x14ac:dyDescent="0.25">
      <c r="B344" s="48"/>
    </row>
    <row r="345" spans="2:2" ht="14.25" customHeight="1" x14ac:dyDescent="0.25">
      <c r="B345" s="48"/>
    </row>
    <row r="346" spans="2:2" ht="14.25" customHeight="1" x14ac:dyDescent="0.25">
      <c r="B346" s="48"/>
    </row>
    <row r="347" spans="2:2" ht="14.25" customHeight="1" x14ac:dyDescent="0.25">
      <c r="B347" s="48"/>
    </row>
    <row r="348" spans="2:2" ht="14.25" customHeight="1" x14ac:dyDescent="0.25">
      <c r="B348" s="48"/>
    </row>
    <row r="349" spans="2:2" ht="14.25" customHeight="1" x14ac:dyDescent="0.25">
      <c r="B349" s="48"/>
    </row>
    <row r="350" spans="2:2" ht="14.25" customHeight="1" x14ac:dyDescent="0.25">
      <c r="B350" s="48"/>
    </row>
    <row r="351" spans="2:2" ht="14.25" customHeight="1" x14ac:dyDescent="0.25">
      <c r="B351" s="48"/>
    </row>
    <row r="352" spans="2:2" ht="14.25" customHeight="1" x14ac:dyDescent="0.25">
      <c r="B352" s="48"/>
    </row>
    <row r="353" spans="2:2" ht="14.25" customHeight="1" x14ac:dyDescent="0.25">
      <c r="B353" s="48"/>
    </row>
    <row r="354" spans="2:2" ht="14.25" customHeight="1" x14ac:dyDescent="0.25">
      <c r="B354" s="48"/>
    </row>
    <row r="355" spans="2:2" ht="14.25" customHeight="1" x14ac:dyDescent="0.25">
      <c r="B355" s="48"/>
    </row>
    <row r="356" spans="2:2" ht="14.25" customHeight="1" x14ac:dyDescent="0.25">
      <c r="B356" s="48"/>
    </row>
    <row r="357" spans="2:2" ht="14.25" customHeight="1" x14ac:dyDescent="0.25">
      <c r="B357" s="48"/>
    </row>
    <row r="358" spans="2:2" ht="14.25" customHeight="1" x14ac:dyDescent="0.25">
      <c r="B358" s="48"/>
    </row>
    <row r="359" spans="2:2" ht="14.25" customHeight="1" x14ac:dyDescent="0.25">
      <c r="B359" s="48"/>
    </row>
    <row r="360" spans="2:2" ht="14.25" customHeight="1" x14ac:dyDescent="0.25">
      <c r="B360" s="48"/>
    </row>
    <row r="361" spans="2:2" ht="14.25" customHeight="1" x14ac:dyDescent="0.25">
      <c r="B361" s="48"/>
    </row>
    <row r="362" spans="2:2" ht="14.25" customHeight="1" x14ac:dyDescent="0.25">
      <c r="B362" s="48"/>
    </row>
    <row r="363" spans="2:2" ht="14.25" customHeight="1" x14ac:dyDescent="0.25">
      <c r="B363" s="48"/>
    </row>
    <row r="364" spans="2:2" ht="14.25" customHeight="1" x14ac:dyDescent="0.25">
      <c r="B364" s="48"/>
    </row>
    <row r="365" spans="2:2" ht="14.25" customHeight="1" x14ac:dyDescent="0.25">
      <c r="B365" s="48"/>
    </row>
    <row r="366" spans="2:2" ht="14.25" customHeight="1" x14ac:dyDescent="0.25">
      <c r="B366" s="48"/>
    </row>
    <row r="367" spans="2:2" ht="14.25" customHeight="1" x14ac:dyDescent="0.25">
      <c r="B367" s="48"/>
    </row>
    <row r="368" spans="2:2" ht="14.25" customHeight="1" x14ac:dyDescent="0.25">
      <c r="B368" s="48"/>
    </row>
    <row r="369" spans="2:2" ht="14.25" customHeight="1" x14ac:dyDescent="0.25">
      <c r="B369" s="48"/>
    </row>
    <row r="370" spans="2:2" ht="14.25" customHeight="1" x14ac:dyDescent="0.25">
      <c r="B370" s="48"/>
    </row>
    <row r="371" spans="2:2" ht="14.25" customHeight="1" x14ac:dyDescent="0.25">
      <c r="B371" s="48"/>
    </row>
    <row r="372" spans="2:2" ht="14.25" customHeight="1" x14ac:dyDescent="0.25">
      <c r="B372" s="48"/>
    </row>
    <row r="373" spans="2:2" ht="14.25" customHeight="1" x14ac:dyDescent="0.25">
      <c r="B373" s="48"/>
    </row>
    <row r="374" spans="2:2" ht="14.25" customHeight="1" x14ac:dyDescent="0.25">
      <c r="B374" s="48"/>
    </row>
    <row r="375" spans="2:2" ht="14.25" customHeight="1" x14ac:dyDescent="0.25">
      <c r="B375" s="48"/>
    </row>
    <row r="376" spans="2:2" ht="14.25" customHeight="1" x14ac:dyDescent="0.25">
      <c r="B376" s="48"/>
    </row>
    <row r="377" spans="2:2" ht="14.25" customHeight="1" x14ac:dyDescent="0.25">
      <c r="B377" s="48"/>
    </row>
    <row r="378" spans="2:2" ht="14.25" customHeight="1" x14ac:dyDescent="0.25">
      <c r="B378" s="48"/>
    </row>
    <row r="379" spans="2:2" ht="14.25" customHeight="1" x14ac:dyDescent="0.25">
      <c r="B379" s="48"/>
    </row>
    <row r="380" spans="2:2" ht="14.25" customHeight="1" x14ac:dyDescent="0.25">
      <c r="B380" s="48"/>
    </row>
    <row r="381" spans="2:2" ht="14.25" customHeight="1" x14ac:dyDescent="0.25">
      <c r="B381" s="48"/>
    </row>
    <row r="382" spans="2:2" ht="14.25" customHeight="1" x14ac:dyDescent="0.25">
      <c r="B382" s="48"/>
    </row>
    <row r="383" spans="2:2" ht="14.25" customHeight="1" x14ac:dyDescent="0.25">
      <c r="B383" s="48"/>
    </row>
    <row r="384" spans="2:2" ht="14.25" customHeight="1" x14ac:dyDescent="0.25">
      <c r="B384" s="48"/>
    </row>
    <row r="385" spans="2:2" ht="14.25" customHeight="1" x14ac:dyDescent="0.25">
      <c r="B385" s="48"/>
    </row>
    <row r="386" spans="2:2" ht="14.25" customHeight="1" x14ac:dyDescent="0.25">
      <c r="B386" s="48"/>
    </row>
    <row r="387" spans="2:2" ht="14.25" customHeight="1" x14ac:dyDescent="0.25">
      <c r="B387" s="48"/>
    </row>
    <row r="388" spans="2:2" ht="14.25" customHeight="1" x14ac:dyDescent="0.25">
      <c r="B388" s="48"/>
    </row>
    <row r="389" spans="2:2" ht="14.25" customHeight="1" x14ac:dyDescent="0.25">
      <c r="B389" s="48"/>
    </row>
    <row r="390" spans="2:2" ht="14.25" customHeight="1" x14ac:dyDescent="0.25">
      <c r="B390" s="48"/>
    </row>
    <row r="391" spans="2:2" ht="14.25" customHeight="1" x14ac:dyDescent="0.25">
      <c r="B391" s="48"/>
    </row>
    <row r="392" spans="2:2" ht="14.25" customHeight="1" x14ac:dyDescent="0.25">
      <c r="B392" s="48"/>
    </row>
    <row r="393" spans="2:2" ht="14.25" customHeight="1" x14ac:dyDescent="0.25">
      <c r="B393" s="48"/>
    </row>
    <row r="394" spans="2:2" ht="14.25" customHeight="1" x14ac:dyDescent="0.25">
      <c r="B394" s="48"/>
    </row>
    <row r="395" spans="2:2" ht="14.25" customHeight="1" x14ac:dyDescent="0.25">
      <c r="B395" s="48"/>
    </row>
    <row r="396" spans="2:2" ht="14.25" customHeight="1" x14ac:dyDescent="0.25">
      <c r="B396" s="48"/>
    </row>
    <row r="397" spans="2:2" ht="14.25" customHeight="1" x14ac:dyDescent="0.25">
      <c r="B397" s="48"/>
    </row>
    <row r="398" spans="2:2" ht="14.25" customHeight="1" x14ac:dyDescent="0.25">
      <c r="B398" s="48"/>
    </row>
    <row r="399" spans="2:2" ht="14.25" customHeight="1" x14ac:dyDescent="0.25">
      <c r="B399" s="48"/>
    </row>
    <row r="400" spans="2:2" ht="14.25" customHeight="1" x14ac:dyDescent="0.25">
      <c r="B400" s="48"/>
    </row>
    <row r="401" spans="2:2" ht="14.25" customHeight="1" x14ac:dyDescent="0.25">
      <c r="B401" s="48"/>
    </row>
    <row r="402" spans="2:2" ht="14.25" customHeight="1" x14ac:dyDescent="0.25">
      <c r="B402" s="48"/>
    </row>
    <row r="403" spans="2:2" ht="14.25" customHeight="1" x14ac:dyDescent="0.25">
      <c r="B403" s="48"/>
    </row>
    <row r="404" spans="2:2" ht="14.25" customHeight="1" x14ac:dyDescent="0.25">
      <c r="B404" s="48"/>
    </row>
    <row r="405" spans="2:2" ht="14.25" customHeight="1" x14ac:dyDescent="0.25">
      <c r="B405" s="48"/>
    </row>
    <row r="406" spans="2:2" ht="14.25" customHeight="1" x14ac:dyDescent="0.25">
      <c r="B406" s="48"/>
    </row>
    <row r="407" spans="2:2" ht="14.25" customHeight="1" x14ac:dyDescent="0.25">
      <c r="B407" s="48"/>
    </row>
    <row r="408" spans="2:2" ht="14.25" customHeight="1" x14ac:dyDescent="0.25">
      <c r="B408" s="48"/>
    </row>
    <row r="409" spans="2:2" ht="14.25" customHeight="1" x14ac:dyDescent="0.25">
      <c r="B409" s="48"/>
    </row>
    <row r="410" spans="2:2" ht="14.25" customHeight="1" x14ac:dyDescent="0.25">
      <c r="B410" s="48"/>
    </row>
    <row r="411" spans="2:2" ht="14.25" customHeight="1" x14ac:dyDescent="0.25">
      <c r="B411" s="48"/>
    </row>
    <row r="412" spans="2:2" ht="14.25" customHeight="1" x14ac:dyDescent="0.25">
      <c r="B412" s="48"/>
    </row>
    <row r="413" spans="2:2" ht="14.25" customHeight="1" x14ac:dyDescent="0.25">
      <c r="B413" s="48"/>
    </row>
    <row r="414" spans="2:2" ht="14.25" customHeight="1" x14ac:dyDescent="0.25">
      <c r="B414" s="48"/>
    </row>
    <row r="415" spans="2:2" ht="14.25" customHeight="1" x14ac:dyDescent="0.25">
      <c r="B415" s="48"/>
    </row>
    <row r="416" spans="2:2" ht="14.25" customHeight="1" x14ac:dyDescent="0.25">
      <c r="B416" s="48"/>
    </row>
    <row r="417" spans="2:2" ht="14.25" customHeight="1" x14ac:dyDescent="0.25">
      <c r="B417" s="48"/>
    </row>
    <row r="418" spans="2:2" ht="14.25" customHeight="1" x14ac:dyDescent="0.25">
      <c r="B418" s="48"/>
    </row>
    <row r="419" spans="2:2" ht="14.25" customHeight="1" x14ac:dyDescent="0.25">
      <c r="B419" s="48"/>
    </row>
    <row r="420" spans="2:2" ht="14.25" customHeight="1" x14ac:dyDescent="0.25">
      <c r="B420" s="48"/>
    </row>
    <row r="421" spans="2:2" ht="14.25" customHeight="1" x14ac:dyDescent="0.25">
      <c r="B421" s="48"/>
    </row>
    <row r="422" spans="2:2" ht="14.25" customHeight="1" x14ac:dyDescent="0.25">
      <c r="B422" s="48"/>
    </row>
    <row r="423" spans="2:2" ht="14.25" customHeight="1" x14ac:dyDescent="0.25">
      <c r="B423" s="48"/>
    </row>
    <row r="424" spans="2:2" ht="14.25" customHeight="1" x14ac:dyDescent="0.25">
      <c r="B424" s="48"/>
    </row>
    <row r="425" spans="2:2" ht="14.25" customHeight="1" x14ac:dyDescent="0.25">
      <c r="B425" s="48"/>
    </row>
    <row r="426" spans="2:2" ht="14.25" customHeight="1" x14ac:dyDescent="0.25">
      <c r="B426" s="48"/>
    </row>
    <row r="427" spans="2:2" ht="14.25" customHeight="1" x14ac:dyDescent="0.25">
      <c r="B427" s="48"/>
    </row>
    <row r="428" spans="2:2" ht="14.25" customHeight="1" x14ac:dyDescent="0.25">
      <c r="B428" s="48"/>
    </row>
    <row r="429" spans="2:2" ht="14.25" customHeight="1" x14ac:dyDescent="0.25">
      <c r="B429" s="48"/>
    </row>
    <row r="430" spans="2:2" ht="14.25" customHeight="1" x14ac:dyDescent="0.25">
      <c r="B430" s="48"/>
    </row>
    <row r="431" spans="2:2" ht="14.25" customHeight="1" x14ac:dyDescent="0.25">
      <c r="B431" s="48"/>
    </row>
    <row r="432" spans="2:2" ht="14.25" customHeight="1" x14ac:dyDescent="0.25">
      <c r="B432" s="48"/>
    </row>
    <row r="433" spans="2:2" ht="14.25" customHeight="1" x14ac:dyDescent="0.25">
      <c r="B433" s="48"/>
    </row>
    <row r="434" spans="2:2" ht="14.25" customHeight="1" x14ac:dyDescent="0.25">
      <c r="B434" s="48"/>
    </row>
    <row r="435" spans="2:2" ht="14.25" customHeight="1" x14ac:dyDescent="0.25">
      <c r="B435" s="48"/>
    </row>
    <row r="436" spans="2:2" ht="14.25" customHeight="1" x14ac:dyDescent="0.25">
      <c r="B436" s="48"/>
    </row>
    <row r="437" spans="2:2" ht="14.25" customHeight="1" x14ac:dyDescent="0.25">
      <c r="B437" s="48"/>
    </row>
    <row r="438" spans="2:2" ht="14.25" customHeight="1" x14ac:dyDescent="0.25">
      <c r="B438" s="48"/>
    </row>
    <row r="439" spans="2:2" ht="14.25" customHeight="1" x14ac:dyDescent="0.25">
      <c r="B439" s="48"/>
    </row>
    <row r="440" spans="2:2" ht="14.25" customHeight="1" x14ac:dyDescent="0.25">
      <c r="B440" s="48"/>
    </row>
    <row r="441" spans="2:2" ht="14.25" customHeight="1" x14ac:dyDescent="0.25">
      <c r="B441" s="48"/>
    </row>
    <row r="442" spans="2:2" ht="14.25" customHeight="1" x14ac:dyDescent="0.25">
      <c r="B442" s="48"/>
    </row>
    <row r="443" spans="2:2" ht="14.25" customHeight="1" x14ac:dyDescent="0.25">
      <c r="B443" s="48"/>
    </row>
    <row r="444" spans="2:2" ht="14.25" customHeight="1" x14ac:dyDescent="0.25">
      <c r="B444" s="48"/>
    </row>
    <row r="445" spans="2:2" ht="14.25" customHeight="1" x14ac:dyDescent="0.25">
      <c r="B445" s="48"/>
    </row>
    <row r="446" spans="2:2" ht="14.25" customHeight="1" x14ac:dyDescent="0.25">
      <c r="B446" s="48"/>
    </row>
    <row r="447" spans="2:2" ht="14.25" customHeight="1" x14ac:dyDescent="0.25">
      <c r="B447" s="48"/>
    </row>
    <row r="448" spans="2:2" ht="14.25" customHeight="1" x14ac:dyDescent="0.25">
      <c r="B448" s="48"/>
    </row>
    <row r="449" spans="2:2" ht="14.25" customHeight="1" x14ac:dyDescent="0.25">
      <c r="B449" s="48"/>
    </row>
    <row r="450" spans="2:2" ht="14.25" customHeight="1" x14ac:dyDescent="0.25">
      <c r="B450" s="48"/>
    </row>
    <row r="451" spans="2:2" ht="14.25" customHeight="1" x14ac:dyDescent="0.25">
      <c r="B451" s="48"/>
    </row>
    <row r="452" spans="2:2" ht="14.25" customHeight="1" x14ac:dyDescent="0.25">
      <c r="B452" s="48"/>
    </row>
    <row r="453" spans="2:2" ht="14.25" customHeight="1" x14ac:dyDescent="0.25">
      <c r="B453" s="48"/>
    </row>
    <row r="454" spans="2:2" ht="14.25" customHeight="1" x14ac:dyDescent="0.25">
      <c r="B454" s="48"/>
    </row>
    <row r="455" spans="2:2" ht="14.25" customHeight="1" x14ac:dyDescent="0.25">
      <c r="B455" s="48"/>
    </row>
    <row r="456" spans="2:2" ht="14.25" customHeight="1" x14ac:dyDescent="0.25">
      <c r="B456" s="48"/>
    </row>
    <row r="457" spans="2:2" ht="14.25" customHeight="1" x14ac:dyDescent="0.25">
      <c r="B457" s="48"/>
    </row>
    <row r="458" spans="2:2" ht="14.25" customHeight="1" x14ac:dyDescent="0.25">
      <c r="B458" s="48"/>
    </row>
    <row r="459" spans="2:2" ht="14.25" customHeight="1" x14ac:dyDescent="0.25">
      <c r="B459" s="48"/>
    </row>
    <row r="460" spans="2:2" ht="14.25" customHeight="1" x14ac:dyDescent="0.25">
      <c r="B460" s="48"/>
    </row>
    <row r="461" spans="2:2" ht="14.25" customHeight="1" x14ac:dyDescent="0.25">
      <c r="B461" s="48"/>
    </row>
    <row r="462" spans="2:2" ht="14.25" customHeight="1" x14ac:dyDescent="0.25">
      <c r="B462" s="48"/>
    </row>
    <row r="463" spans="2:2" ht="14.25" customHeight="1" x14ac:dyDescent="0.25">
      <c r="B463" s="48"/>
    </row>
    <row r="464" spans="2:2" ht="14.25" customHeight="1" x14ac:dyDescent="0.25">
      <c r="B464" s="48"/>
    </row>
    <row r="465" spans="2:2" ht="14.25" customHeight="1" x14ac:dyDescent="0.25">
      <c r="B465" s="48"/>
    </row>
    <row r="466" spans="2:2" ht="14.25" customHeight="1" x14ac:dyDescent="0.25">
      <c r="B466" s="48"/>
    </row>
    <row r="467" spans="2:2" ht="14.25" customHeight="1" x14ac:dyDescent="0.25">
      <c r="B467" s="48"/>
    </row>
    <row r="468" spans="2:2" ht="14.25" customHeight="1" x14ac:dyDescent="0.25">
      <c r="B468" s="48"/>
    </row>
    <row r="469" spans="2:2" ht="14.25" customHeight="1" x14ac:dyDescent="0.25">
      <c r="B469" s="48"/>
    </row>
    <row r="470" spans="2:2" ht="14.25" customHeight="1" x14ac:dyDescent="0.25">
      <c r="B470" s="48"/>
    </row>
    <row r="471" spans="2:2" ht="14.25" customHeight="1" x14ac:dyDescent="0.25">
      <c r="B471" s="48"/>
    </row>
    <row r="472" spans="2:2" ht="14.25" customHeight="1" x14ac:dyDescent="0.25">
      <c r="B472" s="48"/>
    </row>
    <row r="473" spans="2:2" ht="14.25" customHeight="1" x14ac:dyDescent="0.25">
      <c r="B473" s="48"/>
    </row>
    <row r="474" spans="2:2" ht="14.25" customHeight="1" x14ac:dyDescent="0.25">
      <c r="B474" s="48"/>
    </row>
    <row r="475" spans="2:2" ht="14.25" customHeight="1" x14ac:dyDescent="0.25">
      <c r="B475" s="48"/>
    </row>
    <row r="476" spans="2:2" ht="14.25" customHeight="1" x14ac:dyDescent="0.25">
      <c r="B476" s="48"/>
    </row>
    <row r="477" spans="2:2" ht="14.25" customHeight="1" x14ac:dyDescent="0.25">
      <c r="B477" s="48"/>
    </row>
    <row r="478" spans="2:2" ht="14.25" customHeight="1" x14ac:dyDescent="0.25">
      <c r="B478" s="48"/>
    </row>
    <row r="479" spans="2:2" ht="14.25" customHeight="1" x14ac:dyDescent="0.25">
      <c r="B479" s="48"/>
    </row>
    <row r="480" spans="2:2" ht="14.25" customHeight="1" x14ac:dyDescent="0.25">
      <c r="B480" s="48"/>
    </row>
    <row r="481" spans="2:2" ht="14.25" customHeight="1" x14ac:dyDescent="0.25">
      <c r="B481" s="48"/>
    </row>
    <row r="482" spans="2:2" ht="14.25" customHeight="1" x14ac:dyDescent="0.25">
      <c r="B482" s="48"/>
    </row>
    <row r="483" spans="2:2" ht="14.25" customHeight="1" x14ac:dyDescent="0.25">
      <c r="B483" s="48"/>
    </row>
    <row r="484" spans="2:2" ht="14.25" customHeight="1" x14ac:dyDescent="0.25">
      <c r="B484" s="48"/>
    </row>
    <row r="485" spans="2:2" ht="14.25" customHeight="1" x14ac:dyDescent="0.25">
      <c r="B485" s="48"/>
    </row>
    <row r="486" spans="2:2" ht="14.25" customHeight="1" x14ac:dyDescent="0.25">
      <c r="B486" s="48"/>
    </row>
    <row r="487" spans="2:2" ht="14.25" customHeight="1" x14ac:dyDescent="0.25">
      <c r="B487" s="48"/>
    </row>
    <row r="488" spans="2:2" ht="14.25" customHeight="1" x14ac:dyDescent="0.25">
      <c r="B488" s="48"/>
    </row>
    <row r="489" spans="2:2" ht="14.25" customHeight="1" x14ac:dyDescent="0.25">
      <c r="B489" s="48"/>
    </row>
    <row r="490" spans="2:2" ht="14.25" customHeight="1" x14ac:dyDescent="0.25">
      <c r="B490" s="48"/>
    </row>
    <row r="491" spans="2:2" ht="14.25" customHeight="1" x14ac:dyDescent="0.25">
      <c r="B491" s="48"/>
    </row>
    <row r="492" spans="2:2" ht="14.25" customHeight="1" x14ac:dyDescent="0.25">
      <c r="B492" s="48"/>
    </row>
    <row r="493" spans="2:2" ht="14.25" customHeight="1" x14ac:dyDescent="0.25">
      <c r="B493" s="48"/>
    </row>
    <row r="494" spans="2:2" ht="14.25" customHeight="1" x14ac:dyDescent="0.25">
      <c r="B494" s="48"/>
    </row>
    <row r="495" spans="2:2" ht="14.25" customHeight="1" x14ac:dyDescent="0.25">
      <c r="B495" s="48"/>
    </row>
    <row r="496" spans="2:2" ht="14.25" customHeight="1" x14ac:dyDescent="0.25">
      <c r="B496" s="48"/>
    </row>
    <row r="497" spans="2:2" ht="14.25" customHeight="1" x14ac:dyDescent="0.25">
      <c r="B497" s="48"/>
    </row>
    <row r="498" spans="2:2" ht="14.25" customHeight="1" x14ac:dyDescent="0.25">
      <c r="B498" s="48"/>
    </row>
    <row r="499" spans="2:2" ht="14.25" customHeight="1" x14ac:dyDescent="0.25">
      <c r="B499" s="48"/>
    </row>
    <row r="500" spans="2:2" ht="14.25" customHeight="1" x14ac:dyDescent="0.25">
      <c r="B500" s="48"/>
    </row>
    <row r="501" spans="2:2" ht="14.25" customHeight="1" x14ac:dyDescent="0.25">
      <c r="B501" s="48"/>
    </row>
    <row r="502" spans="2:2" ht="14.25" customHeight="1" x14ac:dyDescent="0.25">
      <c r="B502" s="48"/>
    </row>
    <row r="503" spans="2:2" ht="14.25" customHeight="1" x14ac:dyDescent="0.25">
      <c r="B503" s="48"/>
    </row>
    <row r="504" spans="2:2" ht="14.25" customHeight="1" x14ac:dyDescent="0.25">
      <c r="B504" s="48"/>
    </row>
    <row r="505" spans="2:2" ht="14.25" customHeight="1" x14ac:dyDescent="0.25">
      <c r="B505" s="48"/>
    </row>
    <row r="506" spans="2:2" ht="14.25" customHeight="1" x14ac:dyDescent="0.25">
      <c r="B506" s="48"/>
    </row>
    <row r="507" spans="2:2" ht="14.25" customHeight="1" x14ac:dyDescent="0.25">
      <c r="B507" s="48"/>
    </row>
    <row r="508" spans="2:2" ht="14.25" customHeight="1" x14ac:dyDescent="0.25">
      <c r="B508" s="48"/>
    </row>
    <row r="509" spans="2:2" ht="14.25" customHeight="1" x14ac:dyDescent="0.25">
      <c r="B509" s="48"/>
    </row>
    <row r="510" spans="2:2" ht="14.25" customHeight="1" x14ac:dyDescent="0.25">
      <c r="B510" s="48"/>
    </row>
    <row r="511" spans="2:2" ht="14.25" customHeight="1" x14ac:dyDescent="0.25">
      <c r="B511" s="48"/>
    </row>
    <row r="512" spans="2:2" ht="14.25" customHeight="1" x14ac:dyDescent="0.25">
      <c r="B512" s="48"/>
    </row>
    <row r="513" spans="2:2" ht="14.25" customHeight="1" x14ac:dyDescent="0.25">
      <c r="B513" s="48"/>
    </row>
    <row r="514" spans="2:2" ht="14.25" customHeight="1" x14ac:dyDescent="0.25">
      <c r="B514" s="48"/>
    </row>
    <row r="515" spans="2:2" ht="14.25" customHeight="1" x14ac:dyDescent="0.25">
      <c r="B515" s="48"/>
    </row>
    <row r="516" spans="2:2" ht="14.25" customHeight="1" x14ac:dyDescent="0.25">
      <c r="B516" s="48"/>
    </row>
    <row r="517" spans="2:2" ht="14.25" customHeight="1" x14ac:dyDescent="0.25">
      <c r="B517" s="48"/>
    </row>
    <row r="518" spans="2:2" ht="14.25" customHeight="1" x14ac:dyDescent="0.25">
      <c r="B518" s="48"/>
    </row>
    <row r="519" spans="2:2" ht="14.25" customHeight="1" x14ac:dyDescent="0.25">
      <c r="B519" s="48"/>
    </row>
    <row r="520" spans="2:2" ht="14.25" customHeight="1" x14ac:dyDescent="0.25">
      <c r="B520" s="48"/>
    </row>
    <row r="521" spans="2:2" ht="14.25" customHeight="1" x14ac:dyDescent="0.25">
      <c r="B521" s="48"/>
    </row>
    <row r="522" spans="2:2" ht="14.25" customHeight="1" x14ac:dyDescent="0.25">
      <c r="B522" s="48"/>
    </row>
    <row r="523" spans="2:2" ht="14.25" customHeight="1" x14ac:dyDescent="0.25">
      <c r="B523" s="48"/>
    </row>
    <row r="524" spans="2:2" ht="14.25" customHeight="1" x14ac:dyDescent="0.25">
      <c r="B524" s="48"/>
    </row>
    <row r="525" spans="2:2" ht="14.25" customHeight="1" x14ac:dyDescent="0.25">
      <c r="B525" s="48"/>
    </row>
    <row r="526" spans="2:2" ht="14.25" customHeight="1" x14ac:dyDescent="0.25">
      <c r="B526" s="48"/>
    </row>
    <row r="527" spans="2:2" ht="14.25" customHeight="1" x14ac:dyDescent="0.25">
      <c r="B527" s="48"/>
    </row>
    <row r="528" spans="2:2" ht="14.25" customHeight="1" x14ac:dyDescent="0.25">
      <c r="B528" s="48"/>
    </row>
    <row r="529" spans="2:2" ht="14.25" customHeight="1" x14ac:dyDescent="0.25">
      <c r="B529" s="48"/>
    </row>
    <row r="530" spans="2:2" ht="14.25" customHeight="1" x14ac:dyDescent="0.25">
      <c r="B530" s="48"/>
    </row>
    <row r="531" spans="2:2" ht="14.25" customHeight="1" x14ac:dyDescent="0.25">
      <c r="B531" s="48"/>
    </row>
    <row r="532" spans="2:2" ht="14.25" customHeight="1" x14ac:dyDescent="0.25">
      <c r="B532" s="48"/>
    </row>
    <row r="533" spans="2:2" ht="14.25" customHeight="1" x14ac:dyDescent="0.25">
      <c r="B533" s="48"/>
    </row>
    <row r="534" spans="2:2" ht="14.25" customHeight="1" x14ac:dyDescent="0.25">
      <c r="B534" s="48"/>
    </row>
    <row r="535" spans="2:2" ht="14.25" customHeight="1" x14ac:dyDescent="0.25">
      <c r="B535" s="48"/>
    </row>
    <row r="536" spans="2:2" ht="14.25" customHeight="1" x14ac:dyDescent="0.25">
      <c r="B536" s="48"/>
    </row>
    <row r="537" spans="2:2" ht="14.25" customHeight="1" x14ac:dyDescent="0.25">
      <c r="B537" s="48"/>
    </row>
    <row r="538" spans="2:2" ht="14.25" customHeight="1" x14ac:dyDescent="0.25">
      <c r="B538" s="48"/>
    </row>
    <row r="539" spans="2:2" ht="14.25" customHeight="1" x14ac:dyDescent="0.25">
      <c r="B539" s="48"/>
    </row>
    <row r="540" spans="2:2" ht="14.25" customHeight="1" x14ac:dyDescent="0.25">
      <c r="B540" s="48"/>
    </row>
    <row r="541" spans="2:2" ht="14.25" customHeight="1" x14ac:dyDescent="0.25">
      <c r="B541" s="48"/>
    </row>
    <row r="542" spans="2:2" ht="14.25" customHeight="1" x14ac:dyDescent="0.25">
      <c r="B542" s="48"/>
    </row>
    <row r="543" spans="2:2" ht="14.25" customHeight="1" x14ac:dyDescent="0.25">
      <c r="B543" s="48"/>
    </row>
    <row r="544" spans="2:2" ht="14.25" customHeight="1" x14ac:dyDescent="0.25">
      <c r="B544" s="48"/>
    </row>
    <row r="545" spans="2:2" ht="14.25" customHeight="1" x14ac:dyDescent="0.25">
      <c r="B545" s="48"/>
    </row>
    <row r="546" spans="2:2" ht="14.25" customHeight="1" x14ac:dyDescent="0.25">
      <c r="B546" s="48"/>
    </row>
    <row r="547" spans="2:2" ht="14.25" customHeight="1" x14ac:dyDescent="0.25">
      <c r="B547" s="48"/>
    </row>
    <row r="548" spans="2:2" ht="14.25" customHeight="1" x14ac:dyDescent="0.25">
      <c r="B548" s="48"/>
    </row>
    <row r="549" spans="2:2" ht="14.25" customHeight="1" x14ac:dyDescent="0.25">
      <c r="B549" s="48"/>
    </row>
    <row r="550" spans="2:2" ht="14.25" customHeight="1" x14ac:dyDescent="0.25">
      <c r="B550" s="48"/>
    </row>
    <row r="551" spans="2:2" ht="14.25" customHeight="1" x14ac:dyDescent="0.25">
      <c r="B551" s="48"/>
    </row>
    <row r="552" spans="2:2" ht="14.25" customHeight="1" x14ac:dyDescent="0.25">
      <c r="B552" s="48"/>
    </row>
    <row r="553" spans="2:2" ht="14.25" customHeight="1" x14ac:dyDescent="0.25">
      <c r="B553" s="48"/>
    </row>
    <row r="554" spans="2:2" ht="14.25" customHeight="1" x14ac:dyDescent="0.25">
      <c r="B554" s="48"/>
    </row>
    <row r="555" spans="2:2" ht="14.25" customHeight="1" x14ac:dyDescent="0.25">
      <c r="B555" s="48"/>
    </row>
    <row r="556" spans="2:2" ht="14.25" customHeight="1" x14ac:dyDescent="0.25">
      <c r="B556" s="48"/>
    </row>
    <row r="557" spans="2:2" ht="14.25" customHeight="1" x14ac:dyDescent="0.25">
      <c r="B557" s="48"/>
    </row>
    <row r="558" spans="2:2" ht="14.25" customHeight="1" x14ac:dyDescent="0.25">
      <c r="B558" s="48"/>
    </row>
    <row r="559" spans="2:2" ht="14.25" customHeight="1" x14ac:dyDescent="0.25">
      <c r="B559" s="48"/>
    </row>
    <row r="560" spans="2:2" ht="14.25" customHeight="1" x14ac:dyDescent="0.25">
      <c r="B560" s="48"/>
    </row>
    <row r="561" spans="2:2" ht="14.25" customHeight="1" x14ac:dyDescent="0.25">
      <c r="B561" s="48"/>
    </row>
    <row r="562" spans="2:2" ht="14.25" customHeight="1" x14ac:dyDescent="0.25">
      <c r="B562" s="48"/>
    </row>
    <row r="563" spans="2:2" ht="14.25" customHeight="1" x14ac:dyDescent="0.25">
      <c r="B563" s="48"/>
    </row>
    <row r="564" spans="2:2" ht="14.25" customHeight="1" x14ac:dyDescent="0.25">
      <c r="B564" s="48"/>
    </row>
    <row r="565" spans="2:2" ht="14.25" customHeight="1" x14ac:dyDescent="0.25">
      <c r="B565" s="48"/>
    </row>
    <row r="566" spans="2:2" ht="14.25" customHeight="1" x14ac:dyDescent="0.25">
      <c r="B566" s="48"/>
    </row>
    <row r="567" spans="2:2" ht="14.25" customHeight="1" x14ac:dyDescent="0.25">
      <c r="B567" s="48"/>
    </row>
    <row r="568" spans="2:2" ht="14.25" customHeight="1" x14ac:dyDescent="0.25">
      <c r="B568" s="48"/>
    </row>
    <row r="569" spans="2:2" ht="14.25" customHeight="1" x14ac:dyDescent="0.25">
      <c r="B569" s="48"/>
    </row>
    <row r="570" spans="2:2" ht="14.25" customHeight="1" x14ac:dyDescent="0.25">
      <c r="B570" s="48"/>
    </row>
    <row r="571" spans="2:2" ht="14.25" customHeight="1" x14ac:dyDescent="0.25">
      <c r="B571" s="48"/>
    </row>
    <row r="572" spans="2:2" ht="14.25" customHeight="1" x14ac:dyDescent="0.25">
      <c r="B572" s="48"/>
    </row>
    <row r="573" spans="2:2" ht="14.25" customHeight="1" x14ac:dyDescent="0.25">
      <c r="B573" s="48"/>
    </row>
    <row r="574" spans="2:2" ht="14.25" customHeight="1" x14ac:dyDescent="0.25">
      <c r="B574" s="48"/>
    </row>
    <row r="575" spans="2:2" ht="14.25" customHeight="1" x14ac:dyDescent="0.25">
      <c r="B575" s="48"/>
    </row>
    <row r="576" spans="2:2" ht="14.25" customHeight="1" x14ac:dyDescent="0.25">
      <c r="B576" s="48"/>
    </row>
    <row r="577" spans="2:2" ht="14.25" customHeight="1" x14ac:dyDescent="0.25">
      <c r="B577" s="48"/>
    </row>
    <row r="578" spans="2:2" ht="14.25" customHeight="1" x14ac:dyDescent="0.25">
      <c r="B578" s="48"/>
    </row>
    <row r="579" spans="2:2" ht="14.25" customHeight="1" x14ac:dyDescent="0.25">
      <c r="B579" s="48"/>
    </row>
    <row r="580" spans="2:2" ht="14.25" customHeight="1" x14ac:dyDescent="0.25">
      <c r="B580" s="48"/>
    </row>
    <row r="581" spans="2:2" ht="14.25" customHeight="1" x14ac:dyDescent="0.25">
      <c r="B581" s="48"/>
    </row>
    <row r="582" spans="2:2" ht="14.25" customHeight="1" x14ac:dyDescent="0.25">
      <c r="B582" s="48"/>
    </row>
    <row r="583" spans="2:2" ht="14.25" customHeight="1" x14ac:dyDescent="0.25">
      <c r="B583" s="48"/>
    </row>
    <row r="584" spans="2:2" ht="14.25" customHeight="1" x14ac:dyDescent="0.25">
      <c r="B584" s="48"/>
    </row>
    <row r="585" spans="2:2" ht="14.25" customHeight="1" x14ac:dyDescent="0.25">
      <c r="B585" s="48"/>
    </row>
    <row r="586" spans="2:2" ht="14.25" customHeight="1" x14ac:dyDescent="0.25">
      <c r="B586" s="48"/>
    </row>
    <row r="587" spans="2:2" ht="14.25" customHeight="1" x14ac:dyDescent="0.25">
      <c r="B587" s="48"/>
    </row>
    <row r="588" spans="2:2" ht="14.25" customHeight="1" x14ac:dyDescent="0.25">
      <c r="B588" s="48"/>
    </row>
    <row r="589" spans="2:2" ht="14.25" customHeight="1" x14ac:dyDescent="0.25">
      <c r="B589" s="48"/>
    </row>
    <row r="590" spans="2:2" ht="14.25" customHeight="1" x14ac:dyDescent="0.25">
      <c r="B590" s="48"/>
    </row>
    <row r="591" spans="2:2" ht="14.25" customHeight="1" x14ac:dyDescent="0.25">
      <c r="B591" s="48"/>
    </row>
    <row r="592" spans="2:2" ht="14.25" customHeight="1" x14ac:dyDescent="0.25">
      <c r="B592" s="48"/>
    </row>
    <row r="593" spans="2:2" ht="14.25" customHeight="1" x14ac:dyDescent="0.25">
      <c r="B593" s="48"/>
    </row>
    <row r="594" spans="2:2" ht="14.25" customHeight="1" x14ac:dyDescent="0.25">
      <c r="B594" s="48"/>
    </row>
    <row r="595" spans="2:2" ht="14.25" customHeight="1" x14ac:dyDescent="0.25">
      <c r="B595" s="48"/>
    </row>
    <row r="596" spans="2:2" ht="14.25" customHeight="1" x14ac:dyDescent="0.25">
      <c r="B596" s="48"/>
    </row>
    <row r="597" spans="2:2" ht="14.25" customHeight="1" x14ac:dyDescent="0.25">
      <c r="B597" s="48"/>
    </row>
    <row r="598" spans="2:2" ht="14.25" customHeight="1" x14ac:dyDescent="0.25">
      <c r="B598" s="48"/>
    </row>
    <row r="599" spans="2:2" ht="14.25" customHeight="1" x14ac:dyDescent="0.25">
      <c r="B599" s="48"/>
    </row>
    <row r="600" spans="2:2" ht="14.25" customHeight="1" x14ac:dyDescent="0.25">
      <c r="B600" s="48"/>
    </row>
    <row r="601" spans="2:2" ht="14.25" customHeight="1" x14ac:dyDescent="0.25">
      <c r="B601" s="48"/>
    </row>
    <row r="602" spans="2:2" ht="14.25" customHeight="1" x14ac:dyDescent="0.25">
      <c r="B602" s="48"/>
    </row>
    <row r="603" spans="2:2" ht="14.25" customHeight="1" x14ac:dyDescent="0.25">
      <c r="B603" s="48"/>
    </row>
    <row r="604" spans="2:2" ht="14.25" customHeight="1" x14ac:dyDescent="0.25">
      <c r="B604" s="48"/>
    </row>
    <row r="605" spans="2:2" ht="14.25" customHeight="1" x14ac:dyDescent="0.25">
      <c r="B605" s="48"/>
    </row>
    <row r="606" spans="2:2" ht="14.25" customHeight="1" x14ac:dyDescent="0.25">
      <c r="B606" s="48"/>
    </row>
    <row r="607" spans="2:2" ht="14.25" customHeight="1" x14ac:dyDescent="0.25">
      <c r="B607" s="48"/>
    </row>
    <row r="608" spans="2:2" ht="14.25" customHeight="1" x14ac:dyDescent="0.25">
      <c r="B608" s="48"/>
    </row>
    <row r="609" spans="2:2" ht="14.25" customHeight="1" x14ac:dyDescent="0.25">
      <c r="B609" s="48"/>
    </row>
    <row r="610" spans="2:2" ht="14.25" customHeight="1" x14ac:dyDescent="0.25">
      <c r="B610" s="48"/>
    </row>
    <row r="611" spans="2:2" ht="14.25" customHeight="1" x14ac:dyDescent="0.25">
      <c r="B611" s="48"/>
    </row>
    <row r="612" spans="2:2" ht="14.25" customHeight="1" x14ac:dyDescent="0.25">
      <c r="B612" s="48"/>
    </row>
    <row r="613" spans="2:2" ht="14.25" customHeight="1" x14ac:dyDescent="0.25">
      <c r="B613" s="48"/>
    </row>
    <row r="614" spans="2:2" ht="14.25" customHeight="1" x14ac:dyDescent="0.25">
      <c r="B614" s="48"/>
    </row>
    <row r="615" spans="2:2" ht="14.25" customHeight="1" x14ac:dyDescent="0.25">
      <c r="B615" s="48"/>
    </row>
    <row r="616" spans="2:2" ht="14.25" customHeight="1" x14ac:dyDescent="0.25">
      <c r="B616" s="48"/>
    </row>
    <row r="617" spans="2:2" ht="14.25" customHeight="1" x14ac:dyDescent="0.25">
      <c r="B617" s="48"/>
    </row>
    <row r="618" spans="2:2" ht="14.25" customHeight="1" x14ac:dyDescent="0.25">
      <c r="B618" s="48"/>
    </row>
    <row r="619" spans="2:2" ht="14.25" customHeight="1" x14ac:dyDescent="0.25">
      <c r="B619" s="48"/>
    </row>
    <row r="620" spans="2:2" ht="14.25" customHeight="1" x14ac:dyDescent="0.25">
      <c r="B620" s="48"/>
    </row>
    <row r="621" spans="2:2" ht="14.25" customHeight="1" x14ac:dyDescent="0.25">
      <c r="B621" s="48"/>
    </row>
    <row r="622" spans="2:2" ht="14.25" customHeight="1" x14ac:dyDescent="0.25">
      <c r="B622" s="48"/>
    </row>
    <row r="623" spans="2:2" ht="14.25" customHeight="1" x14ac:dyDescent="0.25">
      <c r="B623" s="48"/>
    </row>
    <row r="624" spans="2:2" ht="14.25" customHeight="1" x14ac:dyDescent="0.25">
      <c r="B624" s="48"/>
    </row>
    <row r="625" spans="2:2" ht="14.25" customHeight="1" x14ac:dyDescent="0.25">
      <c r="B625" s="48"/>
    </row>
    <row r="626" spans="2:2" ht="14.25" customHeight="1" x14ac:dyDescent="0.25">
      <c r="B626" s="48"/>
    </row>
    <row r="627" spans="2:2" ht="14.25" customHeight="1" x14ac:dyDescent="0.25">
      <c r="B627" s="48"/>
    </row>
    <row r="628" spans="2:2" ht="14.25" customHeight="1" x14ac:dyDescent="0.25">
      <c r="B628" s="48"/>
    </row>
    <row r="629" spans="2:2" ht="14.25" customHeight="1" x14ac:dyDescent="0.25">
      <c r="B629" s="48"/>
    </row>
    <row r="630" spans="2:2" ht="14.25" customHeight="1" x14ac:dyDescent="0.25">
      <c r="B630" s="48"/>
    </row>
    <row r="631" spans="2:2" ht="14.25" customHeight="1" x14ac:dyDescent="0.25">
      <c r="B631" s="48"/>
    </row>
    <row r="632" spans="2:2" ht="14.25" customHeight="1" x14ac:dyDescent="0.25">
      <c r="B632" s="48"/>
    </row>
    <row r="633" spans="2:2" ht="14.25" customHeight="1" x14ac:dyDescent="0.25">
      <c r="B633" s="48"/>
    </row>
    <row r="634" spans="2:2" ht="14.25" customHeight="1" x14ac:dyDescent="0.25">
      <c r="B634" s="48"/>
    </row>
    <row r="635" spans="2:2" ht="14.25" customHeight="1" x14ac:dyDescent="0.25">
      <c r="B635" s="48"/>
    </row>
    <row r="636" spans="2:2" ht="14.25" customHeight="1" x14ac:dyDescent="0.25">
      <c r="B636" s="48"/>
    </row>
    <row r="637" spans="2:2" ht="14.25" customHeight="1" x14ac:dyDescent="0.25">
      <c r="B637" s="48"/>
    </row>
    <row r="638" spans="2:2" ht="14.25" customHeight="1" x14ac:dyDescent="0.25">
      <c r="B638" s="48"/>
    </row>
    <row r="639" spans="2:2" ht="14.25" customHeight="1" x14ac:dyDescent="0.25">
      <c r="B639" s="48"/>
    </row>
    <row r="640" spans="2:2" ht="14.25" customHeight="1" x14ac:dyDescent="0.25">
      <c r="B640" s="48"/>
    </row>
    <row r="641" spans="2:2" ht="14.25" customHeight="1" x14ac:dyDescent="0.25">
      <c r="B641" s="48"/>
    </row>
    <row r="642" spans="2:2" ht="14.25" customHeight="1" x14ac:dyDescent="0.25">
      <c r="B642" s="48"/>
    </row>
    <row r="643" spans="2:2" ht="14.25" customHeight="1" x14ac:dyDescent="0.25">
      <c r="B643" s="48"/>
    </row>
    <row r="644" spans="2:2" ht="14.25" customHeight="1" x14ac:dyDescent="0.25">
      <c r="B644" s="48"/>
    </row>
    <row r="645" spans="2:2" ht="14.25" customHeight="1" x14ac:dyDescent="0.25">
      <c r="B645" s="48"/>
    </row>
    <row r="646" spans="2:2" ht="14.25" customHeight="1" x14ac:dyDescent="0.25">
      <c r="B646" s="48"/>
    </row>
    <row r="647" spans="2:2" ht="14.25" customHeight="1" x14ac:dyDescent="0.25">
      <c r="B647" s="48"/>
    </row>
    <row r="648" spans="2:2" ht="14.25" customHeight="1" x14ac:dyDescent="0.25">
      <c r="B648" s="48"/>
    </row>
    <row r="649" spans="2:2" ht="14.25" customHeight="1" x14ac:dyDescent="0.25">
      <c r="B649" s="48"/>
    </row>
    <row r="650" spans="2:2" ht="14.25" customHeight="1" x14ac:dyDescent="0.25">
      <c r="B650" s="48"/>
    </row>
    <row r="651" spans="2:2" ht="14.25" customHeight="1" x14ac:dyDescent="0.25">
      <c r="B651" s="48"/>
    </row>
    <row r="652" spans="2:2" ht="14.25" customHeight="1" x14ac:dyDescent="0.25">
      <c r="B652" s="48"/>
    </row>
    <row r="653" spans="2:2" ht="14.25" customHeight="1" x14ac:dyDescent="0.25">
      <c r="B653" s="48"/>
    </row>
    <row r="654" spans="2:2" ht="14.25" customHeight="1" x14ac:dyDescent="0.25">
      <c r="B654" s="48"/>
    </row>
    <row r="655" spans="2:2" ht="14.25" customHeight="1" x14ac:dyDescent="0.25">
      <c r="B655" s="48"/>
    </row>
    <row r="656" spans="2:2" ht="14.25" customHeight="1" x14ac:dyDescent="0.25">
      <c r="B656" s="48"/>
    </row>
    <row r="657" spans="2:2" ht="14.25" customHeight="1" x14ac:dyDescent="0.25">
      <c r="B657" s="48"/>
    </row>
    <row r="658" spans="2:2" ht="14.25" customHeight="1" x14ac:dyDescent="0.25">
      <c r="B658" s="48"/>
    </row>
    <row r="659" spans="2:2" ht="14.25" customHeight="1" x14ac:dyDescent="0.25">
      <c r="B659" s="48"/>
    </row>
    <row r="660" spans="2:2" ht="14.25" customHeight="1" x14ac:dyDescent="0.25">
      <c r="B660" s="48"/>
    </row>
    <row r="661" spans="2:2" ht="14.25" customHeight="1" x14ac:dyDescent="0.25">
      <c r="B661" s="48"/>
    </row>
    <row r="662" spans="2:2" ht="14.25" customHeight="1" x14ac:dyDescent="0.25">
      <c r="B662" s="48"/>
    </row>
    <row r="663" spans="2:2" ht="14.25" customHeight="1" x14ac:dyDescent="0.25">
      <c r="B663" s="48"/>
    </row>
    <row r="664" spans="2:2" ht="14.25" customHeight="1" x14ac:dyDescent="0.25">
      <c r="B664" s="48"/>
    </row>
    <row r="665" spans="2:2" ht="14.25" customHeight="1" x14ac:dyDescent="0.25">
      <c r="B665" s="48"/>
    </row>
    <row r="666" spans="2:2" ht="14.25" customHeight="1" x14ac:dyDescent="0.25">
      <c r="B666" s="48"/>
    </row>
    <row r="667" spans="2:2" ht="14.25" customHeight="1" x14ac:dyDescent="0.25">
      <c r="B667" s="48"/>
    </row>
    <row r="668" spans="2:2" ht="14.25" customHeight="1" x14ac:dyDescent="0.25">
      <c r="B668" s="48"/>
    </row>
    <row r="669" spans="2:2" ht="14.25" customHeight="1" x14ac:dyDescent="0.25">
      <c r="B669" s="48"/>
    </row>
    <row r="670" spans="2:2" ht="14.25" customHeight="1" x14ac:dyDescent="0.25">
      <c r="B670" s="48"/>
    </row>
    <row r="671" spans="2:2" ht="14.25" customHeight="1" x14ac:dyDescent="0.25">
      <c r="B671" s="48"/>
    </row>
    <row r="672" spans="2:2" ht="14.25" customHeight="1" x14ac:dyDescent="0.25">
      <c r="B672" s="48"/>
    </row>
    <row r="673" spans="2:2" ht="14.25" customHeight="1" x14ac:dyDescent="0.25">
      <c r="B673" s="48"/>
    </row>
    <row r="674" spans="2:2" ht="14.25" customHeight="1" x14ac:dyDescent="0.25">
      <c r="B674" s="48"/>
    </row>
    <row r="675" spans="2:2" ht="14.25" customHeight="1" x14ac:dyDescent="0.25">
      <c r="B675" s="48"/>
    </row>
    <row r="676" spans="2:2" ht="14.25" customHeight="1" x14ac:dyDescent="0.25">
      <c r="B676" s="48"/>
    </row>
    <row r="677" spans="2:2" ht="14.25" customHeight="1" x14ac:dyDescent="0.25">
      <c r="B677" s="48"/>
    </row>
    <row r="678" spans="2:2" ht="14.25" customHeight="1" x14ac:dyDescent="0.25">
      <c r="B678" s="48"/>
    </row>
    <row r="679" spans="2:2" ht="14.25" customHeight="1" x14ac:dyDescent="0.25">
      <c r="B679" s="48"/>
    </row>
    <row r="680" spans="2:2" ht="14.25" customHeight="1" x14ac:dyDescent="0.25">
      <c r="B680" s="48"/>
    </row>
    <row r="681" spans="2:2" ht="14.25" customHeight="1" x14ac:dyDescent="0.25">
      <c r="B681" s="48"/>
    </row>
    <row r="682" spans="2:2" ht="14.25" customHeight="1" x14ac:dyDescent="0.25">
      <c r="B682" s="48"/>
    </row>
    <row r="683" spans="2:2" ht="14.25" customHeight="1" x14ac:dyDescent="0.25">
      <c r="B683" s="48"/>
    </row>
    <row r="684" spans="2:2" ht="14.25" customHeight="1" x14ac:dyDescent="0.25">
      <c r="B684" s="48"/>
    </row>
    <row r="685" spans="2:2" ht="14.25" customHeight="1" x14ac:dyDescent="0.25">
      <c r="B685" s="48"/>
    </row>
    <row r="686" spans="2:2" ht="14.25" customHeight="1" x14ac:dyDescent="0.25">
      <c r="B686" s="48"/>
    </row>
    <row r="687" spans="2:2" ht="14.25" customHeight="1" x14ac:dyDescent="0.25">
      <c r="B687" s="48"/>
    </row>
    <row r="688" spans="2:2" ht="14.25" customHeight="1" x14ac:dyDescent="0.25">
      <c r="B688" s="48"/>
    </row>
    <row r="689" spans="2:2" ht="14.25" customHeight="1" x14ac:dyDescent="0.25">
      <c r="B689" s="48"/>
    </row>
    <row r="690" spans="2:2" ht="14.25" customHeight="1" x14ac:dyDescent="0.25">
      <c r="B690" s="48"/>
    </row>
    <row r="691" spans="2:2" ht="14.25" customHeight="1" x14ac:dyDescent="0.25">
      <c r="B691" s="48"/>
    </row>
    <row r="692" spans="2:2" ht="14.25" customHeight="1" x14ac:dyDescent="0.25">
      <c r="B692" s="48"/>
    </row>
    <row r="693" spans="2:2" ht="14.25" customHeight="1" x14ac:dyDescent="0.25">
      <c r="B693" s="48"/>
    </row>
    <row r="694" spans="2:2" ht="14.25" customHeight="1" x14ac:dyDescent="0.25">
      <c r="B694" s="48"/>
    </row>
    <row r="695" spans="2:2" ht="14.25" customHeight="1" x14ac:dyDescent="0.25">
      <c r="B695" s="48"/>
    </row>
    <row r="696" spans="2:2" ht="14.25" customHeight="1" x14ac:dyDescent="0.25">
      <c r="B696" s="48"/>
    </row>
    <row r="697" spans="2:2" ht="14.25" customHeight="1" x14ac:dyDescent="0.25">
      <c r="B697" s="48"/>
    </row>
    <row r="698" spans="2:2" ht="14.25" customHeight="1" x14ac:dyDescent="0.25">
      <c r="B698" s="48"/>
    </row>
    <row r="699" spans="2:2" ht="14.25" customHeight="1" x14ac:dyDescent="0.25">
      <c r="B699" s="48"/>
    </row>
    <row r="700" spans="2:2" ht="14.25" customHeight="1" x14ac:dyDescent="0.25">
      <c r="B700" s="48"/>
    </row>
    <row r="701" spans="2:2" ht="14.25" customHeight="1" x14ac:dyDescent="0.25">
      <c r="B701" s="48"/>
    </row>
    <row r="702" spans="2:2" ht="14.25" customHeight="1" x14ac:dyDescent="0.25">
      <c r="B702" s="48"/>
    </row>
    <row r="703" spans="2:2" ht="14.25" customHeight="1" x14ac:dyDescent="0.25">
      <c r="B703" s="48"/>
    </row>
    <row r="704" spans="2:2" ht="14.25" customHeight="1" x14ac:dyDescent="0.25">
      <c r="B704" s="48"/>
    </row>
    <row r="705" spans="2:2" ht="14.25" customHeight="1" x14ac:dyDescent="0.25">
      <c r="B705" s="48"/>
    </row>
    <row r="706" spans="2:2" ht="14.25" customHeight="1" x14ac:dyDescent="0.25">
      <c r="B706" s="48"/>
    </row>
    <row r="707" spans="2:2" ht="14.25" customHeight="1" x14ac:dyDescent="0.25">
      <c r="B707" s="48"/>
    </row>
    <row r="708" spans="2:2" ht="14.25" customHeight="1" x14ac:dyDescent="0.25">
      <c r="B708" s="48"/>
    </row>
    <row r="709" spans="2:2" ht="14.25" customHeight="1" x14ac:dyDescent="0.25">
      <c r="B709" s="48"/>
    </row>
    <row r="710" spans="2:2" ht="14.25" customHeight="1" x14ac:dyDescent="0.25">
      <c r="B710" s="48"/>
    </row>
    <row r="711" spans="2:2" ht="14.25" customHeight="1" x14ac:dyDescent="0.25">
      <c r="B711" s="48"/>
    </row>
    <row r="712" spans="2:2" ht="14.25" customHeight="1" x14ac:dyDescent="0.25">
      <c r="B712" s="48"/>
    </row>
    <row r="713" spans="2:2" ht="14.25" customHeight="1" x14ac:dyDescent="0.25">
      <c r="B713" s="48"/>
    </row>
    <row r="714" spans="2:2" ht="14.25" customHeight="1" x14ac:dyDescent="0.25">
      <c r="B714" s="48"/>
    </row>
    <row r="715" spans="2:2" ht="14.25" customHeight="1" x14ac:dyDescent="0.25">
      <c r="B715" s="48"/>
    </row>
    <row r="716" spans="2:2" ht="14.25" customHeight="1" x14ac:dyDescent="0.25">
      <c r="B716" s="48"/>
    </row>
    <row r="717" spans="2:2" ht="14.25" customHeight="1" x14ac:dyDescent="0.25">
      <c r="B717" s="48"/>
    </row>
    <row r="718" spans="2:2" ht="14.25" customHeight="1" x14ac:dyDescent="0.25">
      <c r="B718" s="48"/>
    </row>
    <row r="719" spans="2:2" ht="14.25" customHeight="1" x14ac:dyDescent="0.25">
      <c r="B719" s="48"/>
    </row>
    <row r="720" spans="2:2" ht="14.25" customHeight="1" x14ac:dyDescent="0.25">
      <c r="B720" s="48"/>
    </row>
    <row r="721" spans="2:2" ht="14.25" customHeight="1" x14ac:dyDescent="0.25">
      <c r="B721" s="48"/>
    </row>
    <row r="722" spans="2:2" ht="14.25" customHeight="1" x14ac:dyDescent="0.25">
      <c r="B722" s="48"/>
    </row>
    <row r="723" spans="2:2" ht="14.25" customHeight="1" x14ac:dyDescent="0.25">
      <c r="B723" s="48"/>
    </row>
    <row r="724" spans="2:2" ht="14.25" customHeight="1" x14ac:dyDescent="0.25">
      <c r="B724" s="48"/>
    </row>
    <row r="725" spans="2:2" ht="14.25" customHeight="1" x14ac:dyDescent="0.25">
      <c r="B725" s="48"/>
    </row>
    <row r="726" spans="2:2" ht="14.25" customHeight="1" x14ac:dyDescent="0.25">
      <c r="B726" s="48"/>
    </row>
    <row r="727" spans="2:2" ht="14.25" customHeight="1" x14ac:dyDescent="0.25">
      <c r="B727" s="48"/>
    </row>
    <row r="728" spans="2:2" ht="14.25" customHeight="1" x14ac:dyDescent="0.25">
      <c r="B728" s="48"/>
    </row>
    <row r="729" spans="2:2" ht="14.25" customHeight="1" x14ac:dyDescent="0.25">
      <c r="B729" s="48"/>
    </row>
    <row r="730" spans="2:2" ht="14.25" customHeight="1" x14ac:dyDescent="0.25">
      <c r="B730" s="48"/>
    </row>
    <row r="731" spans="2:2" ht="14.25" customHeight="1" x14ac:dyDescent="0.25">
      <c r="B731" s="48"/>
    </row>
    <row r="732" spans="2:2" ht="14.25" customHeight="1" x14ac:dyDescent="0.25">
      <c r="B732" s="48"/>
    </row>
    <row r="733" spans="2:2" ht="14.25" customHeight="1" x14ac:dyDescent="0.25">
      <c r="B733" s="48"/>
    </row>
    <row r="734" spans="2:2" ht="14.25" customHeight="1" x14ac:dyDescent="0.25">
      <c r="B734" s="48"/>
    </row>
    <row r="735" spans="2:2" ht="14.25" customHeight="1" x14ac:dyDescent="0.25">
      <c r="B735" s="48"/>
    </row>
    <row r="736" spans="2:2" ht="14.25" customHeight="1" x14ac:dyDescent="0.25">
      <c r="B736" s="48"/>
    </row>
    <row r="737" spans="2:2" ht="14.25" customHeight="1" x14ac:dyDescent="0.25">
      <c r="B737" s="48"/>
    </row>
    <row r="738" spans="2:2" ht="14.25" customHeight="1" x14ac:dyDescent="0.25">
      <c r="B738" s="48"/>
    </row>
    <row r="739" spans="2:2" ht="14.25" customHeight="1" x14ac:dyDescent="0.25">
      <c r="B739" s="48"/>
    </row>
    <row r="740" spans="2:2" ht="14.25" customHeight="1" x14ac:dyDescent="0.25">
      <c r="B740" s="48"/>
    </row>
    <row r="741" spans="2:2" ht="14.25" customHeight="1" x14ac:dyDescent="0.25">
      <c r="B741" s="48"/>
    </row>
    <row r="742" spans="2:2" ht="14.25" customHeight="1" x14ac:dyDescent="0.25">
      <c r="B742" s="48"/>
    </row>
    <row r="743" spans="2:2" ht="14.25" customHeight="1" x14ac:dyDescent="0.25">
      <c r="B743" s="48"/>
    </row>
    <row r="744" spans="2:2" ht="14.25" customHeight="1" x14ac:dyDescent="0.25">
      <c r="B744" s="48"/>
    </row>
    <row r="745" spans="2:2" ht="14.25" customHeight="1" x14ac:dyDescent="0.25">
      <c r="B745" s="48"/>
    </row>
    <row r="746" spans="2:2" ht="14.25" customHeight="1" x14ac:dyDescent="0.25">
      <c r="B746" s="48"/>
    </row>
    <row r="747" spans="2:2" ht="14.25" customHeight="1" x14ac:dyDescent="0.25">
      <c r="B747" s="48"/>
    </row>
    <row r="748" spans="2:2" ht="14.25" customHeight="1" x14ac:dyDescent="0.25">
      <c r="B748" s="48"/>
    </row>
    <row r="749" spans="2:2" ht="14.25" customHeight="1" x14ac:dyDescent="0.25">
      <c r="B749" s="48"/>
    </row>
    <row r="750" spans="2:2" ht="14.25" customHeight="1" x14ac:dyDescent="0.25">
      <c r="B750" s="48"/>
    </row>
    <row r="751" spans="2:2" ht="14.25" customHeight="1" x14ac:dyDescent="0.25">
      <c r="B751" s="48"/>
    </row>
    <row r="752" spans="2:2" ht="14.25" customHeight="1" x14ac:dyDescent="0.25">
      <c r="B752" s="48"/>
    </row>
    <row r="753" spans="2:2" ht="14.25" customHeight="1" x14ac:dyDescent="0.25">
      <c r="B753" s="48"/>
    </row>
    <row r="754" spans="2:2" ht="14.25" customHeight="1" x14ac:dyDescent="0.25">
      <c r="B754" s="48"/>
    </row>
    <row r="755" spans="2:2" ht="14.25" customHeight="1" x14ac:dyDescent="0.25">
      <c r="B755" s="48"/>
    </row>
    <row r="756" spans="2:2" ht="14.25" customHeight="1" x14ac:dyDescent="0.25">
      <c r="B756" s="48"/>
    </row>
    <row r="757" spans="2:2" ht="14.25" customHeight="1" x14ac:dyDescent="0.25">
      <c r="B757" s="48"/>
    </row>
    <row r="758" spans="2:2" ht="14.25" customHeight="1" x14ac:dyDescent="0.25">
      <c r="B758" s="48"/>
    </row>
    <row r="759" spans="2:2" ht="14.25" customHeight="1" x14ac:dyDescent="0.25">
      <c r="B759" s="48"/>
    </row>
    <row r="760" spans="2:2" ht="14.25" customHeight="1" x14ac:dyDescent="0.25">
      <c r="B760" s="48"/>
    </row>
    <row r="761" spans="2:2" ht="14.25" customHeight="1" x14ac:dyDescent="0.25">
      <c r="B761" s="48"/>
    </row>
    <row r="762" spans="2:2" ht="14.25" customHeight="1" x14ac:dyDescent="0.25">
      <c r="B762" s="48"/>
    </row>
    <row r="763" spans="2:2" ht="14.25" customHeight="1" x14ac:dyDescent="0.25">
      <c r="B763" s="48"/>
    </row>
    <row r="764" spans="2:2" ht="14.25" customHeight="1" x14ac:dyDescent="0.25">
      <c r="B764" s="48"/>
    </row>
    <row r="765" spans="2:2" ht="14.25" customHeight="1" x14ac:dyDescent="0.25">
      <c r="B765" s="48"/>
    </row>
    <row r="766" spans="2:2" ht="14.25" customHeight="1" x14ac:dyDescent="0.25">
      <c r="B766" s="48"/>
    </row>
    <row r="767" spans="2:2" ht="14.25" customHeight="1" x14ac:dyDescent="0.25">
      <c r="B767" s="48"/>
    </row>
    <row r="768" spans="2:2" ht="14.25" customHeight="1" x14ac:dyDescent="0.25">
      <c r="B768" s="48"/>
    </row>
    <row r="769" spans="2:2" ht="14.25" customHeight="1" x14ac:dyDescent="0.25">
      <c r="B769" s="48"/>
    </row>
    <row r="770" spans="2:2" ht="14.25" customHeight="1" x14ac:dyDescent="0.25">
      <c r="B770" s="48"/>
    </row>
    <row r="771" spans="2:2" ht="14.25" customHeight="1" x14ac:dyDescent="0.25">
      <c r="B771" s="48"/>
    </row>
    <row r="772" spans="2:2" ht="14.25" customHeight="1" x14ac:dyDescent="0.25">
      <c r="B772" s="48"/>
    </row>
    <row r="773" spans="2:2" ht="14.25" customHeight="1" x14ac:dyDescent="0.25">
      <c r="B773" s="48"/>
    </row>
    <row r="774" spans="2:2" ht="14.25" customHeight="1" x14ac:dyDescent="0.25">
      <c r="B774" s="48"/>
    </row>
    <row r="775" spans="2:2" ht="14.25" customHeight="1" x14ac:dyDescent="0.25">
      <c r="B775" s="48"/>
    </row>
    <row r="776" spans="2:2" ht="14.25" customHeight="1" x14ac:dyDescent="0.25">
      <c r="B776" s="48"/>
    </row>
    <row r="777" spans="2:2" ht="14.25" customHeight="1" x14ac:dyDescent="0.25">
      <c r="B777" s="48"/>
    </row>
    <row r="778" spans="2:2" ht="14.25" customHeight="1" x14ac:dyDescent="0.25">
      <c r="B778" s="48"/>
    </row>
    <row r="779" spans="2:2" ht="14.25" customHeight="1" x14ac:dyDescent="0.25">
      <c r="B779" s="48"/>
    </row>
    <row r="780" spans="2:2" ht="14.25" customHeight="1" x14ac:dyDescent="0.25">
      <c r="B780" s="48"/>
    </row>
    <row r="781" spans="2:2" ht="14.25" customHeight="1" x14ac:dyDescent="0.25">
      <c r="B781" s="48"/>
    </row>
    <row r="782" spans="2:2" ht="14.25" customHeight="1" x14ac:dyDescent="0.25">
      <c r="B782" s="48"/>
    </row>
    <row r="783" spans="2:2" ht="14.25" customHeight="1" x14ac:dyDescent="0.25">
      <c r="B783" s="48"/>
    </row>
    <row r="784" spans="2:2" ht="14.25" customHeight="1" x14ac:dyDescent="0.25">
      <c r="B784" s="48"/>
    </row>
    <row r="785" spans="2:2" ht="14.25" customHeight="1" x14ac:dyDescent="0.25">
      <c r="B785" s="48"/>
    </row>
    <row r="786" spans="2:2" ht="14.25" customHeight="1" x14ac:dyDescent="0.25">
      <c r="B786" s="48"/>
    </row>
    <row r="787" spans="2:2" ht="14.25" customHeight="1" x14ac:dyDescent="0.25">
      <c r="B787" s="48"/>
    </row>
    <row r="788" spans="2:2" ht="14.25" customHeight="1" x14ac:dyDescent="0.25">
      <c r="B788" s="48"/>
    </row>
    <row r="789" spans="2:2" ht="14.25" customHeight="1" x14ac:dyDescent="0.25">
      <c r="B789" s="48"/>
    </row>
    <row r="790" spans="2:2" ht="14.25" customHeight="1" x14ac:dyDescent="0.25">
      <c r="B790" s="48"/>
    </row>
    <row r="791" spans="2:2" ht="14.25" customHeight="1" x14ac:dyDescent="0.25">
      <c r="B791" s="48"/>
    </row>
    <row r="792" spans="2:2" ht="14.25" customHeight="1" x14ac:dyDescent="0.25">
      <c r="B792" s="48"/>
    </row>
    <row r="793" spans="2:2" ht="14.25" customHeight="1" x14ac:dyDescent="0.25">
      <c r="B793" s="48"/>
    </row>
    <row r="794" spans="2:2" ht="14.25" customHeight="1" x14ac:dyDescent="0.25">
      <c r="B794" s="48"/>
    </row>
    <row r="795" spans="2:2" ht="14.25" customHeight="1" x14ac:dyDescent="0.25">
      <c r="B795" s="48"/>
    </row>
    <row r="796" spans="2:2" ht="14.25" customHeight="1" x14ac:dyDescent="0.25">
      <c r="B796" s="48"/>
    </row>
    <row r="797" spans="2:2" ht="14.25" customHeight="1" x14ac:dyDescent="0.25">
      <c r="B797" s="48"/>
    </row>
    <row r="798" spans="2:2" ht="14.25" customHeight="1" x14ac:dyDescent="0.25">
      <c r="B798" s="48"/>
    </row>
    <row r="799" spans="2:2" ht="14.25" customHeight="1" x14ac:dyDescent="0.25">
      <c r="B799" s="48"/>
    </row>
    <row r="800" spans="2:2" ht="14.25" customHeight="1" x14ac:dyDescent="0.25">
      <c r="B800" s="48"/>
    </row>
    <row r="801" spans="2:2" ht="14.25" customHeight="1" x14ac:dyDescent="0.25">
      <c r="B801" s="48"/>
    </row>
    <row r="802" spans="2:2" ht="14.25" customHeight="1" x14ac:dyDescent="0.25">
      <c r="B802" s="48"/>
    </row>
    <row r="803" spans="2:2" ht="14.25" customHeight="1" x14ac:dyDescent="0.25">
      <c r="B803" s="48"/>
    </row>
    <row r="804" spans="2:2" ht="14.25" customHeight="1" x14ac:dyDescent="0.25">
      <c r="B804" s="48"/>
    </row>
    <row r="805" spans="2:2" ht="14.25" customHeight="1" x14ac:dyDescent="0.25">
      <c r="B805" s="48"/>
    </row>
    <row r="806" spans="2:2" ht="14.25" customHeight="1" x14ac:dyDescent="0.25">
      <c r="B806" s="48"/>
    </row>
    <row r="807" spans="2:2" ht="14.25" customHeight="1" x14ac:dyDescent="0.25">
      <c r="B807" s="48"/>
    </row>
    <row r="808" spans="2:2" ht="14.25" customHeight="1" x14ac:dyDescent="0.25">
      <c r="B808" s="48"/>
    </row>
    <row r="809" spans="2:2" ht="14.25" customHeight="1" x14ac:dyDescent="0.25">
      <c r="B809" s="48"/>
    </row>
    <row r="810" spans="2:2" ht="14.25" customHeight="1" x14ac:dyDescent="0.25">
      <c r="B810" s="48"/>
    </row>
    <row r="811" spans="2:2" ht="14.25" customHeight="1" x14ac:dyDescent="0.25">
      <c r="B811" s="48"/>
    </row>
    <row r="812" spans="2:2" ht="14.25" customHeight="1" x14ac:dyDescent="0.25">
      <c r="B812" s="48"/>
    </row>
    <row r="813" spans="2:2" ht="14.25" customHeight="1" x14ac:dyDescent="0.25">
      <c r="B813" s="48"/>
    </row>
    <row r="814" spans="2:2" ht="14.25" customHeight="1" x14ac:dyDescent="0.25">
      <c r="B814" s="48"/>
    </row>
    <row r="815" spans="2:2" ht="14.25" customHeight="1" x14ac:dyDescent="0.25">
      <c r="B815" s="48"/>
    </row>
    <row r="816" spans="2:2" ht="14.25" customHeight="1" x14ac:dyDescent="0.25">
      <c r="B816" s="48"/>
    </row>
    <row r="817" spans="2:2" ht="14.25" customHeight="1" x14ac:dyDescent="0.25">
      <c r="B817" s="48"/>
    </row>
    <row r="818" spans="2:2" ht="14.25" customHeight="1" x14ac:dyDescent="0.25">
      <c r="B818" s="48"/>
    </row>
    <row r="819" spans="2:2" ht="14.25" customHeight="1" x14ac:dyDescent="0.25">
      <c r="B819" s="48"/>
    </row>
    <row r="820" spans="2:2" ht="14.25" customHeight="1" x14ac:dyDescent="0.25">
      <c r="B820" s="48"/>
    </row>
    <row r="821" spans="2:2" ht="14.25" customHeight="1" x14ac:dyDescent="0.25">
      <c r="B821" s="48"/>
    </row>
    <row r="822" spans="2:2" ht="14.25" customHeight="1" x14ac:dyDescent="0.25">
      <c r="B822" s="48"/>
    </row>
    <row r="823" spans="2:2" ht="14.25" customHeight="1" x14ac:dyDescent="0.25">
      <c r="B823" s="48"/>
    </row>
    <row r="824" spans="2:2" ht="14.25" customHeight="1" x14ac:dyDescent="0.25">
      <c r="B824" s="48"/>
    </row>
    <row r="825" spans="2:2" ht="14.25" customHeight="1" x14ac:dyDescent="0.25">
      <c r="B825" s="48"/>
    </row>
    <row r="826" spans="2:2" ht="14.25" customHeight="1" x14ac:dyDescent="0.25">
      <c r="B826" s="48"/>
    </row>
    <row r="827" spans="2:2" ht="14.25" customHeight="1" x14ac:dyDescent="0.25">
      <c r="B827" s="48"/>
    </row>
    <row r="828" spans="2:2" ht="14.25" customHeight="1" x14ac:dyDescent="0.25">
      <c r="B828" s="48"/>
    </row>
    <row r="829" spans="2:2" ht="14.25" customHeight="1" x14ac:dyDescent="0.25">
      <c r="B829" s="48"/>
    </row>
    <row r="830" spans="2:2" ht="14.25" customHeight="1" x14ac:dyDescent="0.25">
      <c r="B830" s="48"/>
    </row>
    <row r="831" spans="2:2" ht="14.25" customHeight="1" x14ac:dyDescent="0.25">
      <c r="B831" s="48"/>
    </row>
    <row r="832" spans="2:2" ht="14.25" customHeight="1" x14ac:dyDescent="0.25">
      <c r="B832" s="48"/>
    </row>
    <row r="833" spans="2:2" ht="14.25" customHeight="1" x14ac:dyDescent="0.25">
      <c r="B833" s="48"/>
    </row>
    <row r="834" spans="2:2" ht="14.25" customHeight="1" x14ac:dyDescent="0.25">
      <c r="B834" s="48"/>
    </row>
    <row r="835" spans="2:2" ht="14.25" customHeight="1" x14ac:dyDescent="0.25">
      <c r="B835" s="48"/>
    </row>
    <row r="836" spans="2:2" ht="14.25" customHeight="1" x14ac:dyDescent="0.25">
      <c r="B836" s="48"/>
    </row>
    <row r="837" spans="2:2" ht="14.25" customHeight="1" x14ac:dyDescent="0.25">
      <c r="B837" s="48"/>
    </row>
    <row r="838" spans="2:2" ht="14.25" customHeight="1" x14ac:dyDescent="0.25">
      <c r="B838" s="48"/>
    </row>
    <row r="839" spans="2:2" ht="14.25" customHeight="1" x14ac:dyDescent="0.25">
      <c r="B839" s="48"/>
    </row>
    <row r="840" spans="2:2" ht="14.25" customHeight="1" x14ac:dyDescent="0.25">
      <c r="B840" s="48"/>
    </row>
    <row r="841" spans="2:2" ht="14.25" customHeight="1" x14ac:dyDescent="0.25">
      <c r="B841" s="48"/>
    </row>
    <row r="842" spans="2:2" ht="14.25" customHeight="1" x14ac:dyDescent="0.25">
      <c r="B842" s="48"/>
    </row>
    <row r="843" spans="2:2" ht="14.25" customHeight="1" x14ac:dyDescent="0.25">
      <c r="B843" s="48"/>
    </row>
    <row r="844" spans="2:2" ht="14.25" customHeight="1" x14ac:dyDescent="0.25">
      <c r="B844" s="48"/>
    </row>
    <row r="845" spans="2:2" ht="14.25" customHeight="1" x14ac:dyDescent="0.25">
      <c r="B845" s="48"/>
    </row>
    <row r="846" spans="2:2" ht="14.25" customHeight="1" x14ac:dyDescent="0.25">
      <c r="B846" s="48"/>
    </row>
    <row r="847" spans="2:2" ht="14.25" customHeight="1" x14ac:dyDescent="0.25">
      <c r="B847" s="48"/>
    </row>
    <row r="848" spans="2:2" ht="14.25" customHeight="1" x14ac:dyDescent="0.25">
      <c r="B848" s="48"/>
    </row>
    <row r="849" spans="2:2" ht="14.25" customHeight="1" x14ac:dyDescent="0.25">
      <c r="B849" s="48"/>
    </row>
    <row r="850" spans="2:2" ht="14.25" customHeight="1" x14ac:dyDescent="0.25">
      <c r="B850" s="48"/>
    </row>
    <row r="851" spans="2:2" ht="14.25" customHeight="1" x14ac:dyDescent="0.25">
      <c r="B851" s="48"/>
    </row>
    <row r="852" spans="2:2" ht="14.25" customHeight="1" x14ac:dyDescent="0.25">
      <c r="B852" s="48"/>
    </row>
    <row r="853" spans="2:2" ht="14.25" customHeight="1" x14ac:dyDescent="0.25">
      <c r="B853" s="48"/>
    </row>
    <row r="854" spans="2:2" ht="14.25" customHeight="1" x14ac:dyDescent="0.25">
      <c r="B854" s="48"/>
    </row>
    <row r="855" spans="2:2" ht="14.25" customHeight="1" x14ac:dyDescent="0.25">
      <c r="B855" s="48"/>
    </row>
    <row r="856" spans="2:2" ht="14.25" customHeight="1" x14ac:dyDescent="0.25">
      <c r="B856" s="48"/>
    </row>
    <row r="857" spans="2:2" ht="14.25" customHeight="1" x14ac:dyDescent="0.25">
      <c r="B857" s="48"/>
    </row>
    <row r="858" spans="2:2" ht="14.25" customHeight="1" x14ac:dyDescent="0.25">
      <c r="B858" s="48"/>
    </row>
    <row r="859" spans="2:2" ht="14.25" customHeight="1" x14ac:dyDescent="0.25">
      <c r="B859" s="48"/>
    </row>
    <row r="860" spans="2:2" ht="14.25" customHeight="1" x14ac:dyDescent="0.25">
      <c r="B860" s="48"/>
    </row>
    <row r="861" spans="2:2" ht="14.25" customHeight="1" x14ac:dyDescent="0.25">
      <c r="B861" s="48"/>
    </row>
    <row r="862" spans="2:2" ht="14.25" customHeight="1" x14ac:dyDescent="0.25">
      <c r="B862" s="48"/>
    </row>
    <row r="863" spans="2:2" ht="14.25" customHeight="1" x14ac:dyDescent="0.25">
      <c r="B863" s="48"/>
    </row>
    <row r="864" spans="2:2" ht="14.25" customHeight="1" x14ac:dyDescent="0.25">
      <c r="B864" s="48"/>
    </row>
    <row r="865" spans="2:2" ht="14.25" customHeight="1" x14ac:dyDescent="0.25">
      <c r="B865" s="48"/>
    </row>
    <row r="866" spans="2:2" ht="14.25" customHeight="1" x14ac:dyDescent="0.25">
      <c r="B866" s="48"/>
    </row>
    <row r="867" spans="2:2" ht="14.25" customHeight="1" x14ac:dyDescent="0.25">
      <c r="B867" s="48"/>
    </row>
    <row r="868" spans="2:2" ht="14.25" customHeight="1" x14ac:dyDescent="0.25">
      <c r="B868" s="48"/>
    </row>
    <row r="869" spans="2:2" ht="14.25" customHeight="1" x14ac:dyDescent="0.25">
      <c r="B869" s="48"/>
    </row>
    <row r="870" spans="2:2" ht="14.25" customHeight="1" x14ac:dyDescent="0.25">
      <c r="B870" s="48"/>
    </row>
    <row r="871" spans="2:2" ht="14.25" customHeight="1" x14ac:dyDescent="0.25">
      <c r="B871" s="48"/>
    </row>
    <row r="872" spans="2:2" ht="14.25" customHeight="1" x14ac:dyDescent="0.25">
      <c r="B872" s="48"/>
    </row>
    <row r="873" spans="2:2" ht="14.25" customHeight="1" x14ac:dyDescent="0.25">
      <c r="B873" s="48"/>
    </row>
    <row r="874" spans="2:2" ht="14.25" customHeight="1" x14ac:dyDescent="0.25">
      <c r="B874" s="48"/>
    </row>
    <row r="875" spans="2:2" ht="14.25" customHeight="1" x14ac:dyDescent="0.25">
      <c r="B875" s="48"/>
    </row>
    <row r="876" spans="2:2" ht="14.25" customHeight="1" x14ac:dyDescent="0.25">
      <c r="B876" s="48"/>
    </row>
    <row r="877" spans="2:2" ht="14.25" customHeight="1" x14ac:dyDescent="0.25">
      <c r="B877" s="48"/>
    </row>
    <row r="878" spans="2:2" ht="14.25" customHeight="1" x14ac:dyDescent="0.25">
      <c r="B878" s="48"/>
    </row>
    <row r="879" spans="2:2" ht="14.25" customHeight="1" x14ac:dyDescent="0.25">
      <c r="B879" s="48"/>
    </row>
    <row r="880" spans="2:2" ht="14.25" customHeight="1" x14ac:dyDescent="0.25">
      <c r="B880" s="48"/>
    </row>
    <row r="881" spans="2:2" ht="14.25" customHeight="1" x14ac:dyDescent="0.25">
      <c r="B881" s="48"/>
    </row>
    <row r="882" spans="2:2" ht="14.25" customHeight="1" x14ac:dyDescent="0.25">
      <c r="B882" s="48"/>
    </row>
    <row r="883" spans="2:2" ht="14.25" customHeight="1" x14ac:dyDescent="0.25">
      <c r="B883" s="48"/>
    </row>
    <row r="884" spans="2:2" ht="14.25" customHeight="1" x14ac:dyDescent="0.25">
      <c r="B884" s="48"/>
    </row>
    <row r="885" spans="2:2" ht="14.25" customHeight="1" x14ac:dyDescent="0.25">
      <c r="B885" s="48"/>
    </row>
    <row r="886" spans="2:2" ht="14.25" customHeight="1" x14ac:dyDescent="0.25">
      <c r="B886" s="48"/>
    </row>
    <row r="887" spans="2:2" ht="14.25" customHeight="1" x14ac:dyDescent="0.25">
      <c r="B887" s="48"/>
    </row>
    <row r="888" spans="2:2" ht="14.25" customHeight="1" x14ac:dyDescent="0.25">
      <c r="B888" s="48"/>
    </row>
    <row r="889" spans="2:2" ht="14.25" customHeight="1" x14ac:dyDescent="0.25">
      <c r="B889" s="48"/>
    </row>
    <row r="890" spans="2:2" ht="14.25" customHeight="1" x14ac:dyDescent="0.25">
      <c r="B890" s="48"/>
    </row>
    <row r="891" spans="2:2" ht="14.25" customHeight="1" x14ac:dyDescent="0.25">
      <c r="B891" s="48"/>
    </row>
    <row r="892" spans="2:2" ht="14.25" customHeight="1" x14ac:dyDescent="0.25">
      <c r="B892" s="48"/>
    </row>
    <row r="893" spans="2:2" ht="14.25" customHeight="1" x14ac:dyDescent="0.25">
      <c r="B893" s="48"/>
    </row>
    <row r="894" spans="2:2" ht="14.25" customHeight="1" x14ac:dyDescent="0.25">
      <c r="B894" s="48"/>
    </row>
    <row r="895" spans="2:2" ht="14.25" customHeight="1" x14ac:dyDescent="0.25">
      <c r="B895" s="48"/>
    </row>
    <row r="896" spans="2:2" ht="14.25" customHeight="1" x14ac:dyDescent="0.25">
      <c r="B896" s="48"/>
    </row>
    <row r="897" spans="2:2" ht="14.25" customHeight="1" x14ac:dyDescent="0.25">
      <c r="B897" s="48"/>
    </row>
    <row r="898" spans="2:2" ht="14.25" customHeight="1" x14ac:dyDescent="0.25">
      <c r="B898" s="48"/>
    </row>
    <row r="899" spans="2:2" ht="14.25" customHeight="1" x14ac:dyDescent="0.25">
      <c r="B899" s="48"/>
    </row>
    <row r="900" spans="2:2" ht="14.25" customHeight="1" x14ac:dyDescent="0.25">
      <c r="B900" s="48"/>
    </row>
    <row r="901" spans="2:2" ht="14.25" customHeight="1" x14ac:dyDescent="0.25">
      <c r="B901" s="48"/>
    </row>
    <row r="902" spans="2:2" ht="14.25" customHeight="1" x14ac:dyDescent="0.25">
      <c r="B902" s="48"/>
    </row>
    <row r="903" spans="2:2" ht="14.25" customHeight="1" x14ac:dyDescent="0.25">
      <c r="B903" s="48"/>
    </row>
    <row r="904" spans="2:2" ht="14.25" customHeight="1" x14ac:dyDescent="0.25">
      <c r="B904" s="48"/>
    </row>
    <row r="905" spans="2:2" ht="14.25" customHeight="1" x14ac:dyDescent="0.25">
      <c r="B905" s="48"/>
    </row>
    <row r="906" spans="2:2" ht="14.25" customHeight="1" x14ac:dyDescent="0.25">
      <c r="B906" s="48"/>
    </row>
    <row r="907" spans="2:2" ht="14.25" customHeight="1" x14ac:dyDescent="0.25">
      <c r="B907" s="48"/>
    </row>
    <row r="908" spans="2:2" ht="14.25" customHeight="1" x14ac:dyDescent="0.25">
      <c r="B908" s="48"/>
    </row>
    <row r="909" spans="2:2" ht="14.25" customHeight="1" x14ac:dyDescent="0.25">
      <c r="B909" s="48"/>
    </row>
    <row r="910" spans="2:2" ht="14.25" customHeight="1" x14ac:dyDescent="0.25">
      <c r="B910" s="48"/>
    </row>
    <row r="911" spans="2:2" ht="14.25" customHeight="1" x14ac:dyDescent="0.25">
      <c r="B911" s="48"/>
    </row>
    <row r="912" spans="2:2" ht="14.25" customHeight="1" x14ac:dyDescent="0.25">
      <c r="B912" s="48"/>
    </row>
    <row r="913" spans="2:2" ht="14.25" customHeight="1" x14ac:dyDescent="0.25">
      <c r="B913" s="48"/>
    </row>
    <row r="914" spans="2:2" ht="14.25" customHeight="1" x14ac:dyDescent="0.25">
      <c r="B914" s="48"/>
    </row>
    <row r="915" spans="2:2" ht="14.25" customHeight="1" x14ac:dyDescent="0.25">
      <c r="B915" s="48"/>
    </row>
    <row r="916" spans="2:2" ht="14.25" customHeight="1" x14ac:dyDescent="0.25">
      <c r="B916" s="48"/>
    </row>
    <row r="917" spans="2:2" ht="14.25" customHeight="1" x14ac:dyDescent="0.25">
      <c r="B917" s="48"/>
    </row>
    <row r="918" spans="2:2" ht="14.25" customHeight="1" x14ac:dyDescent="0.25">
      <c r="B918" s="48"/>
    </row>
    <row r="919" spans="2:2" ht="14.25" customHeight="1" x14ac:dyDescent="0.25">
      <c r="B919" s="48"/>
    </row>
    <row r="920" spans="2:2" ht="14.25" customHeight="1" x14ac:dyDescent="0.25">
      <c r="B920" s="48"/>
    </row>
    <row r="921" spans="2:2" ht="14.25" customHeight="1" x14ac:dyDescent="0.25">
      <c r="B921" s="48"/>
    </row>
    <row r="922" spans="2:2" ht="14.25" customHeight="1" x14ac:dyDescent="0.25">
      <c r="B922" s="48"/>
    </row>
    <row r="923" spans="2:2" ht="14.25" customHeight="1" x14ac:dyDescent="0.25">
      <c r="B923" s="48"/>
    </row>
    <row r="924" spans="2:2" ht="14.25" customHeight="1" x14ac:dyDescent="0.25">
      <c r="B924" s="48"/>
    </row>
    <row r="925" spans="2:2" ht="14.25" customHeight="1" x14ac:dyDescent="0.25">
      <c r="B925" s="48"/>
    </row>
    <row r="926" spans="2:2" ht="14.25" customHeight="1" x14ac:dyDescent="0.25">
      <c r="B926" s="48"/>
    </row>
    <row r="927" spans="2:2" ht="14.25" customHeight="1" x14ac:dyDescent="0.25">
      <c r="B927" s="48"/>
    </row>
    <row r="928" spans="2:2" ht="14.25" customHeight="1" x14ac:dyDescent="0.25">
      <c r="B928" s="48"/>
    </row>
    <row r="929" spans="2:2" ht="14.25" customHeight="1" x14ac:dyDescent="0.25">
      <c r="B929" s="48"/>
    </row>
    <row r="930" spans="2:2" ht="14.25" customHeight="1" x14ac:dyDescent="0.25">
      <c r="B930" s="48"/>
    </row>
    <row r="931" spans="2:2" ht="14.25" customHeight="1" x14ac:dyDescent="0.25">
      <c r="B931" s="48"/>
    </row>
    <row r="932" spans="2:2" ht="14.25" customHeight="1" x14ac:dyDescent="0.25">
      <c r="B932" s="48"/>
    </row>
    <row r="933" spans="2:2" ht="14.25" customHeight="1" x14ac:dyDescent="0.25">
      <c r="B933" s="48"/>
    </row>
    <row r="934" spans="2:2" ht="14.25" customHeight="1" x14ac:dyDescent="0.25">
      <c r="B934" s="48"/>
    </row>
    <row r="935" spans="2:2" ht="14.25" customHeight="1" x14ac:dyDescent="0.25">
      <c r="B935" s="48"/>
    </row>
    <row r="936" spans="2:2" ht="14.25" customHeight="1" x14ac:dyDescent="0.25">
      <c r="B936" s="48"/>
    </row>
    <row r="937" spans="2:2" ht="14.25" customHeight="1" x14ac:dyDescent="0.25">
      <c r="B937" s="48"/>
    </row>
    <row r="938" spans="2:2" ht="14.25" customHeight="1" x14ac:dyDescent="0.25">
      <c r="B938" s="48"/>
    </row>
    <row r="939" spans="2:2" ht="14.25" customHeight="1" x14ac:dyDescent="0.25">
      <c r="B939" s="48"/>
    </row>
    <row r="940" spans="2:2" ht="14.25" customHeight="1" x14ac:dyDescent="0.25">
      <c r="B940" s="48"/>
    </row>
    <row r="941" spans="2:2" ht="14.25" customHeight="1" x14ac:dyDescent="0.25">
      <c r="B941" s="48"/>
    </row>
    <row r="942" spans="2:2" ht="14.25" customHeight="1" x14ac:dyDescent="0.25">
      <c r="B942" s="48"/>
    </row>
    <row r="943" spans="2:2" ht="14.25" customHeight="1" x14ac:dyDescent="0.25">
      <c r="B943" s="48"/>
    </row>
    <row r="944" spans="2:2" ht="14.25" customHeight="1" x14ac:dyDescent="0.25">
      <c r="B944" s="48"/>
    </row>
    <row r="945" spans="2:2" ht="14.25" customHeight="1" x14ac:dyDescent="0.25">
      <c r="B945" s="48"/>
    </row>
    <row r="946" spans="2:2" ht="14.25" customHeight="1" x14ac:dyDescent="0.25">
      <c r="B946" s="48"/>
    </row>
    <row r="947" spans="2:2" ht="14.25" customHeight="1" x14ac:dyDescent="0.25">
      <c r="B947" s="48"/>
    </row>
    <row r="948" spans="2:2" ht="14.25" customHeight="1" x14ac:dyDescent="0.25">
      <c r="B948" s="48"/>
    </row>
    <row r="949" spans="2:2" ht="14.25" customHeight="1" x14ac:dyDescent="0.25">
      <c r="B949" s="48"/>
    </row>
    <row r="950" spans="2:2" ht="14.25" customHeight="1" x14ac:dyDescent="0.25">
      <c r="B950" s="48"/>
    </row>
    <row r="951" spans="2:2" ht="14.25" customHeight="1" x14ac:dyDescent="0.25">
      <c r="B951" s="48"/>
    </row>
    <row r="952" spans="2:2" ht="14.25" customHeight="1" x14ac:dyDescent="0.25">
      <c r="B952" s="48"/>
    </row>
    <row r="953" spans="2:2" ht="14.25" customHeight="1" x14ac:dyDescent="0.25">
      <c r="B953" s="48"/>
    </row>
    <row r="954" spans="2:2" ht="14.25" customHeight="1" x14ac:dyDescent="0.25">
      <c r="B954" s="48"/>
    </row>
    <row r="955" spans="2:2" ht="14.25" customHeight="1" x14ac:dyDescent="0.25">
      <c r="B955" s="48"/>
    </row>
    <row r="956" spans="2:2" ht="14.25" customHeight="1" x14ac:dyDescent="0.25">
      <c r="B956" s="48"/>
    </row>
    <row r="957" spans="2:2" ht="14.25" customHeight="1" x14ac:dyDescent="0.25">
      <c r="B957" s="48"/>
    </row>
    <row r="958" spans="2:2" ht="14.25" customHeight="1" x14ac:dyDescent="0.25">
      <c r="B958" s="48"/>
    </row>
    <row r="959" spans="2:2" ht="14.25" customHeight="1" x14ac:dyDescent="0.25">
      <c r="B959" s="48"/>
    </row>
    <row r="960" spans="2:2" ht="14.25" customHeight="1" x14ac:dyDescent="0.25">
      <c r="B960" s="48"/>
    </row>
    <row r="961" spans="2:2" ht="14.25" customHeight="1" x14ac:dyDescent="0.25">
      <c r="B961" s="48"/>
    </row>
    <row r="962" spans="2:2" ht="14.25" customHeight="1" x14ac:dyDescent="0.25">
      <c r="B962" s="48"/>
    </row>
    <row r="963" spans="2:2" ht="14.25" customHeight="1" x14ac:dyDescent="0.25">
      <c r="B963" s="48"/>
    </row>
    <row r="964" spans="2:2" ht="14.25" customHeight="1" x14ac:dyDescent="0.25">
      <c r="B964" s="48"/>
    </row>
    <row r="965" spans="2:2" ht="14.25" customHeight="1" x14ac:dyDescent="0.25">
      <c r="B965" s="48"/>
    </row>
    <row r="966" spans="2:2" ht="14.25" customHeight="1" x14ac:dyDescent="0.25">
      <c r="B966" s="48"/>
    </row>
    <row r="967" spans="2:2" ht="14.25" customHeight="1" x14ac:dyDescent="0.25">
      <c r="B967" s="48"/>
    </row>
    <row r="968" spans="2:2" ht="14.25" customHeight="1" x14ac:dyDescent="0.25">
      <c r="B968" s="48"/>
    </row>
    <row r="969" spans="2:2" ht="14.25" customHeight="1" x14ac:dyDescent="0.25">
      <c r="B969" s="48"/>
    </row>
    <row r="970" spans="2:2" ht="14.25" customHeight="1" x14ac:dyDescent="0.25">
      <c r="B970" s="48"/>
    </row>
    <row r="971" spans="2:2" ht="14.25" customHeight="1" x14ac:dyDescent="0.25">
      <c r="B971" s="48"/>
    </row>
    <row r="972" spans="2:2" ht="14.25" customHeight="1" x14ac:dyDescent="0.25">
      <c r="B972" s="48"/>
    </row>
    <row r="973" spans="2:2" ht="14.25" customHeight="1" x14ac:dyDescent="0.25">
      <c r="B973" s="48"/>
    </row>
    <row r="974" spans="2:2" ht="14.25" customHeight="1" x14ac:dyDescent="0.25">
      <c r="B974" s="48"/>
    </row>
    <row r="975" spans="2:2" ht="14.25" customHeight="1" x14ac:dyDescent="0.25">
      <c r="B975" s="48"/>
    </row>
    <row r="976" spans="2:2" ht="14.25" customHeight="1" x14ac:dyDescent="0.25">
      <c r="B976" s="48"/>
    </row>
    <row r="977" spans="2:2" ht="14.25" customHeight="1" x14ac:dyDescent="0.25">
      <c r="B977" s="48"/>
    </row>
    <row r="978" spans="2:2" ht="14.25" customHeight="1" x14ac:dyDescent="0.25">
      <c r="B978" s="48"/>
    </row>
    <row r="979" spans="2:2" ht="14.25" customHeight="1" x14ac:dyDescent="0.25">
      <c r="B979" s="48"/>
    </row>
    <row r="980" spans="2:2" ht="14.25" customHeight="1" x14ac:dyDescent="0.25">
      <c r="B980" s="48"/>
    </row>
    <row r="981" spans="2:2" ht="14.25" customHeight="1" x14ac:dyDescent="0.25">
      <c r="B981" s="48"/>
    </row>
    <row r="982" spans="2:2" ht="14.25" customHeight="1" x14ac:dyDescent="0.25">
      <c r="B982" s="48"/>
    </row>
    <row r="983" spans="2:2" ht="14.25" customHeight="1" x14ac:dyDescent="0.25">
      <c r="B983" s="48"/>
    </row>
    <row r="984" spans="2:2" ht="14.25" customHeight="1" x14ac:dyDescent="0.25">
      <c r="B984" s="48"/>
    </row>
    <row r="985" spans="2:2" ht="14.25" customHeight="1" x14ac:dyDescent="0.25">
      <c r="B985" s="48"/>
    </row>
    <row r="986" spans="2:2" ht="14.25" customHeight="1" x14ac:dyDescent="0.25">
      <c r="B986" s="48"/>
    </row>
    <row r="987" spans="2:2" ht="14.25" customHeight="1" x14ac:dyDescent="0.25">
      <c r="B987" s="48"/>
    </row>
    <row r="988" spans="2:2" ht="14.25" customHeight="1" x14ac:dyDescent="0.25">
      <c r="B988" s="48"/>
    </row>
    <row r="989" spans="2:2" ht="14.25" customHeight="1" x14ac:dyDescent="0.25">
      <c r="B989" s="48"/>
    </row>
    <row r="990" spans="2:2" ht="14.25" customHeight="1" x14ac:dyDescent="0.25">
      <c r="B990" s="48"/>
    </row>
    <row r="991" spans="2:2" ht="14.25" customHeight="1" x14ac:dyDescent="0.25">
      <c r="B991" s="48"/>
    </row>
    <row r="992" spans="2:2" ht="14.25" customHeight="1" x14ac:dyDescent="0.25">
      <c r="B992" s="48"/>
    </row>
    <row r="993" spans="2:2" ht="14.25" customHeight="1" x14ac:dyDescent="0.25">
      <c r="B993" s="48"/>
    </row>
    <row r="994" spans="2:2" ht="14.25" customHeight="1" x14ac:dyDescent="0.25">
      <c r="B994" s="48"/>
    </row>
    <row r="995" spans="2:2" ht="14.25" customHeight="1" x14ac:dyDescent="0.25">
      <c r="B995" s="48"/>
    </row>
    <row r="996" spans="2:2" ht="14.25" customHeight="1" x14ac:dyDescent="0.25">
      <c r="B996" s="48"/>
    </row>
    <row r="997" spans="2:2" ht="14.25" customHeight="1" x14ac:dyDescent="0.25">
      <c r="B997" s="48"/>
    </row>
    <row r="998" spans="2:2" ht="14.25" customHeight="1" x14ac:dyDescent="0.25">
      <c r="B998" s="48"/>
    </row>
    <row r="999" spans="2:2" ht="14.25" customHeight="1" x14ac:dyDescent="0.25">
      <c r="B999" s="48"/>
    </row>
    <row r="1000" spans="2:2" ht="14.25" customHeight="1" x14ac:dyDescent="0.25">
      <c r="B1000" s="48"/>
    </row>
    <row r="1001" spans="2:2" ht="14.25" customHeight="1" x14ac:dyDescent="0.25">
      <c r="B1001" s="48"/>
    </row>
  </sheetData>
  <mergeCells count="2">
    <mergeCell ref="A1:B1"/>
    <mergeCell ref="I1:M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2"/>
  <sheetViews>
    <sheetView workbookViewId="0">
      <selection activeCell="D3" sqref="D3"/>
    </sheetView>
  </sheetViews>
  <sheetFormatPr baseColWidth="10" defaultColWidth="12.59765625" defaultRowHeight="15" customHeight="1" x14ac:dyDescent="0.25"/>
  <cols>
    <col min="1" max="1" width="17.09765625" customWidth="1"/>
    <col min="2" max="5" width="10.59765625" customWidth="1"/>
    <col min="6" max="6" width="6" customWidth="1"/>
    <col min="7" max="7" width="17.59765625" customWidth="1"/>
    <col min="8" max="9" width="10.59765625" customWidth="1"/>
    <col min="10" max="10" width="11" customWidth="1"/>
    <col min="11" max="26" width="10.59765625" customWidth="1"/>
  </cols>
  <sheetData>
    <row r="1" spans="1:10" ht="14.25" customHeight="1" x14ac:dyDescent="0.25">
      <c r="A1" s="50" t="s">
        <v>340</v>
      </c>
      <c r="B1" s="50" t="s">
        <v>341</v>
      </c>
      <c r="C1" s="50" t="s">
        <v>342</v>
      </c>
      <c r="D1" s="50" t="s">
        <v>343</v>
      </c>
      <c r="F1" s="51" t="s">
        <v>4</v>
      </c>
      <c r="G1" s="51" t="s">
        <v>5</v>
      </c>
      <c r="H1" s="51" t="s">
        <v>6</v>
      </c>
      <c r="I1" s="51" t="s">
        <v>7</v>
      </c>
      <c r="J1" s="51" t="s">
        <v>64</v>
      </c>
    </row>
    <row r="2" spans="1:10" ht="14.25" customHeight="1" x14ac:dyDescent="0.25">
      <c r="A2" s="11">
        <v>1</v>
      </c>
      <c r="B2" s="11">
        <v>3.3</v>
      </c>
      <c r="C2" s="11">
        <v>11.5</v>
      </c>
      <c r="D2" s="11">
        <v>16</v>
      </c>
      <c r="F2" s="46">
        <v>1</v>
      </c>
      <c r="G2" s="11" t="s">
        <v>344</v>
      </c>
      <c r="H2" s="11">
        <v>2</v>
      </c>
      <c r="I2" s="11">
        <v>14</v>
      </c>
      <c r="J2" s="46">
        <f t="shared" ref="J2:J6" si="0">H2*I2</f>
        <v>28</v>
      </c>
    </row>
    <row r="3" spans="1:10" ht="14.25" customHeight="1" x14ac:dyDescent="0.25">
      <c r="A3" s="11">
        <v>2</v>
      </c>
      <c r="B3" s="11">
        <v>3.3</v>
      </c>
      <c r="C3" s="11">
        <v>12</v>
      </c>
      <c r="D3" s="11">
        <v>16.5</v>
      </c>
      <c r="F3" s="46">
        <f t="shared" ref="F3:F6" si="1">F2+1</f>
        <v>2</v>
      </c>
      <c r="G3" s="11" t="s">
        <v>345</v>
      </c>
      <c r="H3" s="11">
        <v>7</v>
      </c>
      <c r="I3" s="11">
        <v>8</v>
      </c>
      <c r="J3" s="46">
        <f t="shared" si="0"/>
        <v>56</v>
      </c>
    </row>
    <row r="4" spans="1:10" ht="14.25" customHeight="1" x14ac:dyDescent="0.25">
      <c r="A4" s="11">
        <v>3</v>
      </c>
      <c r="B4" s="11">
        <v>3.3</v>
      </c>
      <c r="C4" s="11">
        <v>12.5</v>
      </c>
      <c r="D4" s="11">
        <v>17</v>
      </c>
      <c r="F4" s="46">
        <f t="shared" si="1"/>
        <v>3</v>
      </c>
      <c r="G4" s="11" t="s">
        <v>346</v>
      </c>
      <c r="H4" s="11">
        <v>13</v>
      </c>
      <c r="I4" s="11">
        <v>9</v>
      </c>
      <c r="J4" s="46">
        <f t="shared" si="0"/>
        <v>117</v>
      </c>
    </row>
    <row r="5" spans="1:10" ht="14.25" customHeight="1" x14ac:dyDescent="0.25">
      <c r="A5" s="11">
        <v>4</v>
      </c>
      <c r="B5" s="11">
        <v>3.3</v>
      </c>
      <c r="C5" s="11">
        <v>12.5</v>
      </c>
      <c r="D5" s="11">
        <v>17</v>
      </c>
      <c r="F5" s="46">
        <f t="shared" si="1"/>
        <v>4</v>
      </c>
      <c r="G5" s="11" t="s">
        <v>347</v>
      </c>
      <c r="H5" s="11">
        <v>18</v>
      </c>
      <c r="I5" s="11">
        <v>4</v>
      </c>
      <c r="J5" s="46">
        <f t="shared" si="0"/>
        <v>72</v>
      </c>
    </row>
    <row r="6" spans="1:10" ht="14.25" customHeight="1" x14ac:dyDescent="0.25">
      <c r="A6" s="11">
        <v>5</v>
      </c>
      <c r="B6" s="11">
        <v>4.5</v>
      </c>
      <c r="C6" s="11">
        <v>16</v>
      </c>
      <c r="D6" s="11">
        <v>20.5</v>
      </c>
      <c r="F6" s="46">
        <f t="shared" si="1"/>
        <v>5</v>
      </c>
      <c r="G6" s="11" t="s">
        <v>348</v>
      </c>
      <c r="H6" s="11">
        <v>45</v>
      </c>
      <c r="I6" s="11">
        <v>2.5</v>
      </c>
      <c r="J6" s="46">
        <f t="shared" si="0"/>
        <v>112.5</v>
      </c>
    </row>
    <row r="7" spans="1:10" ht="15" customHeight="1" x14ac:dyDescent="0.3">
      <c r="A7" s="11" t="s">
        <v>349</v>
      </c>
      <c r="B7" s="11">
        <v>4</v>
      </c>
      <c r="C7" s="7"/>
      <c r="D7" s="11">
        <v>20.5</v>
      </c>
      <c r="F7" s="46"/>
      <c r="G7" s="11"/>
      <c r="H7" s="11"/>
      <c r="I7" s="11"/>
      <c r="J7" s="46"/>
    </row>
    <row r="8" spans="1:10" ht="14.25" customHeight="1" x14ac:dyDescent="0.3">
      <c r="A8" s="11" t="s">
        <v>350</v>
      </c>
      <c r="B8" s="11">
        <v>3</v>
      </c>
      <c r="C8" s="7"/>
      <c r="D8" s="11">
        <v>16.5</v>
      </c>
      <c r="F8" s="46"/>
      <c r="G8" s="11"/>
      <c r="H8" s="11"/>
      <c r="I8" s="11"/>
      <c r="J8" s="46"/>
    </row>
    <row r="9" spans="1:10" ht="14.25" customHeight="1" x14ac:dyDescent="0.3">
      <c r="A9" s="11" t="s">
        <v>351</v>
      </c>
      <c r="B9" s="7">
        <f t="shared" ref="B9:D9" si="2">SUM(B2:B8)</f>
        <v>24.7</v>
      </c>
      <c r="C9" s="7">
        <f t="shared" si="2"/>
        <v>64.5</v>
      </c>
      <c r="D9" s="7">
        <f t="shared" si="2"/>
        <v>124</v>
      </c>
      <c r="F9" s="46">
        <f>F6+1</f>
        <v>6</v>
      </c>
      <c r="G9" s="11" t="s">
        <v>352</v>
      </c>
      <c r="H9" s="11">
        <v>45</v>
      </c>
      <c r="I9" s="11">
        <v>2.5</v>
      </c>
      <c r="J9" s="46">
        <f t="shared" ref="J9:J26" si="3">H9*I9</f>
        <v>112.5</v>
      </c>
    </row>
    <row r="10" spans="1:10" ht="14.25" customHeight="1" x14ac:dyDescent="0.3">
      <c r="A10" s="11" t="s">
        <v>353</v>
      </c>
      <c r="B10" s="11">
        <v>30</v>
      </c>
      <c r="C10" s="11">
        <v>30</v>
      </c>
      <c r="D10" s="11">
        <v>30</v>
      </c>
      <c r="F10" s="46">
        <f t="shared" ref="F10:F26" si="4">F9+1</f>
        <v>7</v>
      </c>
      <c r="G10" s="52" t="s">
        <v>354</v>
      </c>
      <c r="H10" s="11">
        <v>1</v>
      </c>
      <c r="I10" s="11">
        <v>21</v>
      </c>
      <c r="J10" s="46">
        <f t="shared" si="3"/>
        <v>21</v>
      </c>
    </row>
    <row r="11" spans="1:10" ht="14.25" customHeight="1" x14ac:dyDescent="0.3">
      <c r="A11" s="11" t="s">
        <v>355</v>
      </c>
      <c r="B11" s="50">
        <f t="shared" ref="B11:D11" si="5">B9*B10</f>
        <v>741</v>
      </c>
      <c r="C11" s="50">
        <f t="shared" si="5"/>
        <v>1935</v>
      </c>
      <c r="D11" s="50">
        <f t="shared" si="5"/>
        <v>3720</v>
      </c>
      <c r="F11" s="46">
        <f t="shared" si="4"/>
        <v>8</v>
      </c>
      <c r="G11" s="52" t="s">
        <v>356</v>
      </c>
      <c r="H11" s="11">
        <v>1</v>
      </c>
      <c r="I11" s="11">
        <v>15</v>
      </c>
      <c r="J11" s="46">
        <f t="shared" si="3"/>
        <v>15</v>
      </c>
    </row>
    <row r="12" spans="1:10" ht="14.25" customHeight="1" x14ac:dyDescent="0.3">
      <c r="A12" s="43" t="s">
        <v>357</v>
      </c>
      <c r="F12" s="46">
        <f t="shared" si="4"/>
        <v>9</v>
      </c>
      <c r="G12" s="52" t="s">
        <v>358</v>
      </c>
      <c r="H12" s="11">
        <v>6</v>
      </c>
      <c r="I12" s="11">
        <v>6</v>
      </c>
      <c r="J12" s="46">
        <f t="shared" si="3"/>
        <v>36</v>
      </c>
    </row>
    <row r="13" spans="1:10" ht="14.25" customHeight="1" x14ac:dyDescent="0.25">
      <c r="A13" s="50" t="s">
        <v>359</v>
      </c>
      <c r="F13" s="46">
        <f t="shared" si="4"/>
        <v>10</v>
      </c>
      <c r="G13" s="11" t="s">
        <v>360</v>
      </c>
      <c r="H13" s="11">
        <v>4</v>
      </c>
      <c r="I13" s="11">
        <v>8</v>
      </c>
      <c r="J13" s="46">
        <f t="shared" si="3"/>
        <v>32</v>
      </c>
    </row>
    <row r="14" spans="1:10" ht="14.25" customHeight="1" x14ac:dyDescent="0.25">
      <c r="B14" s="50" t="s">
        <v>361</v>
      </c>
      <c r="C14" s="50" t="s">
        <v>362</v>
      </c>
      <c r="D14" s="11"/>
      <c r="F14" s="46">
        <f t="shared" si="4"/>
        <v>11</v>
      </c>
      <c r="G14" s="11" t="s">
        <v>363</v>
      </c>
      <c r="H14" s="11">
        <v>9</v>
      </c>
      <c r="I14" s="11">
        <v>11</v>
      </c>
      <c r="J14" s="46">
        <f t="shared" si="3"/>
        <v>99</v>
      </c>
    </row>
    <row r="15" spans="1:10" ht="14.25" customHeight="1" x14ac:dyDescent="0.25">
      <c r="A15" s="11" t="s">
        <v>364</v>
      </c>
      <c r="B15" s="11">
        <v>27</v>
      </c>
      <c r="C15" s="11">
        <v>17</v>
      </c>
      <c r="D15" s="11"/>
      <c r="F15" s="46">
        <f t="shared" si="4"/>
        <v>12</v>
      </c>
      <c r="G15" s="11" t="s">
        <v>365</v>
      </c>
      <c r="H15" s="11">
        <v>2</v>
      </c>
      <c r="I15" s="11">
        <v>33</v>
      </c>
      <c r="J15" s="46">
        <f t="shared" si="3"/>
        <v>66</v>
      </c>
    </row>
    <row r="16" spans="1:10" ht="14.25" customHeight="1" x14ac:dyDescent="0.25">
      <c r="A16" s="11" t="s">
        <v>366</v>
      </c>
      <c r="B16" s="11">
        <v>25</v>
      </c>
      <c r="C16" s="11">
        <v>19</v>
      </c>
      <c r="D16" s="11"/>
      <c r="F16" s="46">
        <f t="shared" si="4"/>
        <v>13</v>
      </c>
      <c r="G16" s="11" t="s">
        <v>367</v>
      </c>
      <c r="H16" s="11">
        <v>1</v>
      </c>
      <c r="I16" s="11">
        <v>95</v>
      </c>
      <c r="J16" s="46">
        <f t="shared" si="3"/>
        <v>95</v>
      </c>
    </row>
    <row r="17" spans="1:10" ht="14.25" customHeight="1" x14ac:dyDescent="0.25">
      <c r="A17" s="11" t="s">
        <v>368</v>
      </c>
      <c r="B17" s="11">
        <v>18</v>
      </c>
      <c r="C17" s="11"/>
      <c r="D17" s="11"/>
      <c r="F17" s="46">
        <f t="shared" si="4"/>
        <v>14</v>
      </c>
      <c r="G17" s="11" t="s">
        <v>369</v>
      </c>
      <c r="H17" s="11">
        <v>12</v>
      </c>
      <c r="I17" s="11">
        <v>1</v>
      </c>
      <c r="J17" s="46">
        <f t="shared" si="3"/>
        <v>12</v>
      </c>
    </row>
    <row r="18" spans="1:10" ht="14.25" customHeight="1" x14ac:dyDescent="0.25">
      <c r="A18" s="11" t="s">
        <v>370</v>
      </c>
      <c r="B18" s="11">
        <v>53</v>
      </c>
      <c r="C18" s="11">
        <v>93</v>
      </c>
      <c r="D18" s="11"/>
      <c r="F18" s="46">
        <f t="shared" si="4"/>
        <v>15</v>
      </c>
      <c r="G18" s="11" t="s">
        <v>371</v>
      </c>
      <c r="H18" s="11">
        <v>70</v>
      </c>
      <c r="I18" s="11">
        <v>1</v>
      </c>
      <c r="J18" s="46">
        <f t="shared" si="3"/>
        <v>70</v>
      </c>
    </row>
    <row r="19" spans="1:10" ht="14.25" customHeight="1" x14ac:dyDescent="0.25">
      <c r="A19" s="11" t="s">
        <v>351</v>
      </c>
      <c r="B19" s="11">
        <f t="shared" ref="B19:C19" si="6">SUM(B15:B18)</f>
        <v>123</v>
      </c>
      <c r="C19" s="11">
        <f t="shared" si="6"/>
        <v>129</v>
      </c>
      <c r="D19" s="11">
        <f>C19/10</f>
        <v>12.9</v>
      </c>
      <c r="F19" s="46">
        <f t="shared" si="4"/>
        <v>16</v>
      </c>
      <c r="G19" s="11" t="s">
        <v>372</v>
      </c>
      <c r="H19" s="11">
        <v>25</v>
      </c>
      <c r="I19" s="11">
        <v>1.5</v>
      </c>
      <c r="J19" s="46">
        <f t="shared" si="3"/>
        <v>37.5</v>
      </c>
    </row>
    <row r="20" spans="1:10" ht="13.5" customHeight="1" x14ac:dyDescent="0.3">
      <c r="A20" s="11" t="s">
        <v>353</v>
      </c>
      <c r="B20" s="11">
        <v>30</v>
      </c>
      <c r="C20" s="11">
        <v>30</v>
      </c>
      <c r="D20" s="7"/>
      <c r="F20" s="46">
        <f t="shared" si="4"/>
        <v>17</v>
      </c>
      <c r="G20" s="11" t="s">
        <v>373</v>
      </c>
      <c r="H20" s="11">
        <v>55</v>
      </c>
      <c r="I20" s="11">
        <v>1</v>
      </c>
      <c r="J20" s="46">
        <f t="shared" si="3"/>
        <v>55</v>
      </c>
    </row>
    <row r="21" spans="1:10" ht="14.25" customHeight="1" x14ac:dyDescent="0.25">
      <c r="A21" s="11" t="s">
        <v>355</v>
      </c>
      <c r="B21" s="50">
        <f>B19*B20</f>
        <v>3690</v>
      </c>
      <c r="C21" s="50">
        <f>C20*D19</f>
        <v>387</v>
      </c>
      <c r="D21" s="11"/>
      <c r="F21" s="46">
        <f t="shared" si="4"/>
        <v>18</v>
      </c>
      <c r="G21" s="11" t="s">
        <v>374</v>
      </c>
      <c r="H21" s="11">
        <v>6</v>
      </c>
      <c r="I21" s="11">
        <v>4</v>
      </c>
      <c r="J21" s="46">
        <f t="shared" si="3"/>
        <v>24</v>
      </c>
    </row>
    <row r="22" spans="1:10" ht="14.25" customHeight="1" x14ac:dyDescent="0.25">
      <c r="A22" s="50" t="s">
        <v>375</v>
      </c>
      <c r="B22" s="50"/>
      <c r="C22" s="50"/>
      <c r="D22" s="50"/>
      <c r="F22" s="46">
        <f t="shared" si="4"/>
        <v>19</v>
      </c>
      <c r="G22" s="11" t="s">
        <v>376</v>
      </c>
      <c r="H22" s="11">
        <v>14</v>
      </c>
      <c r="I22" s="11">
        <v>1.5</v>
      </c>
      <c r="J22" s="46">
        <f t="shared" si="3"/>
        <v>21</v>
      </c>
    </row>
    <row r="23" spans="1:10" ht="14.25" customHeight="1" x14ac:dyDescent="0.25">
      <c r="A23" s="43"/>
      <c r="F23" s="46">
        <f t="shared" si="4"/>
        <v>20</v>
      </c>
      <c r="G23" s="11" t="s">
        <v>377</v>
      </c>
      <c r="H23" s="11">
        <v>12</v>
      </c>
      <c r="I23" s="11">
        <v>6</v>
      </c>
      <c r="J23" s="46">
        <f t="shared" si="3"/>
        <v>72</v>
      </c>
    </row>
    <row r="24" spans="1:10" ht="14.25" customHeight="1" x14ac:dyDescent="0.25">
      <c r="F24" s="46">
        <f t="shared" si="4"/>
        <v>21</v>
      </c>
      <c r="G24" s="11" t="s">
        <v>378</v>
      </c>
      <c r="H24" s="11">
        <v>27</v>
      </c>
      <c r="I24" s="11">
        <v>3.5</v>
      </c>
      <c r="J24" s="46">
        <f t="shared" si="3"/>
        <v>94.5</v>
      </c>
    </row>
    <row r="25" spans="1:10" ht="14.25" customHeight="1" x14ac:dyDescent="0.25">
      <c r="A25" s="53" t="s">
        <v>379</v>
      </c>
      <c r="B25" s="43" t="s">
        <v>380</v>
      </c>
      <c r="C25" s="43">
        <v>3.5</v>
      </c>
      <c r="F25" s="46">
        <f t="shared" si="4"/>
        <v>22</v>
      </c>
      <c r="G25" s="11" t="s">
        <v>381</v>
      </c>
      <c r="H25" s="11">
        <v>9</v>
      </c>
      <c r="I25" s="11">
        <v>11</v>
      </c>
      <c r="J25" s="46">
        <f t="shared" si="3"/>
        <v>99</v>
      </c>
    </row>
    <row r="26" spans="1:10" ht="14.25" customHeight="1" x14ac:dyDescent="0.25">
      <c r="A26" s="43" t="s">
        <v>351</v>
      </c>
      <c r="B26" s="43">
        <f>B9+D9+D19+B19</f>
        <v>284.60000000000002</v>
      </c>
      <c r="C26" s="54">
        <f>ROUND(B26/C25,2)</f>
        <v>81.31</v>
      </c>
      <c r="F26" s="46">
        <f t="shared" si="4"/>
        <v>23</v>
      </c>
      <c r="G26" s="11" t="s">
        <v>382</v>
      </c>
      <c r="H26" s="11">
        <v>1</v>
      </c>
      <c r="I26" s="11">
        <v>7</v>
      </c>
      <c r="J26" s="46">
        <f t="shared" si="3"/>
        <v>7</v>
      </c>
    </row>
    <row r="27" spans="1:10" ht="14.25" customHeight="1" x14ac:dyDescent="0.25">
      <c r="A27" s="43" t="s">
        <v>353</v>
      </c>
      <c r="B27" s="43"/>
      <c r="C27" s="43">
        <v>11</v>
      </c>
      <c r="F27" s="46"/>
      <c r="G27" s="11"/>
      <c r="H27" s="11"/>
      <c r="I27" s="11"/>
      <c r="J27" s="51">
        <f>SUM(J2:J26)</f>
        <v>1354</v>
      </c>
    </row>
    <row r="28" spans="1:10" ht="14.25" customHeight="1" x14ac:dyDescent="0.25">
      <c r="A28" s="43" t="s">
        <v>355</v>
      </c>
      <c r="B28" s="43"/>
      <c r="C28" s="53">
        <f>C26*C27</f>
        <v>894.41000000000008</v>
      </c>
      <c r="F28" s="48"/>
      <c r="J28" s="48"/>
    </row>
    <row r="29" spans="1:10" ht="14.25" customHeight="1" x14ac:dyDescent="0.25">
      <c r="F29" s="48"/>
      <c r="J29" s="48"/>
    </row>
    <row r="30" spans="1:10" ht="14.25" customHeight="1" x14ac:dyDescent="0.25">
      <c r="A30" s="53" t="s">
        <v>383</v>
      </c>
      <c r="B30" s="43" t="s">
        <v>380</v>
      </c>
      <c r="C30" s="43">
        <v>5</v>
      </c>
      <c r="F30" s="48"/>
      <c r="J30" s="48"/>
    </row>
    <row r="31" spans="1:10" ht="14.25" customHeight="1" x14ac:dyDescent="0.25">
      <c r="A31" s="43" t="s">
        <v>351</v>
      </c>
      <c r="B31" s="43">
        <f>B26</f>
        <v>284.60000000000002</v>
      </c>
      <c r="C31" s="43">
        <f>B31/C30</f>
        <v>56.92</v>
      </c>
      <c r="F31" s="48"/>
      <c r="J31" s="48"/>
    </row>
    <row r="32" spans="1:10" ht="14.25" customHeight="1" x14ac:dyDescent="0.25">
      <c r="A32" s="43" t="s">
        <v>353</v>
      </c>
      <c r="B32" s="43"/>
      <c r="C32" s="43">
        <v>7</v>
      </c>
      <c r="F32" s="48"/>
      <c r="J32" s="48"/>
    </row>
    <row r="33" spans="1:10" ht="14.25" customHeight="1" x14ac:dyDescent="0.25">
      <c r="A33" s="43" t="s">
        <v>355</v>
      </c>
      <c r="B33" s="43"/>
      <c r="C33" s="53">
        <f>C31*C32</f>
        <v>398.44</v>
      </c>
      <c r="F33" s="48"/>
      <c r="J33" s="48"/>
    </row>
    <row r="34" spans="1:10" ht="14.25" customHeight="1" x14ac:dyDescent="0.25">
      <c r="F34" s="48"/>
      <c r="J34" s="48"/>
    </row>
    <row r="35" spans="1:10" ht="14.25" customHeight="1" x14ac:dyDescent="0.25">
      <c r="A35" s="53" t="s">
        <v>384</v>
      </c>
      <c r="B35" s="43">
        <v>2.5</v>
      </c>
      <c r="C35" s="53">
        <f>B35*6</f>
        <v>15</v>
      </c>
      <c r="F35" s="48"/>
      <c r="J35" s="48"/>
    </row>
    <row r="36" spans="1:10" ht="14.25" customHeight="1" x14ac:dyDescent="0.25">
      <c r="F36" s="48"/>
      <c r="J36" s="48"/>
    </row>
    <row r="37" spans="1:10" ht="14.25" customHeight="1" x14ac:dyDescent="0.25">
      <c r="A37" s="53" t="s">
        <v>64</v>
      </c>
      <c r="B37" s="55">
        <f>C35+C33+C28+B21+C21+B11+D11</f>
        <v>9845.85</v>
      </c>
      <c r="F37" s="48"/>
      <c r="J37" s="48"/>
    </row>
    <row r="38" spans="1:10" ht="14.25" customHeight="1" x14ac:dyDescent="0.25">
      <c r="F38" s="48"/>
      <c r="J38" s="48"/>
    </row>
    <row r="39" spans="1:10" ht="14.25" customHeight="1" x14ac:dyDescent="0.25">
      <c r="F39" s="48"/>
      <c r="J39" s="48"/>
    </row>
    <row r="40" spans="1:10" ht="14.25" customHeight="1" x14ac:dyDescent="0.25">
      <c r="F40" s="48"/>
      <c r="J40" s="48"/>
    </row>
    <row r="41" spans="1:10" ht="14.25" customHeight="1" x14ac:dyDescent="0.25">
      <c r="F41" s="48"/>
      <c r="J41" s="48"/>
    </row>
    <row r="42" spans="1:10" ht="14.25" customHeight="1" x14ac:dyDescent="0.25">
      <c r="F42" s="48"/>
      <c r="J42" s="48"/>
    </row>
    <row r="43" spans="1:10" ht="14.25" customHeight="1" x14ac:dyDescent="0.25">
      <c r="F43" s="48"/>
      <c r="J43" s="48"/>
    </row>
    <row r="44" spans="1:10" ht="14.25" customHeight="1" x14ac:dyDescent="0.25">
      <c r="F44" s="48"/>
      <c r="J44" s="48"/>
    </row>
    <row r="45" spans="1:10" ht="14.25" customHeight="1" x14ac:dyDescent="0.25">
      <c r="F45" s="48"/>
      <c r="J45" s="48"/>
    </row>
    <row r="46" spans="1:10" ht="14.25" customHeight="1" x14ac:dyDescent="0.25">
      <c r="F46" s="48"/>
      <c r="J46" s="48"/>
    </row>
    <row r="47" spans="1:10" ht="14.25" customHeight="1" x14ac:dyDescent="0.25">
      <c r="F47" s="48"/>
      <c r="J47" s="48"/>
    </row>
    <row r="48" spans="1:10" ht="14.25" customHeight="1" x14ac:dyDescent="0.25">
      <c r="F48" s="48"/>
      <c r="J48" s="48"/>
    </row>
    <row r="49" spans="6:10" ht="14.25" customHeight="1" x14ac:dyDescent="0.25">
      <c r="F49" s="48"/>
      <c r="J49" s="48"/>
    </row>
    <row r="50" spans="6:10" ht="14.25" customHeight="1" x14ac:dyDescent="0.25">
      <c r="F50" s="48"/>
      <c r="J50" s="48"/>
    </row>
    <row r="51" spans="6:10" ht="14.25" customHeight="1" x14ac:dyDescent="0.25">
      <c r="F51" s="48"/>
      <c r="J51" s="48"/>
    </row>
    <row r="52" spans="6:10" ht="14.25" customHeight="1" x14ac:dyDescent="0.25">
      <c r="F52" s="48"/>
      <c r="J52" s="48"/>
    </row>
    <row r="53" spans="6:10" ht="14.25" customHeight="1" x14ac:dyDescent="0.25">
      <c r="F53" s="48"/>
      <c r="J53" s="48"/>
    </row>
    <row r="54" spans="6:10" ht="14.25" customHeight="1" x14ac:dyDescent="0.25">
      <c r="F54" s="48"/>
      <c r="J54" s="48"/>
    </row>
    <row r="55" spans="6:10" ht="14.25" customHeight="1" x14ac:dyDescent="0.25">
      <c r="F55" s="48"/>
      <c r="J55" s="48"/>
    </row>
    <row r="56" spans="6:10" ht="14.25" customHeight="1" x14ac:dyDescent="0.25">
      <c r="F56" s="48"/>
      <c r="J56" s="48"/>
    </row>
    <row r="57" spans="6:10" ht="14.25" customHeight="1" x14ac:dyDescent="0.25">
      <c r="F57" s="48"/>
      <c r="J57" s="48"/>
    </row>
    <row r="58" spans="6:10" ht="14.25" customHeight="1" x14ac:dyDescent="0.25">
      <c r="F58" s="48"/>
      <c r="J58" s="48"/>
    </row>
    <row r="59" spans="6:10" ht="14.25" customHeight="1" x14ac:dyDescent="0.25">
      <c r="F59" s="48"/>
      <c r="J59" s="48"/>
    </row>
    <row r="60" spans="6:10" ht="14.25" customHeight="1" x14ac:dyDescent="0.25">
      <c r="F60" s="48"/>
      <c r="J60" s="48"/>
    </row>
    <row r="61" spans="6:10" ht="14.25" customHeight="1" x14ac:dyDescent="0.25">
      <c r="F61" s="48"/>
      <c r="J61" s="48"/>
    </row>
    <row r="62" spans="6:10" ht="14.25" customHeight="1" x14ac:dyDescent="0.25">
      <c r="F62" s="48"/>
      <c r="J62" s="48"/>
    </row>
    <row r="63" spans="6:10" ht="14.25" customHeight="1" x14ac:dyDescent="0.25">
      <c r="F63" s="48"/>
      <c r="J63" s="48"/>
    </row>
    <row r="64" spans="6:10" ht="14.25" customHeight="1" x14ac:dyDescent="0.25">
      <c r="F64" s="48"/>
      <c r="J64" s="48"/>
    </row>
    <row r="65" spans="6:10" ht="14.25" customHeight="1" x14ac:dyDescent="0.25">
      <c r="F65" s="48"/>
      <c r="J65" s="48"/>
    </row>
    <row r="66" spans="6:10" ht="14.25" customHeight="1" x14ac:dyDescent="0.25">
      <c r="F66" s="48"/>
      <c r="J66" s="48"/>
    </row>
    <row r="67" spans="6:10" ht="14.25" customHeight="1" x14ac:dyDescent="0.25">
      <c r="F67" s="48"/>
      <c r="J67" s="48"/>
    </row>
    <row r="68" spans="6:10" ht="14.25" customHeight="1" x14ac:dyDescent="0.25">
      <c r="F68" s="48"/>
      <c r="J68" s="48"/>
    </row>
    <row r="69" spans="6:10" ht="14.25" customHeight="1" x14ac:dyDescent="0.25">
      <c r="F69" s="48"/>
      <c r="J69" s="48"/>
    </row>
    <row r="70" spans="6:10" ht="14.25" customHeight="1" x14ac:dyDescent="0.25">
      <c r="F70" s="48"/>
      <c r="J70" s="48"/>
    </row>
    <row r="71" spans="6:10" ht="14.25" customHeight="1" x14ac:dyDescent="0.25">
      <c r="F71" s="48"/>
      <c r="J71" s="48"/>
    </row>
    <row r="72" spans="6:10" ht="14.25" customHeight="1" x14ac:dyDescent="0.25">
      <c r="F72" s="48"/>
      <c r="J72" s="48"/>
    </row>
    <row r="73" spans="6:10" ht="14.25" customHeight="1" x14ac:dyDescent="0.25">
      <c r="F73" s="48"/>
      <c r="J73" s="48"/>
    </row>
    <row r="74" spans="6:10" ht="14.25" customHeight="1" x14ac:dyDescent="0.25">
      <c r="F74" s="48"/>
      <c r="J74" s="48"/>
    </row>
    <row r="75" spans="6:10" ht="14.25" customHeight="1" x14ac:dyDescent="0.25">
      <c r="F75" s="48"/>
      <c r="J75" s="48"/>
    </row>
    <row r="76" spans="6:10" ht="14.25" customHeight="1" x14ac:dyDescent="0.25">
      <c r="F76" s="48"/>
      <c r="J76" s="48"/>
    </row>
    <row r="77" spans="6:10" ht="14.25" customHeight="1" x14ac:dyDescent="0.25">
      <c r="F77" s="48"/>
      <c r="J77" s="48"/>
    </row>
    <row r="78" spans="6:10" ht="14.25" customHeight="1" x14ac:dyDescent="0.25">
      <c r="F78" s="48"/>
      <c r="J78" s="48"/>
    </row>
    <row r="79" spans="6:10" ht="14.25" customHeight="1" x14ac:dyDescent="0.25">
      <c r="F79" s="48"/>
      <c r="J79" s="48"/>
    </row>
    <row r="80" spans="6:10" ht="14.25" customHeight="1" x14ac:dyDescent="0.25">
      <c r="F80" s="48"/>
      <c r="J80" s="48"/>
    </row>
    <row r="81" spans="6:10" ht="14.25" customHeight="1" x14ac:dyDescent="0.25">
      <c r="F81" s="48"/>
      <c r="J81" s="48"/>
    </row>
    <row r="82" spans="6:10" ht="14.25" customHeight="1" x14ac:dyDescent="0.25">
      <c r="F82" s="48"/>
      <c r="J82" s="48"/>
    </row>
    <row r="83" spans="6:10" ht="14.25" customHeight="1" x14ac:dyDescent="0.25">
      <c r="F83" s="48"/>
      <c r="J83" s="48"/>
    </row>
    <row r="84" spans="6:10" ht="14.25" customHeight="1" x14ac:dyDescent="0.25">
      <c r="F84" s="48"/>
      <c r="J84" s="48"/>
    </row>
    <row r="85" spans="6:10" ht="14.25" customHeight="1" x14ac:dyDescent="0.25">
      <c r="F85" s="48"/>
      <c r="J85" s="48"/>
    </row>
    <row r="86" spans="6:10" ht="14.25" customHeight="1" x14ac:dyDescent="0.25">
      <c r="F86" s="48"/>
      <c r="J86" s="48"/>
    </row>
    <row r="87" spans="6:10" ht="14.25" customHeight="1" x14ac:dyDescent="0.25">
      <c r="F87" s="48"/>
      <c r="J87" s="48"/>
    </row>
    <row r="88" spans="6:10" ht="14.25" customHeight="1" x14ac:dyDescent="0.25">
      <c r="F88" s="48"/>
      <c r="J88" s="48"/>
    </row>
    <row r="89" spans="6:10" ht="14.25" customHeight="1" x14ac:dyDescent="0.25">
      <c r="F89" s="48"/>
      <c r="J89" s="48"/>
    </row>
    <row r="90" spans="6:10" ht="14.25" customHeight="1" x14ac:dyDescent="0.25">
      <c r="F90" s="48"/>
      <c r="J90" s="48"/>
    </row>
    <row r="91" spans="6:10" ht="14.25" customHeight="1" x14ac:dyDescent="0.25">
      <c r="F91" s="48"/>
      <c r="J91" s="48"/>
    </row>
    <row r="92" spans="6:10" ht="14.25" customHeight="1" x14ac:dyDescent="0.25">
      <c r="F92" s="48"/>
      <c r="J92" s="48"/>
    </row>
    <row r="93" spans="6:10" ht="14.25" customHeight="1" x14ac:dyDescent="0.25">
      <c r="F93" s="48"/>
      <c r="J93" s="48"/>
    </row>
    <row r="94" spans="6:10" ht="14.25" customHeight="1" x14ac:dyDescent="0.25">
      <c r="F94" s="48"/>
      <c r="J94" s="48"/>
    </row>
    <row r="95" spans="6:10" ht="14.25" customHeight="1" x14ac:dyDescent="0.25">
      <c r="F95" s="48"/>
      <c r="J95" s="48"/>
    </row>
    <row r="96" spans="6:10" ht="14.25" customHeight="1" x14ac:dyDescent="0.25">
      <c r="F96" s="48"/>
      <c r="J96" s="48"/>
    </row>
    <row r="97" spans="6:10" ht="14.25" customHeight="1" x14ac:dyDescent="0.25">
      <c r="F97" s="48"/>
      <c r="J97" s="48"/>
    </row>
    <row r="98" spans="6:10" ht="14.25" customHeight="1" x14ac:dyDescent="0.25">
      <c r="F98" s="48"/>
      <c r="J98" s="48"/>
    </row>
    <row r="99" spans="6:10" ht="14.25" customHeight="1" x14ac:dyDescent="0.25">
      <c r="F99" s="48"/>
      <c r="J99" s="48"/>
    </row>
    <row r="100" spans="6:10" ht="14.25" customHeight="1" x14ac:dyDescent="0.25">
      <c r="F100" s="48"/>
      <c r="J100" s="48"/>
    </row>
    <row r="101" spans="6:10" ht="14.25" customHeight="1" x14ac:dyDescent="0.25">
      <c r="F101" s="48"/>
      <c r="J101" s="48"/>
    </row>
    <row r="102" spans="6:10" ht="14.25" customHeight="1" x14ac:dyDescent="0.25">
      <c r="F102" s="48"/>
      <c r="J102" s="48"/>
    </row>
    <row r="103" spans="6:10" ht="14.25" customHeight="1" x14ac:dyDescent="0.25">
      <c r="F103" s="48"/>
      <c r="J103" s="48"/>
    </row>
    <row r="104" spans="6:10" ht="14.25" customHeight="1" x14ac:dyDescent="0.25">
      <c r="F104" s="48"/>
      <c r="J104" s="48"/>
    </row>
    <row r="105" spans="6:10" ht="14.25" customHeight="1" x14ac:dyDescent="0.25">
      <c r="F105" s="48"/>
      <c r="J105" s="48"/>
    </row>
    <row r="106" spans="6:10" ht="14.25" customHeight="1" x14ac:dyDescent="0.25">
      <c r="F106" s="48"/>
      <c r="J106" s="48"/>
    </row>
    <row r="107" spans="6:10" ht="14.25" customHeight="1" x14ac:dyDescent="0.25">
      <c r="F107" s="48"/>
      <c r="J107" s="48"/>
    </row>
    <row r="108" spans="6:10" ht="14.25" customHeight="1" x14ac:dyDescent="0.25">
      <c r="F108" s="48"/>
      <c r="J108" s="48"/>
    </row>
    <row r="109" spans="6:10" ht="14.25" customHeight="1" x14ac:dyDescent="0.25">
      <c r="F109" s="48"/>
      <c r="J109" s="48"/>
    </row>
    <row r="110" spans="6:10" ht="14.25" customHeight="1" x14ac:dyDescent="0.25">
      <c r="F110" s="48"/>
      <c r="J110" s="48"/>
    </row>
    <row r="111" spans="6:10" ht="14.25" customHeight="1" x14ac:dyDescent="0.25">
      <c r="F111" s="48"/>
      <c r="J111" s="48"/>
    </row>
    <row r="112" spans="6:10" ht="14.25" customHeight="1" x14ac:dyDescent="0.25">
      <c r="F112" s="48"/>
      <c r="J112" s="48"/>
    </row>
    <row r="113" spans="6:10" ht="14.25" customHeight="1" x14ac:dyDescent="0.25">
      <c r="F113" s="48"/>
      <c r="J113" s="48"/>
    </row>
    <row r="114" spans="6:10" ht="14.25" customHeight="1" x14ac:dyDescent="0.25">
      <c r="F114" s="48"/>
      <c r="J114" s="48"/>
    </row>
    <row r="115" spans="6:10" ht="14.25" customHeight="1" x14ac:dyDescent="0.25">
      <c r="F115" s="48"/>
      <c r="J115" s="48"/>
    </row>
    <row r="116" spans="6:10" ht="14.25" customHeight="1" x14ac:dyDescent="0.25">
      <c r="F116" s="48"/>
      <c r="J116" s="48"/>
    </row>
    <row r="117" spans="6:10" ht="14.25" customHeight="1" x14ac:dyDescent="0.25">
      <c r="F117" s="48"/>
      <c r="J117" s="48"/>
    </row>
    <row r="118" spans="6:10" ht="14.25" customHeight="1" x14ac:dyDescent="0.25">
      <c r="F118" s="48"/>
      <c r="J118" s="48"/>
    </row>
    <row r="119" spans="6:10" ht="14.25" customHeight="1" x14ac:dyDescent="0.25">
      <c r="F119" s="48"/>
      <c r="J119" s="48"/>
    </row>
    <row r="120" spans="6:10" ht="14.25" customHeight="1" x14ac:dyDescent="0.25">
      <c r="F120" s="48"/>
      <c r="J120" s="48"/>
    </row>
    <row r="121" spans="6:10" ht="14.25" customHeight="1" x14ac:dyDescent="0.25">
      <c r="F121" s="48"/>
      <c r="J121" s="48"/>
    </row>
    <row r="122" spans="6:10" ht="14.25" customHeight="1" x14ac:dyDescent="0.25">
      <c r="F122" s="48"/>
      <c r="J122" s="48"/>
    </row>
    <row r="123" spans="6:10" ht="14.25" customHeight="1" x14ac:dyDescent="0.25">
      <c r="F123" s="48"/>
      <c r="J123" s="48"/>
    </row>
    <row r="124" spans="6:10" ht="14.25" customHeight="1" x14ac:dyDescent="0.25">
      <c r="F124" s="48"/>
      <c r="J124" s="48"/>
    </row>
    <row r="125" spans="6:10" ht="14.25" customHeight="1" x14ac:dyDescent="0.25">
      <c r="F125" s="48"/>
      <c r="J125" s="48"/>
    </row>
    <row r="126" spans="6:10" ht="14.25" customHeight="1" x14ac:dyDescent="0.25">
      <c r="F126" s="48"/>
      <c r="J126" s="48"/>
    </row>
    <row r="127" spans="6:10" ht="14.25" customHeight="1" x14ac:dyDescent="0.25">
      <c r="F127" s="48"/>
      <c r="J127" s="48"/>
    </row>
    <row r="128" spans="6:10" ht="14.25" customHeight="1" x14ac:dyDescent="0.25">
      <c r="F128" s="48"/>
      <c r="J128" s="48"/>
    </row>
    <row r="129" spans="6:10" ht="14.25" customHeight="1" x14ac:dyDescent="0.25">
      <c r="F129" s="48"/>
      <c r="J129" s="48"/>
    </row>
    <row r="130" spans="6:10" ht="14.25" customHeight="1" x14ac:dyDescent="0.25">
      <c r="F130" s="48"/>
      <c r="J130" s="48"/>
    </row>
    <row r="131" spans="6:10" ht="14.25" customHeight="1" x14ac:dyDescent="0.25">
      <c r="F131" s="48"/>
      <c r="J131" s="48"/>
    </row>
    <row r="132" spans="6:10" ht="14.25" customHeight="1" x14ac:dyDescent="0.25">
      <c r="F132" s="48"/>
      <c r="J132" s="48"/>
    </row>
    <row r="133" spans="6:10" ht="14.25" customHeight="1" x14ac:dyDescent="0.25">
      <c r="F133" s="48"/>
      <c r="J133" s="48"/>
    </row>
    <row r="134" spans="6:10" ht="14.25" customHeight="1" x14ac:dyDescent="0.25">
      <c r="F134" s="48"/>
      <c r="J134" s="48"/>
    </row>
    <row r="135" spans="6:10" ht="14.25" customHeight="1" x14ac:dyDescent="0.25">
      <c r="F135" s="48"/>
      <c r="J135" s="48"/>
    </row>
    <row r="136" spans="6:10" ht="14.25" customHeight="1" x14ac:dyDescent="0.25">
      <c r="F136" s="48"/>
      <c r="J136" s="48"/>
    </row>
    <row r="137" spans="6:10" ht="14.25" customHeight="1" x14ac:dyDescent="0.25">
      <c r="F137" s="48"/>
      <c r="J137" s="48"/>
    </row>
    <row r="138" spans="6:10" ht="14.25" customHeight="1" x14ac:dyDescent="0.25">
      <c r="F138" s="48"/>
      <c r="J138" s="48"/>
    </row>
    <row r="139" spans="6:10" ht="14.25" customHeight="1" x14ac:dyDescent="0.25">
      <c r="F139" s="48"/>
      <c r="J139" s="48"/>
    </row>
    <row r="140" spans="6:10" ht="14.25" customHeight="1" x14ac:dyDescent="0.25">
      <c r="F140" s="48"/>
      <c r="J140" s="48"/>
    </row>
    <row r="141" spans="6:10" ht="14.25" customHeight="1" x14ac:dyDescent="0.25">
      <c r="F141" s="48"/>
      <c r="J141" s="48"/>
    </row>
    <row r="142" spans="6:10" ht="14.25" customHeight="1" x14ac:dyDescent="0.25">
      <c r="F142" s="48"/>
      <c r="J142" s="48"/>
    </row>
    <row r="143" spans="6:10" ht="14.25" customHeight="1" x14ac:dyDescent="0.25">
      <c r="F143" s="48"/>
      <c r="J143" s="48"/>
    </row>
    <row r="144" spans="6:10" ht="14.25" customHeight="1" x14ac:dyDescent="0.25">
      <c r="F144" s="48"/>
      <c r="J144" s="48"/>
    </row>
    <row r="145" spans="6:10" ht="14.25" customHeight="1" x14ac:dyDescent="0.25">
      <c r="F145" s="48"/>
      <c r="J145" s="48"/>
    </row>
    <row r="146" spans="6:10" ht="14.25" customHeight="1" x14ac:dyDescent="0.25">
      <c r="F146" s="48"/>
      <c r="J146" s="48"/>
    </row>
    <row r="147" spans="6:10" ht="14.25" customHeight="1" x14ac:dyDescent="0.25">
      <c r="F147" s="48"/>
      <c r="J147" s="48"/>
    </row>
    <row r="148" spans="6:10" ht="14.25" customHeight="1" x14ac:dyDescent="0.25">
      <c r="F148" s="48"/>
      <c r="J148" s="48"/>
    </row>
    <row r="149" spans="6:10" ht="14.25" customHeight="1" x14ac:dyDescent="0.25">
      <c r="F149" s="48"/>
      <c r="J149" s="48"/>
    </row>
    <row r="150" spans="6:10" ht="14.25" customHeight="1" x14ac:dyDescent="0.25">
      <c r="F150" s="48"/>
      <c r="J150" s="48"/>
    </row>
    <row r="151" spans="6:10" ht="14.25" customHeight="1" x14ac:dyDescent="0.25">
      <c r="F151" s="48"/>
      <c r="J151" s="48"/>
    </row>
    <row r="152" spans="6:10" ht="14.25" customHeight="1" x14ac:dyDescent="0.25">
      <c r="F152" s="48"/>
      <c r="J152" s="48"/>
    </row>
    <row r="153" spans="6:10" ht="14.25" customHeight="1" x14ac:dyDescent="0.25">
      <c r="F153" s="48"/>
      <c r="J153" s="48"/>
    </row>
    <row r="154" spans="6:10" ht="14.25" customHeight="1" x14ac:dyDescent="0.25">
      <c r="F154" s="48"/>
      <c r="J154" s="48"/>
    </row>
    <row r="155" spans="6:10" ht="14.25" customHeight="1" x14ac:dyDescent="0.25">
      <c r="F155" s="48"/>
      <c r="J155" s="48"/>
    </row>
    <row r="156" spans="6:10" ht="14.25" customHeight="1" x14ac:dyDescent="0.25">
      <c r="F156" s="48"/>
      <c r="J156" s="48"/>
    </row>
    <row r="157" spans="6:10" ht="14.25" customHeight="1" x14ac:dyDescent="0.25">
      <c r="F157" s="48"/>
      <c r="J157" s="48"/>
    </row>
    <row r="158" spans="6:10" ht="14.25" customHeight="1" x14ac:dyDescent="0.25">
      <c r="F158" s="48"/>
      <c r="J158" s="48"/>
    </row>
    <row r="159" spans="6:10" ht="14.25" customHeight="1" x14ac:dyDescent="0.25">
      <c r="F159" s="48"/>
      <c r="J159" s="48"/>
    </row>
    <row r="160" spans="6:10" ht="14.25" customHeight="1" x14ac:dyDescent="0.25">
      <c r="F160" s="48"/>
      <c r="J160" s="48"/>
    </row>
    <row r="161" spans="6:10" ht="14.25" customHeight="1" x14ac:dyDescent="0.25">
      <c r="F161" s="48"/>
      <c r="J161" s="48"/>
    </row>
    <row r="162" spans="6:10" ht="14.25" customHeight="1" x14ac:dyDescent="0.25">
      <c r="F162" s="48"/>
      <c r="J162" s="48"/>
    </row>
    <row r="163" spans="6:10" ht="14.25" customHeight="1" x14ac:dyDescent="0.25">
      <c r="F163" s="48"/>
      <c r="J163" s="48"/>
    </row>
    <row r="164" spans="6:10" ht="14.25" customHeight="1" x14ac:dyDescent="0.25">
      <c r="F164" s="48"/>
      <c r="J164" s="48"/>
    </row>
    <row r="165" spans="6:10" ht="14.25" customHeight="1" x14ac:dyDescent="0.25">
      <c r="F165" s="48"/>
      <c r="J165" s="48"/>
    </row>
    <row r="166" spans="6:10" ht="14.25" customHeight="1" x14ac:dyDescent="0.25">
      <c r="F166" s="48"/>
      <c r="J166" s="48"/>
    </row>
    <row r="167" spans="6:10" ht="14.25" customHeight="1" x14ac:dyDescent="0.25">
      <c r="F167" s="48"/>
      <c r="J167" s="48"/>
    </row>
    <row r="168" spans="6:10" ht="14.25" customHeight="1" x14ac:dyDescent="0.25">
      <c r="F168" s="48"/>
      <c r="J168" s="48"/>
    </row>
    <row r="169" spans="6:10" ht="14.25" customHeight="1" x14ac:dyDescent="0.25">
      <c r="F169" s="48"/>
      <c r="J169" s="48"/>
    </row>
    <row r="170" spans="6:10" ht="14.25" customHeight="1" x14ac:dyDescent="0.25">
      <c r="F170" s="48"/>
      <c r="J170" s="48"/>
    </row>
    <row r="171" spans="6:10" ht="14.25" customHeight="1" x14ac:dyDescent="0.25">
      <c r="F171" s="48"/>
      <c r="J171" s="48"/>
    </row>
    <row r="172" spans="6:10" ht="14.25" customHeight="1" x14ac:dyDescent="0.25">
      <c r="F172" s="48"/>
      <c r="J172" s="48"/>
    </row>
    <row r="173" spans="6:10" ht="14.25" customHeight="1" x14ac:dyDescent="0.25">
      <c r="F173" s="48"/>
      <c r="J173" s="48"/>
    </row>
    <row r="174" spans="6:10" ht="14.25" customHeight="1" x14ac:dyDescent="0.25">
      <c r="F174" s="48"/>
      <c r="J174" s="48"/>
    </row>
    <row r="175" spans="6:10" ht="14.25" customHeight="1" x14ac:dyDescent="0.25">
      <c r="F175" s="48"/>
      <c r="J175" s="48"/>
    </row>
    <row r="176" spans="6:10" ht="14.25" customHeight="1" x14ac:dyDescent="0.25">
      <c r="F176" s="48"/>
      <c r="J176" s="48"/>
    </row>
    <row r="177" spans="6:10" ht="14.25" customHeight="1" x14ac:dyDescent="0.25">
      <c r="F177" s="48"/>
      <c r="J177" s="48"/>
    </row>
    <row r="178" spans="6:10" ht="14.25" customHeight="1" x14ac:dyDescent="0.25">
      <c r="F178" s="48"/>
      <c r="J178" s="48"/>
    </row>
    <row r="179" spans="6:10" ht="14.25" customHeight="1" x14ac:dyDescent="0.25">
      <c r="F179" s="48"/>
      <c r="J179" s="48"/>
    </row>
    <row r="180" spans="6:10" ht="14.25" customHeight="1" x14ac:dyDescent="0.25">
      <c r="F180" s="48"/>
      <c r="J180" s="48"/>
    </row>
    <row r="181" spans="6:10" ht="14.25" customHeight="1" x14ac:dyDescent="0.25">
      <c r="F181" s="48"/>
      <c r="J181" s="48"/>
    </row>
    <row r="182" spans="6:10" ht="14.25" customHeight="1" x14ac:dyDescent="0.25">
      <c r="F182" s="48"/>
      <c r="J182" s="48"/>
    </row>
    <row r="183" spans="6:10" ht="14.25" customHeight="1" x14ac:dyDescent="0.25">
      <c r="F183" s="48"/>
      <c r="J183" s="48"/>
    </row>
    <row r="184" spans="6:10" ht="14.25" customHeight="1" x14ac:dyDescent="0.25">
      <c r="F184" s="48"/>
      <c r="J184" s="48"/>
    </row>
    <row r="185" spans="6:10" ht="14.25" customHeight="1" x14ac:dyDescent="0.25">
      <c r="F185" s="48"/>
      <c r="J185" s="48"/>
    </row>
    <row r="186" spans="6:10" ht="14.25" customHeight="1" x14ac:dyDescent="0.25">
      <c r="F186" s="48"/>
      <c r="J186" s="48"/>
    </row>
    <row r="187" spans="6:10" ht="14.25" customHeight="1" x14ac:dyDescent="0.25">
      <c r="F187" s="48"/>
      <c r="J187" s="48"/>
    </row>
    <row r="188" spans="6:10" ht="14.25" customHeight="1" x14ac:dyDescent="0.25">
      <c r="F188" s="48"/>
      <c r="J188" s="48"/>
    </row>
    <row r="189" spans="6:10" ht="14.25" customHeight="1" x14ac:dyDescent="0.25">
      <c r="F189" s="48"/>
      <c r="J189" s="48"/>
    </row>
    <row r="190" spans="6:10" ht="14.25" customHeight="1" x14ac:dyDescent="0.25">
      <c r="F190" s="48"/>
      <c r="J190" s="48"/>
    </row>
    <row r="191" spans="6:10" ht="14.25" customHeight="1" x14ac:dyDescent="0.25">
      <c r="F191" s="48"/>
      <c r="J191" s="48"/>
    </row>
    <row r="192" spans="6:10" ht="14.25" customHeight="1" x14ac:dyDescent="0.25">
      <c r="F192" s="48"/>
      <c r="J192" s="48"/>
    </row>
    <row r="193" spans="6:10" ht="14.25" customHeight="1" x14ac:dyDescent="0.25">
      <c r="F193" s="48"/>
      <c r="J193" s="48"/>
    </row>
    <row r="194" spans="6:10" ht="14.25" customHeight="1" x14ac:dyDescent="0.25">
      <c r="F194" s="48"/>
      <c r="J194" s="48"/>
    </row>
    <row r="195" spans="6:10" ht="14.25" customHeight="1" x14ac:dyDescent="0.25">
      <c r="F195" s="48"/>
      <c r="J195" s="48"/>
    </row>
    <row r="196" spans="6:10" ht="14.25" customHeight="1" x14ac:dyDescent="0.25">
      <c r="F196" s="48"/>
      <c r="J196" s="48"/>
    </row>
    <row r="197" spans="6:10" ht="14.25" customHeight="1" x14ac:dyDescent="0.25">
      <c r="F197" s="48"/>
      <c r="J197" s="48"/>
    </row>
    <row r="198" spans="6:10" ht="14.25" customHeight="1" x14ac:dyDescent="0.25">
      <c r="F198" s="48"/>
      <c r="J198" s="48"/>
    </row>
    <row r="199" spans="6:10" ht="14.25" customHeight="1" x14ac:dyDescent="0.25">
      <c r="F199" s="48"/>
      <c r="J199" s="48"/>
    </row>
    <row r="200" spans="6:10" ht="14.25" customHeight="1" x14ac:dyDescent="0.25">
      <c r="F200" s="48"/>
      <c r="J200" s="48"/>
    </row>
    <row r="201" spans="6:10" ht="14.25" customHeight="1" x14ac:dyDescent="0.25">
      <c r="F201" s="48"/>
      <c r="J201" s="48"/>
    </row>
    <row r="202" spans="6:10" ht="14.25" customHeight="1" x14ac:dyDescent="0.25">
      <c r="F202" s="48"/>
      <c r="J202" s="48"/>
    </row>
    <row r="203" spans="6:10" ht="14.25" customHeight="1" x14ac:dyDescent="0.25">
      <c r="F203" s="48"/>
      <c r="J203" s="48"/>
    </row>
    <row r="204" spans="6:10" ht="14.25" customHeight="1" x14ac:dyDescent="0.25">
      <c r="F204" s="48"/>
      <c r="J204" s="48"/>
    </row>
    <row r="205" spans="6:10" ht="14.25" customHeight="1" x14ac:dyDescent="0.25">
      <c r="F205" s="48"/>
      <c r="J205" s="48"/>
    </row>
    <row r="206" spans="6:10" ht="14.25" customHeight="1" x14ac:dyDescent="0.25">
      <c r="F206" s="48"/>
      <c r="J206" s="48"/>
    </row>
    <row r="207" spans="6:10" ht="14.25" customHeight="1" x14ac:dyDescent="0.25">
      <c r="F207" s="48"/>
      <c r="J207" s="48"/>
    </row>
    <row r="208" spans="6:10" ht="14.25" customHeight="1" x14ac:dyDescent="0.25">
      <c r="F208" s="48"/>
      <c r="J208" s="48"/>
    </row>
    <row r="209" spans="6:10" ht="14.25" customHeight="1" x14ac:dyDescent="0.25">
      <c r="F209" s="48"/>
      <c r="J209" s="48"/>
    </row>
    <row r="210" spans="6:10" ht="14.25" customHeight="1" x14ac:dyDescent="0.25">
      <c r="F210" s="48"/>
      <c r="J210" s="48"/>
    </row>
    <row r="211" spans="6:10" ht="14.25" customHeight="1" x14ac:dyDescent="0.25">
      <c r="F211" s="48"/>
      <c r="J211" s="48"/>
    </row>
    <row r="212" spans="6:10" ht="14.25" customHeight="1" x14ac:dyDescent="0.25">
      <c r="F212" s="48"/>
      <c r="J212" s="48"/>
    </row>
    <row r="213" spans="6:10" ht="14.25" customHeight="1" x14ac:dyDescent="0.25">
      <c r="F213" s="48"/>
      <c r="J213" s="48"/>
    </row>
    <row r="214" spans="6:10" ht="14.25" customHeight="1" x14ac:dyDescent="0.25">
      <c r="F214" s="48"/>
      <c r="J214" s="48"/>
    </row>
    <row r="215" spans="6:10" ht="14.25" customHeight="1" x14ac:dyDescent="0.25">
      <c r="F215" s="48"/>
      <c r="J215" s="48"/>
    </row>
    <row r="216" spans="6:10" ht="14.25" customHeight="1" x14ac:dyDescent="0.25">
      <c r="F216" s="48"/>
      <c r="J216" s="48"/>
    </row>
    <row r="217" spans="6:10" ht="14.25" customHeight="1" x14ac:dyDescent="0.25">
      <c r="F217" s="48"/>
      <c r="J217" s="48"/>
    </row>
    <row r="218" spans="6:10" ht="14.25" customHeight="1" x14ac:dyDescent="0.25">
      <c r="F218" s="48"/>
      <c r="J218" s="48"/>
    </row>
    <row r="219" spans="6:10" ht="14.25" customHeight="1" x14ac:dyDescent="0.25">
      <c r="F219" s="48"/>
      <c r="J219" s="48"/>
    </row>
    <row r="220" spans="6:10" ht="14.25" customHeight="1" x14ac:dyDescent="0.25">
      <c r="F220" s="48"/>
      <c r="J220" s="48"/>
    </row>
    <row r="221" spans="6:10" ht="14.25" customHeight="1" x14ac:dyDescent="0.25">
      <c r="F221" s="48"/>
      <c r="J221" s="48"/>
    </row>
    <row r="222" spans="6:10" ht="14.25" customHeight="1" x14ac:dyDescent="0.25">
      <c r="F222" s="48"/>
      <c r="J222" s="48"/>
    </row>
    <row r="223" spans="6:10" ht="14.25" customHeight="1" x14ac:dyDescent="0.25">
      <c r="F223" s="48"/>
      <c r="J223" s="48"/>
    </row>
    <row r="224" spans="6:10" ht="14.25" customHeight="1" x14ac:dyDescent="0.25">
      <c r="F224" s="48"/>
      <c r="J224" s="48"/>
    </row>
    <row r="225" spans="6:10" ht="14.25" customHeight="1" x14ac:dyDescent="0.25">
      <c r="F225" s="48"/>
      <c r="J225" s="48"/>
    </row>
    <row r="226" spans="6:10" ht="14.25" customHeight="1" x14ac:dyDescent="0.25">
      <c r="F226" s="48"/>
      <c r="J226" s="48"/>
    </row>
    <row r="227" spans="6:10" ht="14.25" customHeight="1" x14ac:dyDescent="0.25">
      <c r="F227" s="48"/>
      <c r="J227" s="48"/>
    </row>
    <row r="228" spans="6:10" ht="14.25" customHeight="1" x14ac:dyDescent="0.25">
      <c r="F228" s="48"/>
      <c r="J228" s="48"/>
    </row>
    <row r="229" spans="6:10" ht="14.25" customHeight="1" x14ac:dyDescent="0.25">
      <c r="F229" s="48"/>
      <c r="J229" s="48"/>
    </row>
    <row r="230" spans="6:10" ht="14.25" customHeight="1" x14ac:dyDescent="0.25">
      <c r="F230" s="48"/>
      <c r="J230" s="48"/>
    </row>
    <row r="231" spans="6:10" ht="14.25" customHeight="1" x14ac:dyDescent="0.25">
      <c r="F231" s="48"/>
      <c r="J231" s="48"/>
    </row>
    <row r="232" spans="6:10" ht="14.25" customHeight="1" x14ac:dyDescent="0.25">
      <c r="F232" s="48"/>
      <c r="J232" s="48"/>
    </row>
    <row r="233" spans="6:10" ht="14.25" customHeight="1" x14ac:dyDescent="0.25">
      <c r="F233" s="48"/>
      <c r="J233" s="48"/>
    </row>
    <row r="234" spans="6:10" ht="14.25" customHeight="1" x14ac:dyDescent="0.25">
      <c r="F234" s="48"/>
      <c r="J234" s="48"/>
    </row>
    <row r="235" spans="6:10" ht="14.25" customHeight="1" x14ac:dyDescent="0.25">
      <c r="F235" s="48"/>
      <c r="J235" s="48"/>
    </row>
    <row r="236" spans="6:10" ht="14.25" customHeight="1" x14ac:dyDescent="0.25">
      <c r="F236" s="48"/>
      <c r="J236" s="48"/>
    </row>
    <row r="237" spans="6:10" ht="14.25" customHeight="1" x14ac:dyDescent="0.25">
      <c r="F237" s="48"/>
      <c r="J237" s="48"/>
    </row>
    <row r="238" spans="6:10" ht="14.25" customHeight="1" x14ac:dyDescent="0.25">
      <c r="F238" s="48"/>
      <c r="J238" s="48"/>
    </row>
    <row r="239" spans="6:10" ht="14.25" customHeight="1" x14ac:dyDescent="0.25">
      <c r="F239" s="48"/>
      <c r="J239" s="48"/>
    </row>
    <row r="240" spans="6:10" ht="14.25" customHeight="1" x14ac:dyDescent="0.25">
      <c r="F240" s="48"/>
      <c r="J240" s="48"/>
    </row>
    <row r="241" spans="6:10" ht="14.25" customHeight="1" x14ac:dyDescent="0.25">
      <c r="F241" s="48"/>
      <c r="J241" s="48"/>
    </row>
    <row r="242" spans="6:10" ht="14.25" customHeight="1" x14ac:dyDescent="0.25">
      <c r="F242" s="48"/>
      <c r="J242" s="48"/>
    </row>
    <row r="243" spans="6:10" ht="14.25" customHeight="1" x14ac:dyDescent="0.25">
      <c r="F243" s="48"/>
      <c r="J243" s="48"/>
    </row>
    <row r="244" spans="6:10" ht="14.25" customHeight="1" x14ac:dyDescent="0.25">
      <c r="F244" s="48"/>
      <c r="J244" s="48"/>
    </row>
    <row r="245" spans="6:10" ht="14.25" customHeight="1" x14ac:dyDescent="0.25">
      <c r="F245" s="48"/>
      <c r="J245" s="48"/>
    </row>
    <row r="246" spans="6:10" ht="14.25" customHeight="1" x14ac:dyDescent="0.25">
      <c r="F246" s="48"/>
      <c r="J246" s="48"/>
    </row>
    <row r="247" spans="6:10" ht="14.25" customHeight="1" x14ac:dyDescent="0.25">
      <c r="F247" s="48"/>
      <c r="J247" s="48"/>
    </row>
    <row r="248" spans="6:10" ht="14.25" customHeight="1" x14ac:dyDescent="0.25">
      <c r="F248" s="48"/>
      <c r="J248" s="48"/>
    </row>
    <row r="249" spans="6:10" ht="14.25" customHeight="1" x14ac:dyDescent="0.25">
      <c r="F249" s="48"/>
      <c r="J249" s="48"/>
    </row>
    <row r="250" spans="6:10" ht="14.25" customHeight="1" x14ac:dyDescent="0.25">
      <c r="F250" s="48"/>
      <c r="J250" s="48"/>
    </row>
    <row r="251" spans="6:10" ht="14.25" customHeight="1" x14ac:dyDescent="0.25">
      <c r="F251" s="48"/>
      <c r="J251" s="48"/>
    </row>
    <row r="252" spans="6:10" ht="14.25" customHeight="1" x14ac:dyDescent="0.25">
      <c r="F252" s="48"/>
      <c r="J252" s="48"/>
    </row>
    <row r="253" spans="6:10" ht="14.25" customHeight="1" x14ac:dyDescent="0.25">
      <c r="F253" s="48"/>
      <c r="J253" s="48"/>
    </row>
    <row r="254" spans="6:10" ht="14.25" customHeight="1" x14ac:dyDescent="0.25">
      <c r="F254" s="48"/>
      <c r="J254" s="48"/>
    </row>
    <row r="255" spans="6:10" ht="14.25" customHeight="1" x14ac:dyDescent="0.25">
      <c r="F255" s="48"/>
      <c r="J255" s="48"/>
    </row>
    <row r="256" spans="6:10" ht="14.25" customHeight="1" x14ac:dyDescent="0.25">
      <c r="F256" s="48"/>
      <c r="J256" s="48"/>
    </row>
    <row r="257" spans="6:10" ht="14.25" customHeight="1" x14ac:dyDescent="0.25">
      <c r="F257" s="48"/>
      <c r="J257" s="48"/>
    </row>
    <row r="258" spans="6:10" ht="14.25" customHeight="1" x14ac:dyDescent="0.25">
      <c r="F258" s="48"/>
      <c r="J258" s="48"/>
    </row>
    <row r="259" spans="6:10" ht="14.25" customHeight="1" x14ac:dyDescent="0.25">
      <c r="F259" s="48"/>
      <c r="J259" s="48"/>
    </row>
    <row r="260" spans="6:10" ht="14.25" customHeight="1" x14ac:dyDescent="0.25">
      <c r="F260" s="48"/>
      <c r="J260" s="48"/>
    </row>
    <row r="261" spans="6:10" ht="14.25" customHeight="1" x14ac:dyDescent="0.25">
      <c r="F261" s="48"/>
      <c r="J261" s="48"/>
    </row>
    <row r="262" spans="6:10" ht="14.25" customHeight="1" x14ac:dyDescent="0.25">
      <c r="F262" s="48"/>
      <c r="J262" s="48"/>
    </row>
    <row r="263" spans="6:10" ht="14.25" customHeight="1" x14ac:dyDescent="0.25">
      <c r="F263" s="48"/>
      <c r="J263" s="48"/>
    </row>
    <row r="264" spans="6:10" ht="14.25" customHeight="1" x14ac:dyDescent="0.25">
      <c r="F264" s="48"/>
      <c r="J264" s="48"/>
    </row>
    <row r="265" spans="6:10" ht="14.25" customHeight="1" x14ac:dyDescent="0.25">
      <c r="F265" s="48"/>
      <c r="J265" s="48"/>
    </row>
    <row r="266" spans="6:10" ht="14.25" customHeight="1" x14ac:dyDescent="0.25">
      <c r="F266" s="48"/>
      <c r="J266" s="48"/>
    </row>
    <row r="267" spans="6:10" ht="14.25" customHeight="1" x14ac:dyDescent="0.25">
      <c r="F267" s="48"/>
      <c r="J267" s="48"/>
    </row>
    <row r="268" spans="6:10" ht="14.25" customHeight="1" x14ac:dyDescent="0.25">
      <c r="F268" s="48"/>
      <c r="J268" s="48"/>
    </row>
    <row r="269" spans="6:10" ht="14.25" customHeight="1" x14ac:dyDescent="0.25">
      <c r="F269" s="48"/>
      <c r="J269" s="48"/>
    </row>
    <row r="270" spans="6:10" ht="14.25" customHeight="1" x14ac:dyDescent="0.25">
      <c r="F270" s="48"/>
      <c r="J270" s="48"/>
    </row>
    <row r="271" spans="6:10" ht="14.25" customHeight="1" x14ac:dyDescent="0.25">
      <c r="F271" s="48"/>
      <c r="J271" s="48"/>
    </row>
    <row r="272" spans="6:10" ht="14.25" customHeight="1" x14ac:dyDescent="0.25">
      <c r="F272" s="48"/>
      <c r="J272" s="48"/>
    </row>
    <row r="273" spans="6:10" ht="14.25" customHeight="1" x14ac:dyDescent="0.25">
      <c r="F273" s="48"/>
      <c r="J273" s="48"/>
    </row>
    <row r="274" spans="6:10" ht="14.25" customHeight="1" x14ac:dyDescent="0.25">
      <c r="F274" s="48"/>
      <c r="J274" s="48"/>
    </row>
    <row r="275" spans="6:10" ht="14.25" customHeight="1" x14ac:dyDescent="0.25">
      <c r="F275" s="48"/>
      <c r="J275" s="48"/>
    </row>
    <row r="276" spans="6:10" ht="14.25" customHeight="1" x14ac:dyDescent="0.25">
      <c r="F276" s="48"/>
      <c r="J276" s="48"/>
    </row>
    <row r="277" spans="6:10" ht="14.25" customHeight="1" x14ac:dyDescent="0.25">
      <c r="F277" s="48"/>
      <c r="J277" s="48"/>
    </row>
    <row r="278" spans="6:10" ht="14.25" customHeight="1" x14ac:dyDescent="0.25">
      <c r="F278" s="48"/>
      <c r="J278" s="48"/>
    </row>
    <row r="279" spans="6:10" ht="14.25" customHeight="1" x14ac:dyDescent="0.25">
      <c r="F279" s="48"/>
      <c r="J279" s="48"/>
    </row>
    <row r="280" spans="6:10" ht="14.25" customHeight="1" x14ac:dyDescent="0.25">
      <c r="F280" s="48"/>
      <c r="J280" s="48"/>
    </row>
    <row r="281" spans="6:10" ht="14.25" customHeight="1" x14ac:dyDescent="0.25">
      <c r="F281" s="48"/>
      <c r="J281" s="48"/>
    </row>
    <row r="282" spans="6:10" ht="14.25" customHeight="1" x14ac:dyDescent="0.25">
      <c r="F282" s="48"/>
      <c r="J282" s="48"/>
    </row>
    <row r="283" spans="6:10" ht="14.25" customHeight="1" x14ac:dyDescent="0.25">
      <c r="F283" s="48"/>
      <c r="J283" s="48"/>
    </row>
    <row r="284" spans="6:10" ht="14.25" customHeight="1" x14ac:dyDescent="0.25">
      <c r="F284" s="48"/>
      <c r="J284" s="48"/>
    </row>
    <row r="285" spans="6:10" ht="14.25" customHeight="1" x14ac:dyDescent="0.25">
      <c r="F285" s="48"/>
      <c r="J285" s="48"/>
    </row>
    <row r="286" spans="6:10" ht="14.25" customHeight="1" x14ac:dyDescent="0.25">
      <c r="F286" s="48"/>
      <c r="J286" s="48"/>
    </row>
    <row r="287" spans="6:10" ht="14.25" customHeight="1" x14ac:dyDescent="0.25">
      <c r="F287" s="48"/>
      <c r="J287" s="48"/>
    </row>
    <row r="288" spans="6:10" ht="14.25" customHeight="1" x14ac:dyDescent="0.25">
      <c r="F288" s="48"/>
      <c r="J288" s="48"/>
    </row>
    <row r="289" spans="6:10" ht="14.25" customHeight="1" x14ac:dyDescent="0.25">
      <c r="F289" s="48"/>
      <c r="J289" s="48"/>
    </row>
    <row r="290" spans="6:10" ht="14.25" customHeight="1" x14ac:dyDescent="0.25">
      <c r="F290" s="48"/>
      <c r="J290" s="48"/>
    </row>
    <row r="291" spans="6:10" ht="14.25" customHeight="1" x14ac:dyDescent="0.25">
      <c r="F291" s="48"/>
      <c r="J291" s="48"/>
    </row>
    <row r="292" spans="6:10" ht="14.25" customHeight="1" x14ac:dyDescent="0.25">
      <c r="F292" s="48"/>
      <c r="J292" s="48"/>
    </row>
    <row r="293" spans="6:10" ht="14.25" customHeight="1" x14ac:dyDescent="0.25">
      <c r="F293" s="48"/>
      <c r="J293" s="48"/>
    </row>
    <row r="294" spans="6:10" ht="14.25" customHeight="1" x14ac:dyDescent="0.25">
      <c r="F294" s="48"/>
      <c r="J294" s="48"/>
    </row>
    <row r="295" spans="6:10" ht="14.25" customHeight="1" x14ac:dyDescent="0.25">
      <c r="F295" s="48"/>
      <c r="J295" s="48"/>
    </row>
    <row r="296" spans="6:10" ht="14.25" customHeight="1" x14ac:dyDescent="0.25">
      <c r="F296" s="48"/>
      <c r="J296" s="48"/>
    </row>
    <row r="297" spans="6:10" ht="14.25" customHeight="1" x14ac:dyDescent="0.25">
      <c r="F297" s="48"/>
      <c r="J297" s="48"/>
    </row>
    <row r="298" spans="6:10" ht="14.25" customHeight="1" x14ac:dyDescent="0.25">
      <c r="F298" s="48"/>
      <c r="J298" s="48"/>
    </row>
    <row r="299" spans="6:10" ht="14.25" customHeight="1" x14ac:dyDescent="0.25">
      <c r="F299" s="48"/>
      <c r="J299" s="48"/>
    </row>
    <row r="300" spans="6:10" ht="14.25" customHeight="1" x14ac:dyDescent="0.25">
      <c r="F300" s="48"/>
      <c r="J300" s="48"/>
    </row>
    <row r="301" spans="6:10" ht="14.25" customHeight="1" x14ac:dyDescent="0.25">
      <c r="F301" s="48"/>
      <c r="J301" s="48"/>
    </row>
    <row r="302" spans="6:10" ht="14.25" customHeight="1" x14ac:dyDescent="0.25">
      <c r="F302" s="48"/>
      <c r="J302" s="48"/>
    </row>
    <row r="303" spans="6:10" ht="14.25" customHeight="1" x14ac:dyDescent="0.25">
      <c r="F303" s="48"/>
      <c r="J303" s="48"/>
    </row>
    <row r="304" spans="6:10" ht="14.25" customHeight="1" x14ac:dyDescent="0.25">
      <c r="F304" s="48"/>
      <c r="J304" s="48"/>
    </row>
    <row r="305" spans="6:10" ht="14.25" customHeight="1" x14ac:dyDescent="0.25">
      <c r="F305" s="48"/>
      <c r="J305" s="48"/>
    </row>
    <row r="306" spans="6:10" ht="14.25" customHeight="1" x14ac:dyDescent="0.25">
      <c r="F306" s="48"/>
      <c r="J306" s="48"/>
    </row>
    <row r="307" spans="6:10" ht="14.25" customHeight="1" x14ac:dyDescent="0.25">
      <c r="F307" s="48"/>
      <c r="J307" s="48"/>
    </row>
    <row r="308" spans="6:10" ht="14.25" customHeight="1" x14ac:dyDescent="0.25">
      <c r="F308" s="48"/>
      <c r="J308" s="48"/>
    </row>
    <row r="309" spans="6:10" ht="14.25" customHeight="1" x14ac:dyDescent="0.25">
      <c r="F309" s="48"/>
      <c r="J309" s="48"/>
    </row>
    <row r="310" spans="6:10" ht="14.25" customHeight="1" x14ac:dyDescent="0.25">
      <c r="F310" s="48"/>
      <c r="J310" s="48"/>
    </row>
    <row r="311" spans="6:10" ht="14.25" customHeight="1" x14ac:dyDescent="0.25">
      <c r="F311" s="48"/>
      <c r="J311" s="48"/>
    </row>
    <row r="312" spans="6:10" ht="14.25" customHeight="1" x14ac:dyDescent="0.25">
      <c r="F312" s="48"/>
      <c r="J312" s="48"/>
    </row>
    <row r="313" spans="6:10" ht="14.25" customHeight="1" x14ac:dyDescent="0.25">
      <c r="F313" s="48"/>
      <c r="J313" s="48"/>
    </row>
    <row r="314" spans="6:10" ht="14.25" customHeight="1" x14ac:dyDescent="0.25">
      <c r="F314" s="48"/>
      <c r="J314" s="48"/>
    </row>
    <row r="315" spans="6:10" ht="14.25" customHeight="1" x14ac:dyDescent="0.25">
      <c r="F315" s="48"/>
      <c r="J315" s="48"/>
    </row>
    <row r="316" spans="6:10" ht="14.25" customHeight="1" x14ac:dyDescent="0.25">
      <c r="F316" s="48"/>
      <c r="J316" s="48"/>
    </row>
    <row r="317" spans="6:10" ht="14.25" customHeight="1" x14ac:dyDescent="0.25">
      <c r="F317" s="48"/>
      <c r="J317" s="48"/>
    </row>
    <row r="318" spans="6:10" ht="14.25" customHeight="1" x14ac:dyDescent="0.25">
      <c r="F318" s="48"/>
      <c r="J318" s="48"/>
    </row>
    <row r="319" spans="6:10" ht="14.25" customHeight="1" x14ac:dyDescent="0.25">
      <c r="F319" s="48"/>
      <c r="J319" s="48"/>
    </row>
    <row r="320" spans="6:10" ht="14.25" customHeight="1" x14ac:dyDescent="0.25">
      <c r="F320" s="48"/>
      <c r="J320" s="48"/>
    </row>
    <row r="321" spans="6:10" ht="14.25" customHeight="1" x14ac:dyDescent="0.25">
      <c r="F321" s="48"/>
      <c r="J321" s="48"/>
    </row>
    <row r="322" spans="6:10" ht="14.25" customHeight="1" x14ac:dyDescent="0.25">
      <c r="F322" s="48"/>
      <c r="J322" s="48"/>
    </row>
    <row r="323" spans="6:10" ht="14.25" customHeight="1" x14ac:dyDescent="0.25">
      <c r="F323" s="48"/>
      <c r="J323" s="48"/>
    </row>
    <row r="324" spans="6:10" ht="14.25" customHeight="1" x14ac:dyDescent="0.25">
      <c r="F324" s="48"/>
      <c r="J324" s="48"/>
    </row>
    <row r="325" spans="6:10" ht="14.25" customHeight="1" x14ac:dyDescent="0.25">
      <c r="F325" s="48"/>
      <c r="J325" s="48"/>
    </row>
    <row r="326" spans="6:10" ht="14.25" customHeight="1" x14ac:dyDescent="0.25">
      <c r="F326" s="48"/>
      <c r="J326" s="48"/>
    </row>
    <row r="327" spans="6:10" ht="14.25" customHeight="1" x14ac:dyDescent="0.25">
      <c r="F327" s="48"/>
      <c r="J327" s="48"/>
    </row>
    <row r="328" spans="6:10" ht="14.25" customHeight="1" x14ac:dyDescent="0.25">
      <c r="F328" s="48"/>
      <c r="J328" s="48"/>
    </row>
    <row r="329" spans="6:10" ht="14.25" customHeight="1" x14ac:dyDescent="0.25">
      <c r="F329" s="48"/>
      <c r="J329" s="48"/>
    </row>
    <row r="330" spans="6:10" ht="14.25" customHeight="1" x14ac:dyDescent="0.25">
      <c r="F330" s="48"/>
      <c r="J330" s="48"/>
    </row>
    <row r="331" spans="6:10" ht="14.25" customHeight="1" x14ac:dyDescent="0.25">
      <c r="F331" s="48"/>
      <c r="J331" s="48"/>
    </row>
    <row r="332" spans="6:10" ht="14.25" customHeight="1" x14ac:dyDescent="0.25">
      <c r="F332" s="48"/>
      <c r="J332" s="48"/>
    </row>
    <row r="333" spans="6:10" ht="14.25" customHeight="1" x14ac:dyDescent="0.25">
      <c r="F333" s="48"/>
      <c r="J333" s="48"/>
    </row>
    <row r="334" spans="6:10" ht="14.25" customHeight="1" x14ac:dyDescent="0.25">
      <c r="F334" s="48"/>
      <c r="J334" s="48"/>
    </row>
    <row r="335" spans="6:10" ht="14.25" customHeight="1" x14ac:dyDescent="0.25">
      <c r="F335" s="48"/>
      <c r="J335" s="48"/>
    </row>
    <row r="336" spans="6:10" ht="14.25" customHeight="1" x14ac:dyDescent="0.25">
      <c r="F336" s="48"/>
      <c r="J336" s="48"/>
    </row>
    <row r="337" spans="6:10" ht="14.25" customHeight="1" x14ac:dyDescent="0.25">
      <c r="F337" s="48"/>
      <c r="J337" s="48"/>
    </row>
    <row r="338" spans="6:10" ht="14.25" customHeight="1" x14ac:dyDescent="0.25">
      <c r="F338" s="48"/>
      <c r="J338" s="48"/>
    </row>
    <row r="339" spans="6:10" ht="14.25" customHeight="1" x14ac:dyDescent="0.25">
      <c r="F339" s="48"/>
      <c r="J339" s="48"/>
    </row>
    <row r="340" spans="6:10" ht="14.25" customHeight="1" x14ac:dyDescent="0.25">
      <c r="F340" s="48"/>
      <c r="J340" s="48"/>
    </row>
    <row r="341" spans="6:10" ht="14.25" customHeight="1" x14ac:dyDescent="0.25">
      <c r="F341" s="48"/>
      <c r="J341" s="48"/>
    </row>
    <row r="342" spans="6:10" ht="14.25" customHeight="1" x14ac:dyDescent="0.25">
      <c r="F342" s="48"/>
      <c r="J342" s="48"/>
    </row>
    <row r="343" spans="6:10" ht="14.25" customHeight="1" x14ac:dyDescent="0.25">
      <c r="F343" s="48"/>
      <c r="J343" s="48"/>
    </row>
    <row r="344" spans="6:10" ht="14.25" customHeight="1" x14ac:dyDescent="0.25">
      <c r="F344" s="48"/>
      <c r="J344" s="48"/>
    </row>
    <row r="345" spans="6:10" ht="14.25" customHeight="1" x14ac:dyDescent="0.25">
      <c r="F345" s="48"/>
      <c r="J345" s="48"/>
    </row>
    <row r="346" spans="6:10" ht="14.25" customHeight="1" x14ac:dyDescent="0.25">
      <c r="F346" s="48"/>
      <c r="J346" s="48"/>
    </row>
    <row r="347" spans="6:10" ht="14.25" customHeight="1" x14ac:dyDescent="0.25">
      <c r="F347" s="48"/>
      <c r="J347" s="48"/>
    </row>
    <row r="348" spans="6:10" ht="14.25" customHeight="1" x14ac:dyDescent="0.25">
      <c r="F348" s="48"/>
      <c r="J348" s="48"/>
    </row>
    <row r="349" spans="6:10" ht="14.25" customHeight="1" x14ac:dyDescent="0.25">
      <c r="F349" s="48"/>
      <c r="J349" s="48"/>
    </row>
    <row r="350" spans="6:10" ht="14.25" customHeight="1" x14ac:dyDescent="0.25">
      <c r="F350" s="48"/>
      <c r="J350" s="48"/>
    </row>
    <row r="351" spans="6:10" ht="14.25" customHeight="1" x14ac:dyDescent="0.25">
      <c r="F351" s="48"/>
      <c r="J351" s="48"/>
    </row>
    <row r="352" spans="6:10" ht="14.25" customHeight="1" x14ac:dyDescent="0.25">
      <c r="F352" s="48"/>
      <c r="J352" s="48"/>
    </row>
    <row r="353" spans="6:10" ht="14.25" customHeight="1" x14ac:dyDescent="0.25">
      <c r="F353" s="48"/>
      <c r="J353" s="48"/>
    </row>
    <row r="354" spans="6:10" ht="14.25" customHeight="1" x14ac:dyDescent="0.25">
      <c r="F354" s="48"/>
      <c r="J354" s="48"/>
    </row>
    <row r="355" spans="6:10" ht="14.25" customHeight="1" x14ac:dyDescent="0.25">
      <c r="F355" s="48"/>
      <c r="J355" s="48"/>
    </row>
    <row r="356" spans="6:10" ht="14.25" customHeight="1" x14ac:dyDescent="0.25">
      <c r="F356" s="48"/>
      <c r="J356" s="48"/>
    </row>
    <row r="357" spans="6:10" ht="14.25" customHeight="1" x14ac:dyDescent="0.25">
      <c r="F357" s="48"/>
      <c r="J357" s="48"/>
    </row>
    <row r="358" spans="6:10" ht="14.25" customHeight="1" x14ac:dyDescent="0.25">
      <c r="F358" s="48"/>
      <c r="J358" s="48"/>
    </row>
    <row r="359" spans="6:10" ht="14.25" customHeight="1" x14ac:dyDescent="0.25">
      <c r="F359" s="48"/>
      <c r="J359" s="48"/>
    </row>
    <row r="360" spans="6:10" ht="14.25" customHeight="1" x14ac:dyDescent="0.25">
      <c r="F360" s="48"/>
      <c r="J360" s="48"/>
    </row>
    <row r="361" spans="6:10" ht="14.25" customHeight="1" x14ac:dyDescent="0.25">
      <c r="F361" s="48"/>
      <c r="J361" s="48"/>
    </row>
    <row r="362" spans="6:10" ht="14.25" customHeight="1" x14ac:dyDescent="0.25">
      <c r="F362" s="48"/>
      <c r="J362" s="48"/>
    </row>
    <row r="363" spans="6:10" ht="14.25" customHeight="1" x14ac:dyDescent="0.25">
      <c r="F363" s="48"/>
      <c r="J363" s="48"/>
    </row>
    <row r="364" spans="6:10" ht="14.25" customHeight="1" x14ac:dyDescent="0.25">
      <c r="F364" s="48"/>
      <c r="J364" s="48"/>
    </row>
    <row r="365" spans="6:10" ht="14.25" customHeight="1" x14ac:dyDescent="0.25">
      <c r="F365" s="48"/>
      <c r="J365" s="48"/>
    </row>
    <row r="366" spans="6:10" ht="14.25" customHeight="1" x14ac:dyDescent="0.25">
      <c r="F366" s="48"/>
      <c r="J366" s="48"/>
    </row>
    <row r="367" spans="6:10" ht="14.25" customHeight="1" x14ac:dyDescent="0.25">
      <c r="F367" s="48"/>
      <c r="J367" s="48"/>
    </row>
    <row r="368" spans="6:10" ht="14.25" customHeight="1" x14ac:dyDescent="0.25">
      <c r="F368" s="48"/>
      <c r="J368" s="48"/>
    </row>
    <row r="369" spans="6:10" ht="14.25" customHeight="1" x14ac:dyDescent="0.25">
      <c r="F369" s="48"/>
      <c r="J369" s="48"/>
    </row>
    <row r="370" spans="6:10" ht="14.25" customHeight="1" x14ac:dyDescent="0.25">
      <c r="F370" s="48"/>
      <c r="J370" s="48"/>
    </row>
    <row r="371" spans="6:10" ht="14.25" customHeight="1" x14ac:dyDescent="0.25">
      <c r="F371" s="48"/>
      <c r="J371" s="48"/>
    </row>
    <row r="372" spans="6:10" ht="14.25" customHeight="1" x14ac:dyDescent="0.25">
      <c r="F372" s="48"/>
      <c r="J372" s="48"/>
    </row>
    <row r="373" spans="6:10" ht="14.25" customHeight="1" x14ac:dyDescent="0.25">
      <c r="F373" s="48"/>
      <c r="J373" s="48"/>
    </row>
    <row r="374" spans="6:10" ht="14.25" customHeight="1" x14ac:dyDescent="0.25">
      <c r="F374" s="48"/>
      <c r="J374" s="48"/>
    </row>
    <row r="375" spans="6:10" ht="14.25" customHeight="1" x14ac:dyDescent="0.25">
      <c r="F375" s="48"/>
      <c r="J375" s="48"/>
    </row>
    <row r="376" spans="6:10" ht="14.25" customHeight="1" x14ac:dyDescent="0.25">
      <c r="F376" s="48"/>
      <c r="J376" s="48"/>
    </row>
    <row r="377" spans="6:10" ht="14.25" customHeight="1" x14ac:dyDescent="0.25">
      <c r="F377" s="48"/>
      <c r="J377" s="48"/>
    </row>
    <row r="378" spans="6:10" ht="14.25" customHeight="1" x14ac:dyDescent="0.25">
      <c r="F378" s="48"/>
      <c r="J378" s="48"/>
    </row>
    <row r="379" spans="6:10" ht="14.25" customHeight="1" x14ac:dyDescent="0.25">
      <c r="F379" s="48"/>
      <c r="J379" s="48"/>
    </row>
    <row r="380" spans="6:10" ht="14.25" customHeight="1" x14ac:dyDescent="0.25">
      <c r="F380" s="48"/>
      <c r="J380" s="48"/>
    </row>
    <row r="381" spans="6:10" ht="14.25" customHeight="1" x14ac:dyDescent="0.25">
      <c r="F381" s="48"/>
      <c r="J381" s="48"/>
    </row>
    <row r="382" spans="6:10" ht="14.25" customHeight="1" x14ac:dyDescent="0.25">
      <c r="F382" s="48"/>
      <c r="J382" s="48"/>
    </row>
    <row r="383" spans="6:10" ht="14.25" customHeight="1" x14ac:dyDescent="0.25">
      <c r="F383" s="48"/>
      <c r="J383" s="48"/>
    </row>
    <row r="384" spans="6:10" ht="14.25" customHeight="1" x14ac:dyDescent="0.25">
      <c r="F384" s="48"/>
      <c r="J384" s="48"/>
    </row>
    <row r="385" spans="6:10" ht="14.25" customHeight="1" x14ac:dyDescent="0.25">
      <c r="F385" s="48"/>
      <c r="J385" s="48"/>
    </row>
    <row r="386" spans="6:10" ht="14.25" customHeight="1" x14ac:dyDescent="0.25">
      <c r="F386" s="48"/>
      <c r="J386" s="48"/>
    </row>
    <row r="387" spans="6:10" ht="14.25" customHeight="1" x14ac:dyDescent="0.25">
      <c r="F387" s="48"/>
      <c r="J387" s="48"/>
    </row>
    <row r="388" spans="6:10" ht="14.25" customHeight="1" x14ac:dyDescent="0.25">
      <c r="F388" s="48"/>
      <c r="J388" s="48"/>
    </row>
    <row r="389" spans="6:10" ht="14.25" customHeight="1" x14ac:dyDescent="0.25">
      <c r="F389" s="48"/>
      <c r="J389" s="48"/>
    </row>
    <row r="390" spans="6:10" ht="14.25" customHeight="1" x14ac:dyDescent="0.25">
      <c r="F390" s="48"/>
      <c r="J390" s="48"/>
    </row>
    <row r="391" spans="6:10" ht="14.25" customHeight="1" x14ac:dyDescent="0.25">
      <c r="F391" s="48"/>
      <c r="J391" s="48"/>
    </row>
    <row r="392" spans="6:10" ht="14.25" customHeight="1" x14ac:dyDescent="0.25">
      <c r="F392" s="48"/>
      <c r="J392" s="48"/>
    </row>
    <row r="393" spans="6:10" ht="14.25" customHeight="1" x14ac:dyDescent="0.25">
      <c r="F393" s="48"/>
      <c r="J393" s="48"/>
    </row>
    <row r="394" spans="6:10" ht="14.25" customHeight="1" x14ac:dyDescent="0.25">
      <c r="F394" s="48"/>
      <c r="J394" s="48"/>
    </row>
    <row r="395" spans="6:10" ht="14.25" customHeight="1" x14ac:dyDescent="0.25">
      <c r="F395" s="48"/>
      <c r="J395" s="48"/>
    </row>
    <row r="396" spans="6:10" ht="14.25" customHeight="1" x14ac:dyDescent="0.25">
      <c r="F396" s="48"/>
      <c r="J396" s="48"/>
    </row>
    <row r="397" spans="6:10" ht="14.25" customHeight="1" x14ac:dyDescent="0.25">
      <c r="F397" s="48"/>
      <c r="J397" s="48"/>
    </row>
    <row r="398" spans="6:10" ht="14.25" customHeight="1" x14ac:dyDescent="0.25">
      <c r="F398" s="48"/>
      <c r="J398" s="48"/>
    </row>
    <row r="399" spans="6:10" ht="14.25" customHeight="1" x14ac:dyDescent="0.25">
      <c r="F399" s="48"/>
      <c r="J399" s="48"/>
    </row>
    <row r="400" spans="6:10" ht="14.25" customHeight="1" x14ac:dyDescent="0.25">
      <c r="F400" s="48"/>
      <c r="J400" s="48"/>
    </row>
    <row r="401" spans="6:10" ht="14.25" customHeight="1" x14ac:dyDescent="0.25">
      <c r="F401" s="48"/>
      <c r="J401" s="48"/>
    </row>
    <row r="402" spans="6:10" ht="14.25" customHeight="1" x14ac:dyDescent="0.25">
      <c r="F402" s="48"/>
      <c r="J402" s="48"/>
    </row>
    <row r="403" spans="6:10" ht="14.25" customHeight="1" x14ac:dyDescent="0.25">
      <c r="F403" s="48"/>
      <c r="J403" s="48"/>
    </row>
    <row r="404" spans="6:10" ht="14.25" customHeight="1" x14ac:dyDescent="0.25">
      <c r="F404" s="48"/>
      <c r="J404" s="48"/>
    </row>
    <row r="405" spans="6:10" ht="14.25" customHeight="1" x14ac:dyDescent="0.25">
      <c r="F405" s="48"/>
      <c r="J405" s="48"/>
    </row>
    <row r="406" spans="6:10" ht="14.25" customHeight="1" x14ac:dyDescent="0.25">
      <c r="F406" s="48"/>
      <c r="J406" s="48"/>
    </row>
    <row r="407" spans="6:10" ht="14.25" customHeight="1" x14ac:dyDescent="0.25">
      <c r="F407" s="48"/>
      <c r="J407" s="48"/>
    </row>
    <row r="408" spans="6:10" ht="14.25" customHeight="1" x14ac:dyDescent="0.25">
      <c r="F408" s="48"/>
      <c r="J408" s="48"/>
    </row>
    <row r="409" spans="6:10" ht="14.25" customHeight="1" x14ac:dyDescent="0.25">
      <c r="F409" s="48"/>
      <c r="J409" s="48"/>
    </row>
    <row r="410" spans="6:10" ht="14.25" customHeight="1" x14ac:dyDescent="0.25">
      <c r="F410" s="48"/>
      <c r="J410" s="48"/>
    </row>
    <row r="411" spans="6:10" ht="14.25" customHeight="1" x14ac:dyDescent="0.25">
      <c r="F411" s="48"/>
      <c r="J411" s="48"/>
    </row>
    <row r="412" spans="6:10" ht="14.25" customHeight="1" x14ac:dyDescent="0.25">
      <c r="F412" s="48"/>
      <c r="J412" s="48"/>
    </row>
    <row r="413" spans="6:10" ht="14.25" customHeight="1" x14ac:dyDescent="0.25">
      <c r="F413" s="48"/>
      <c r="J413" s="48"/>
    </row>
    <row r="414" spans="6:10" ht="14.25" customHeight="1" x14ac:dyDescent="0.25">
      <c r="F414" s="48"/>
      <c r="J414" s="48"/>
    </row>
    <row r="415" spans="6:10" ht="14.25" customHeight="1" x14ac:dyDescent="0.25">
      <c r="F415" s="48"/>
      <c r="J415" s="48"/>
    </row>
    <row r="416" spans="6:10" ht="14.25" customHeight="1" x14ac:dyDescent="0.25">
      <c r="F416" s="48"/>
      <c r="J416" s="48"/>
    </row>
    <row r="417" spans="6:10" ht="14.25" customHeight="1" x14ac:dyDescent="0.25">
      <c r="F417" s="48"/>
      <c r="J417" s="48"/>
    </row>
    <row r="418" spans="6:10" ht="14.25" customHeight="1" x14ac:dyDescent="0.25">
      <c r="F418" s="48"/>
      <c r="J418" s="48"/>
    </row>
    <row r="419" spans="6:10" ht="14.25" customHeight="1" x14ac:dyDescent="0.25">
      <c r="F419" s="48"/>
      <c r="J419" s="48"/>
    </row>
    <row r="420" spans="6:10" ht="14.25" customHeight="1" x14ac:dyDescent="0.25">
      <c r="F420" s="48"/>
      <c r="J420" s="48"/>
    </row>
    <row r="421" spans="6:10" ht="14.25" customHeight="1" x14ac:dyDescent="0.25">
      <c r="F421" s="48"/>
      <c r="J421" s="48"/>
    </row>
    <row r="422" spans="6:10" ht="14.25" customHeight="1" x14ac:dyDescent="0.25">
      <c r="F422" s="48"/>
      <c r="J422" s="48"/>
    </row>
    <row r="423" spans="6:10" ht="14.25" customHeight="1" x14ac:dyDescent="0.25">
      <c r="F423" s="48"/>
      <c r="J423" s="48"/>
    </row>
    <row r="424" spans="6:10" ht="14.25" customHeight="1" x14ac:dyDescent="0.25">
      <c r="F424" s="48"/>
      <c r="J424" s="48"/>
    </row>
    <row r="425" spans="6:10" ht="14.25" customHeight="1" x14ac:dyDescent="0.25">
      <c r="F425" s="48"/>
      <c r="J425" s="48"/>
    </row>
    <row r="426" spans="6:10" ht="14.25" customHeight="1" x14ac:dyDescent="0.25">
      <c r="F426" s="48"/>
      <c r="J426" s="48"/>
    </row>
    <row r="427" spans="6:10" ht="14.25" customHeight="1" x14ac:dyDescent="0.25">
      <c r="F427" s="48"/>
      <c r="J427" s="48"/>
    </row>
    <row r="428" spans="6:10" ht="14.25" customHeight="1" x14ac:dyDescent="0.25">
      <c r="F428" s="48"/>
      <c r="J428" s="48"/>
    </row>
    <row r="429" spans="6:10" ht="14.25" customHeight="1" x14ac:dyDescent="0.25">
      <c r="F429" s="48"/>
      <c r="J429" s="48"/>
    </row>
    <row r="430" spans="6:10" ht="14.25" customHeight="1" x14ac:dyDescent="0.25">
      <c r="F430" s="48"/>
      <c r="J430" s="48"/>
    </row>
    <row r="431" spans="6:10" ht="14.25" customHeight="1" x14ac:dyDescent="0.25">
      <c r="F431" s="48"/>
      <c r="J431" s="48"/>
    </row>
    <row r="432" spans="6:10" ht="14.25" customHeight="1" x14ac:dyDescent="0.25">
      <c r="F432" s="48"/>
      <c r="J432" s="48"/>
    </row>
    <row r="433" spans="6:10" ht="14.25" customHeight="1" x14ac:dyDescent="0.25">
      <c r="F433" s="48"/>
      <c r="J433" s="48"/>
    </row>
    <row r="434" spans="6:10" ht="14.25" customHeight="1" x14ac:dyDescent="0.25">
      <c r="F434" s="48"/>
      <c r="J434" s="48"/>
    </row>
    <row r="435" spans="6:10" ht="14.25" customHeight="1" x14ac:dyDescent="0.25">
      <c r="F435" s="48"/>
      <c r="J435" s="48"/>
    </row>
    <row r="436" spans="6:10" ht="14.25" customHeight="1" x14ac:dyDescent="0.25">
      <c r="F436" s="48"/>
      <c r="J436" s="48"/>
    </row>
    <row r="437" spans="6:10" ht="14.25" customHeight="1" x14ac:dyDescent="0.25">
      <c r="F437" s="48"/>
      <c r="J437" s="48"/>
    </row>
    <row r="438" spans="6:10" ht="14.25" customHeight="1" x14ac:dyDescent="0.25">
      <c r="F438" s="48"/>
      <c r="J438" s="48"/>
    </row>
    <row r="439" spans="6:10" ht="14.25" customHeight="1" x14ac:dyDescent="0.25">
      <c r="F439" s="48"/>
      <c r="J439" s="48"/>
    </row>
    <row r="440" spans="6:10" ht="14.25" customHeight="1" x14ac:dyDescent="0.25">
      <c r="F440" s="48"/>
      <c r="J440" s="48"/>
    </row>
    <row r="441" spans="6:10" ht="14.25" customHeight="1" x14ac:dyDescent="0.25">
      <c r="F441" s="48"/>
      <c r="J441" s="48"/>
    </row>
    <row r="442" spans="6:10" ht="14.25" customHeight="1" x14ac:dyDescent="0.25">
      <c r="F442" s="48"/>
      <c r="J442" s="48"/>
    </row>
    <row r="443" spans="6:10" ht="14.25" customHeight="1" x14ac:dyDescent="0.25">
      <c r="F443" s="48"/>
      <c r="J443" s="48"/>
    </row>
    <row r="444" spans="6:10" ht="14.25" customHeight="1" x14ac:dyDescent="0.25">
      <c r="F444" s="48"/>
      <c r="J444" s="48"/>
    </row>
    <row r="445" spans="6:10" ht="14.25" customHeight="1" x14ac:dyDescent="0.25">
      <c r="F445" s="48"/>
      <c r="J445" s="48"/>
    </row>
    <row r="446" spans="6:10" ht="14.25" customHeight="1" x14ac:dyDescent="0.25">
      <c r="F446" s="48"/>
      <c r="J446" s="48"/>
    </row>
    <row r="447" spans="6:10" ht="14.25" customHeight="1" x14ac:dyDescent="0.25">
      <c r="F447" s="48"/>
      <c r="J447" s="48"/>
    </row>
    <row r="448" spans="6:10" ht="14.25" customHeight="1" x14ac:dyDescent="0.25">
      <c r="F448" s="48"/>
      <c r="J448" s="48"/>
    </row>
    <row r="449" spans="6:10" ht="14.25" customHeight="1" x14ac:dyDescent="0.25">
      <c r="F449" s="48"/>
      <c r="J449" s="48"/>
    </row>
    <row r="450" spans="6:10" ht="14.25" customHeight="1" x14ac:dyDescent="0.25">
      <c r="F450" s="48"/>
      <c r="J450" s="48"/>
    </row>
    <row r="451" spans="6:10" ht="14.25" customHeight="1" x14ac:dyDescent="0.25">
      <c r="F451" s="48"/>
      <c r="J451" s="48"/>
    </row>
    <row r="452" spans="6:10" ht="14.25" customHeight="1" x14ac:dyDescent="0.25">
      <c r="F452" s="48"/>
      <c r="J452" s="48"/>
    </row>
    <row r="453" spans="6:10" ht="14.25" customHeight="1" x14ac:dyDescent="0.25">
      <c r="F453" s="48"/>
      <c r="J453" s="48"/>
    </row>
    <row r="454" spans="6:10" ht="14.25" customHeight="1" x14ac:dyDescent="0.25">
      <c r="F454" s="48"/>
      <c r="J454" s="48"/>
    </row>
    <row r="455" spans="6:10" ht="14.25" customHeight="1" x14ac:dyDescent="0.25">
      <c r="F455" s="48"/>
      <c r="J455" s="48"/>
    </row>
    <row r="456" spans="6:10" ht="14.25" customHeight="1" x14ac:dyDescent="0.25">
      <c r="F456" s="48"/>
      <c r="J456" s="48"/>
    </row>
    <row r="457" spans="6:10" ht="14.25" customHeight="1" x14ac:dyDescent="0.25">
      <c r="F457" s="48"/>
      <c r="J457" s="48"/>
    </row>
    <row r="458" spans="6:10" ht="14.25" customHeight="1" x14ac:dyDescent="0.25">
      <c r="F458" s="48"/>
      <c r="J458" s="48"/>
    </row>
    <row r="459" spans="6:10" ht="14.25" customHeight="1" x14ac:dyDescent="0.25">
      <c r="F459" s="48"/>
      <c r="J459" s="48"/>
    </row>
    <row r="460" spans="6:10" ht="14.25" customHeight="1" x14ac:dyDescent="0.25">
      <c r="F460" s="48"/>
      <c r="J460" s="48"/>
    </row>
    <row r="461" spans="6:10" ht="14.25" customHeight="1" x14ac:dyDescent="0.25">
      <c r="F461" s="48"/>
      <c r="J461" s="48"/>
    </row>
    <row r="462" spans="6:10" ht="14.25" customHeight="1" x14ac:dyDescent="0.25">
      <c r="F462" s="48"/>
      <c r="J462" s="48"/>
    </row>
    <row r="463" spans="6:10" ht="14.25" customHeight="1" x14ac:dyDescent="0.25">
      <c r="F463" s="48"/>
      <c r="J463" s="48"/>
    </row>
    <row r="464" spans="6:10" ht="14.25" customHeight="1" x14ac:dyDescent="0.25">
      <c r="F464" s="48"/>
      <c r="J464" s="48"/>
    </row>
    <row r="465" spans="6:10" ht="14.25" customHeight="1" x14ac:dyDescent="0.25">
      <c r="F465" s="48"/>
      <c r="J465" s="48"/>
    </row>
    <row r="466" spans="6:10" ht="14.25" customHeight="1" x14ac:dyDescent="0.25">
      <c r="F466" s="48"/>
      <c r="J466" s="48"/>
    </row>
    <row r="467" spans="6:10" ht="14.25" customHeight="1" x14ac:dyDescent="0.25">
      <c r="F467" s="48"/>
      <c r="J467" s="48"/>
    </row>
    <row r="468" spans="6:10" ht="14.25" customHeight="1" x14ac:dyDescent="0.25">
      <c r="F468" s="48"/>
      <c r="J468" s="48"/>
    </row>
    <row r="469" spans="6:10" ht="14.25" customHeight="1" x14ac:dyDescent="0.25">
      <c r="F469" s="48"/>
      <c r="J469" s="48"/>
    </row>
    <row r="470" spans="6:10" ht="14.25" customHeight="1" x14ac:dyDescent="0.25">
      <c r="F470" s="48"/>
      <c r="J470" s="48"/>
    </row>
    <row r="471" spans="6:10" ht="14.25" customHeight="1" x14ac:dyDescent="0.25">
      <c r="F471" s="48"/>
      <c r="J471" s="48"/>
    </row>
    <row r="472" spans="6:10" ht="14.25" customHeight="1" x14ac:dyDescent="0.25">
      <c r="F472" s="48"/>
      <c r="J472" s="48"/>
    </row>
    <row r="473" spans="6:10" ht="14.25" customHeight="1" x14ac:dyDescent="0.25">
      <c r="F473" s="48"/>
      <c r="J473" s="48"/>
    </row>
    <row r="474" spans="6:10" ht="14.25" customHeight="1" x14ac:dyDescent="0.25">
      <c r="F474" s="48"/>
      <c r="J474" s="48"/>
    </row>
    <row r="475" spans="6:10" ht="14.25" customHeight="1" x14ac:dyDescent="0.25">
      <c r="F475" s="48"/>
      <c r="J475" s="48"/>
    </row>
    <row r="476" spans="6:10" ht="14.25" customHeight="1" x14ac:dyDescent="0.25">
      <c r="F476" s="48"/>
      <c r="J476" s="48"/>
    </row>
    <row r="477" spans="6:10" ht="14.25" customHeight="1" x14ac:dyDescent="0.25">
      <c r="F477" s="48"/>
      <c r="J477" s="48"/>
    </row>
    <row r="478" spans="6:10" ht="14.25" customHeight="1" x14ac:dyDescent="0.25">
      <c r="F478" s="48"/>
      <c r="J478" s="48"/>
    </row>
    <row r="479" spans="6:10" ht="14.25" customHeight="1" x14ac:dyDescent="0.25">
      <c r="F479" s="48"/>
      <c r="J479" s="48"/>
    </row>
    <row r="480" spans="6:10" ht="14.25" customHeight="1" x14ac:dyDescent="0.25">
      <c r="F480" s="48"/>
      <c r="J480" s="48"/>
    </row>
    <row r="481" spans="6:10" ht="14.25" customHeight="1" x14ac:dyDescent="0.25">
      <c r="F481" s="48"/>
      <c r="J481" s="48"/>
    </row>
    <row r="482" spans="6:10" ht="14.25" customHeight="1" x14ac:dyDescent="0.25">
      <c r="F482" s="48"/>
      <c r="J482" s="48"/>
    </row>
    <row r="483" spans="6:10" ht="14.25" customHeight="1" x14ac:dyDescent="0.25">
      <c r="F483" s="48"/>
      <c r="J483" s="48"/>
    </row>
    <row r="484" spans="6:10" ht="14.25" customHeight="1" x14ac:dyDescent="0.25">
      <c r="F484" s="48"/>
      <c r="J484" s="48"/>
    </row>
    <row r="485" spans="6:10" ht="14.25" customHeight="1" x14ac:dyDescent="0.25">
      <c r="F485" s="48"/>
      <c r="J485" s="48"/>
    </row>
    <row r="486" spans="6:10" ht="14.25" customHeight="1" x14ac:dyDescent="0.25">
      <c r="F486" s="48"/>
      <c r="J486" s="48"/>
    </row>
    <row r="487" spans="6:10" ht="14.25" customHeight="1" x14ac:dyDescent="0.25">
      <c r="F487" s="48"/>
      <c r="J487" s="48"/>
    </row>
    <row r="488" spans="6:10" ht="14.25" customHeight="1" x14ac:dyDescent="0.25">
      <c r="F488" s="48"/>
      <c r="J488" s="48"/>
    </row>
    <row r="489" spans="6:10" ht="14.25" customHeight="1" x14ac:dyDescent="0.25">
      <c r="F489" s="48"/>
      <c r="J489" s="48"/>
    </row>
    <row r="490" spans="6:10" ht="14.25" customHeight="1" x14ac:dyDescent="0.25">
      <c r="F490" s="48"/>
      <c r="J490" s="48"/>
    </row>
    <row r="491" spans="6:10" ht="14.25" customHeight="1" x14ac:dyDescent="0.25">
      <c r="F491" s="48"/>
      <c r="J491" s="48"/>
    </row>
    <row r="492" spans="6:10" ht="14.25" customHeight="1" x14ac:dyDescent="0.25">
      <c r="F492" s="48"/>
      <c r="J492" s="48"/>
    </row>
    <row r="493" spans="6:10" ht="14.25" customHeight="1" x14ac:dyDescent="0.25">
      <c r="F493" s="48"/>
      <c r="J493" s="48"/>
    </row>
    <row r="494" spans="6:10" ht="14.25" customHeight="1" x14ac:dyDescent="0.25">
      <c r="F494" s="48"/>
      <c r="J494" s="48"/>
    </row>
    <row r="495" spans="6:10" ht="14.25" customHeight="1" x14ac:dyDescent="0.25">
      <c r="F495" s="48"/>
      <c r="J495" s="48"/>
    </row>
    <row r="496" spans="6:10" ht="14.25" customHeight="1" x14ac:dyDescent="0.25">
      <c r="F496" s="48"/>
      <c r="J496" s="48"/>
    </row>
    <row r="497" spans="6:10" ht="14.25" customHeight="1" x14ac:dyDescent="0.25">
      <c r="F497" s="48"/>
      <c r="J497" s="48"/>
    </row>
    <row r="498" spans="6:10" ht="14.25" customHeight="1" x14ac:dyDescent="0.25">
      <c r="F498" s="48"/>
      <c r="J498" s="48"/>
    </row>
    <row r="499" spans="6:10" ht="14.25" customHeight="1" x14ac:dyDescent="0.25">
      <c r="F499" s="48"/>
      <c r="J499" s="48"/>
    </row>
    <row r="500" spans="6:10" ht="14.25" customHeight="1" x14ac:dyDescent="0.25">
      <c r="F500" s="48"/>
      <c r="J500" s="48"/>
    </row>
    <row r="501" spans="6:10" ht="14.25" customHeight="1" x14ac:dyDescent="0.25">
      <c r="F501" s="48"/>
      <c r="J501" s="48"/>
    </row>
    <row r="502" spans="6:10" ht="14.25" customHeight="1" x14ac:dyDescent="0.25">
      <c r="F502" s="48"/>
      <c r="J502" s="48"/>
    </row>
    <row r="503" spans="6:10" ht="14.25" customHeight="1" x14ac:dyDescent="0.25">
      <c r="F503" s="48"/>
      <c r="J503" s="48"/>
    </row>
    <row r="504" spans="6:10" ht="14.25" customHeight="1" x14ac:dyDescent="0.25">
      <c r="F504" s="48"/>
      <c r="J504" s="48"/>
    </row>
    <row r="505" spans="6:10" ht="14.25" customHeight="1" x14ac:dyDescent="0.25">
      <c r="F505" s="48"/>
      <c r="J505" s="48"/>
    </row>
    <row r="506" spans="6:10" ht="14.25" customHeight="1" x14ac:dyDescent="0.25">
      <c r="F506" s="48"/>
      <c r="J506" s="48"/>
    </row>
    <row r="507" spans="6:10" ht="14.25" customHeight="1" x14ac:dyDescent="0.25">
      <c r="F507" s="48"/>
      <c r="J507" s="48"/>
    </row>
    <row r="508" spans="6:10" ht="14.25" customHeight="1" x14ac:dyDescent="0.25">
      <c r="F508" s="48"/>
      <c r="J508" s="48"/>
    </row>
    <row r="509" spans="6:10" ht="14.25" customHeight="1" x14ac:dyDescent="0.25">
      <c r="F509" s="48"/>
      <c r="J509" s="48"/>
    </row>
    <row r="510" spans="6:10" ht="14.25" customHeight="1" x14ac:dyDescent="0.25">
      <c r="F510" s="48"/>
      <c r="J510" s="48"/>
    </row>
    <row r="511" spans="6:10" ht="14.25" customHeight="1" x14ac:dyDescent="0.25">
      <c r="F511" s="48"/>
      <c r="J511" s="48"/>
    </row>
    <row r="512" spans="6:10" ht="14.25" customHeight="1" x14ac:dyDescent="0.25">
      <c r="F512" s="48"/>
      <c r="J512" s="48"/>
    </row>
    <row r="513" spans="6:10" ht="14.25" customHeight="1" x14ac:dyDescent="0.25">
      <c r="F513" s="48"/>
      <c r="J513" s="48"/>
    </row>
    <row r="514" spans="6:10" ht="14.25" customHeight="1" x14ac:dyDescent="0.25">
      <c r="F514" s="48"/>
      <c r="J514" s="48"/>
    </row>
    <row r="515" spans="6:10" ht="14.25" customHeight="1" x14ac:dyDescent="0.25">
      <c r="F515" s="48"/>
      <c r="J515" s="48"/>
    </row>
    <row r="516" spans="6:10" ht="14.25" customHeight="1" x14ac:dyDescent="0.25">
      <c r="F516" s="48"/>
      <c r="J516" s="48"/>
    </row>
    <row r="517" spans="6:10" ht="14.25" customHeight="1" x14ac:dyDescent="0.25">
      <c r="F517" s="48"/>
      <c r="J517" s="48"/>
    </row>
    <row r="518" spans="6:10" ht="14.25" customHeight="1" x14ac:dyDescent="0.25">
      <c r="F518" s="48"/>
      <c r="J518" s="48"/>
    </row>
    <row r="519" spans="6:10" ht="14.25" customHeight="1" x14ac:dyDescent="0.25">
      <c r="F519" s="48"/>
      <c r="J519" s="48"/>
    </row>
    <row r="520" spans="6:10" ht="14.25" customHeight="1" x14ac:dyDescent="0.25">
      <c r="F520" s="48"/>
      <c r="J520" s="48"/>
    </row>
    <row r="521" spans="6:10" ht="14.25" customHeight="1" x14ac:dyDescent="0.25">
      <c r="F521" s="48"/>
      <c r="J521" s="48"/>
    </row>
    <row r="522" spans="6:10" ht="14.25" customHeight="1" x14ac:dyDescent="0.25">
      <c r="F522" s="48"/>
      <c r="J522" s="48"/>
    </row>
    <row r="523" spans="6:10" ht="14.25" customHeight="1" x14ac:dyDescent="0.25">
      <c r="F523" s="48"/>
      <c r="J523" s="48"/>
    </row>
    <row r="524" spans="6:10" ht="14.25" customHeight="1" x14ac:dyDescent="0.25">
      <c r="F524" s="48"/>
      <c r="J524" s="48"/>
    </row>
    <row r="525" spans="6:10" ht="14.25" customHeight="1" x14ac:dyDescent="0.25">
      <c r="F525" s="48"/>
      <c r="J525" s="48"/>
    </row>
    <row r="526" spans="6:10" ht="14.25" customHeight="1" x14ac:dyDescent="0.25">
      <c r="F526" s="48"/>
      <c r="J526" s="48"/>
    </row>
    <row r="527" spans="6:10" ht="14.25" customHeight="1" x14ac:dyDescent="0.25">
      <c r="F527" s="48"/>
      <c r="J527" s="48"/>
    </row>
    <row r="528" spans="6:10" ht="14.25" customHeight="1" x14ac:dyDescent="0.25">
      <c r="F528" s="48"/>
      <c r="J528" s="48"/>
    </row>
    <row r="529" spans="6:10" ht="14.25" customHeight="1" x14ac:dyDescent="0.25">
      <c r="F529" s="48"/>
      <c r="J529" s="48"/>
    </row>
    <row r="530" spans="6:10" ht="14.25" customHeight="1" x14ac:dyDescent="0.25">
      <c r="F530" s="48"/>
      <c r="J530" s="48"/>
    </row>
    <row r="531" spans="6:10" ht="14.25" customHeight="1" x14ac:dyDescent="0.25">
      <c r="F531" s="48"/>
      <c r="J531" s="48"/>
    </row>
    <row r="532" spans="6:10" ht="14.25" customHeight="1" x14ac:dyDescent="0.25">
      <c r="F532" s="48"/>
      <c r="J532" s="48"/>
    </row>
    <row r="533" spans="6:10" ht="14.25" customHeight="1" x14ac:dyDescent="0.25">
      <c r="F533" s="48"/>
      <c r="J533" s="48"/>
    </row>
    <row r="534" spans="6:10" ht="14.25" customHeight="1" x14ac:dyDescent="0.25">
      <c r="F534" s="48"/>
      <c r="J534" s="48"/>
    </row>
    <row r="535" spans="6:10" ht="14.25" customHeight="1" x14ac:dyDescent="0.25">
      <c r="F535" s="48"/>
      <c r="J535" s="48"/>
    </row>
    <row r="536" spans="6:10" ht="14.25" customHeight="1" x14ac:dyDescent="0.25">
      <c r="F536" s="48"/>
      <c r="J536" s="48"/>
    </row>
    <row r="537" spans="6:10" ht="14.25" customHeight="1" x14ac:dyDescent="0.25">
      <c r="F537" s="48"/>
      <c r="J537" s="48"/>
    </row>
    <row r="538" spans="6:10" ht="14.25" customHeight="1" x14ac:dyDescent="0.25">
      <c r="F538" s="48"/>
      <c r="J538" s="48"/>
    </row>
    <row r="539" spans="6:10" ht="14.25" customHeight="1" x14ac:dyDescent="0.25">
      <c r="F539" s="48"/>
      <c r="J539" s="48"/>
    </row>
    <row r="540" spans="6:10" ht="14.25" customHeight="1" x14ac:dyDescent="0.25">
      <c r="F540" s="48"/>
      <c r="J540" s="48"/>
    </row>
    <row r="541" spans="6:10" ht="14.25" customHeight="1" x14ac:dyDescent="0.25">
      <c r="F541" s="48"/>
      <c r="J541" s="48"/>
    </row>
    <row r="542" spans="6:10" ht="14.25" customHeight="1" x14ac:dyDescent="0.25">
      <c r="F542" s="48"/>
      <c r="J542" s="48"/>
    </row>
    <row r="543" spans="6:10" ht="14.25" customHeight="1" x14ac:dyDescent="0.25">
      <c r="F543" s="48"/>
      <c r="J543" s="48"/>
    </row>
    <row r="544" spans="6:10" ht="14.25" customHeight="1" x14ac:dyDescent="0.25">
      <c r="F544" s="48"/>
      <c r="J544" s="48"/>
    </row>
    <row r="545" spans="6:10" ht="14.25" customHeight="1" x14ac:dyDescent="0.25">
      <c r="F545" s="48"/>
      <c r="J545" s="48"/>
    </row>
    <row r="546" spans="6:10" ht="14.25" customHeight="1" x14ac:dyDescent="0.25">
      <c r="F546" s="48"/>
      <c r="J546" s="48"/>
    </row>
    <row r="547" spans="6:10" ht="14.25" customHeight="1" x14ac:dyDescent="0.25">
      <c r="F547" s="48"/>
      <c r="J547" s="48"/>
    </row>
    <row r="548" spans="6:10" ht="14.25" customHeight="1" x14ac:dyDescent="0.25">
      <c r="F548" s="48"/>
      <c r="J548" s="48"/>
    </row>
    <row r="549" spans="6:10" ht="14.25" customHeight="1" x14ac:dyDescent="0.25">
      <c r="F549" s="48"/>
      <c r="J549" s="48"/>
    </row>
    <row r="550" spans="6:10" ht="14.25" customHeight="1" x14ac:dyDescent="0.25">
      <c r="F550" s="48"/>
      <c r="J550" s="48"/>
    </row>
    <row r="551" spans="6:10" ht="14.25" customHeight="1" x14ac:dyDescent="0.25">
      <c r="F551" s="48"/>
      <c r="J551" s="48"/>
    </row>
    <row r="552" spans="6:10" ht="14.25" customHeight="1" x14ac:dyDescent="0.25">
      <c r="F552" s="48"/>
      <c r="J552" s="48"/>
    </row>
    <row r="553" spans="6:10" ht="14.25" customHeight="1" x14ac:dyDescent="0.25">
      <c r="F553" s="48"/>
      <c r="J553" s="48"/>
    </row>
    <row r="554" spans="6:10" ht="14.25" customHeight="1" x14ac:dyDescent="0.25">
      <c r="F554" s="48"/>
      <c r="J554" s="48"/>
    </row>
    <row r="555" spans="6:10" ht="14.25" customHeight="1" x14ac:dyDescent="0.25">
      <c r="F555" s="48"/>
      <c r="J555" s="48"/>
    </row>
    <row r="556" spans="6:10" ht="14.25" customHeight="1" x14ac:dyDescent="0.25">
      <c r="F556" s="48"/>
      <c r="J556" s="48"/>
    </row>
    <row r="557" spans="6:10" ht="14.25" customHeight="1" x14ac:dyDescent="0.25">
      <c r="F557" s="48"/>
      <c r="J557" s="48"/>
    </row>
    <row r="558" spans="6:10" ht="14.25" customHeight="1" x14ac:dyDescent="0.25">
      <c r="F558" s="48"/>
      <c r="J558" s="48"/>
    </row>
    <row r="559" spans="6:10" ht="14.25" customHeight="1" x14ac:dyDescent="0.25">
      <c r="F559" s="48"/>
      <c r="J559" s="48"/>
    </row>
    <row r="560" spans="6:10" ht="14.25" customHeight="1" x14ac:dyDescent="0.25">
      <c r="F560" s="48"/>
      <c r="J560" s="48"/>
    </row>
    <row r="561" spans="6:10" ht="14.25" customHeight="1" x14ac:dyDescent="0.25">
      <c r="F561" s="48"/>
      <c r="J561" s="48"/>
    </row>
    <row r="562" spans="6:10" ht="14.25" customHeight="1" x14ac:dyDescent="0.25">
      <c r="F562" s="48"/>
      <c r="J562" s="48"/>
    </row>
    <row r="563" spans="6:10" ht="14.25" customHeight="1" x14ac:dyDescent="0.25">
      <c r="F563" s="48"/>
      <c r="J563" s="48"/>
    </row>
    <row r="564" spans="6:10" ht="14.25" customHeight="1" x14ac:dyDescent="0.25">
      <c r="F564" s="48"/>
      <c r="J564" s="48"/>
    </row>
    <row r="565" spans="6:10" ht="14.25" customHeight="1" x14ac:dyDescent="0.25">
      <c r="F565" s="48"/>
      <c r="J565" s="48"/>
    </row>
    <row r="566" spans="6:10" ht="14.25" customHeight="1" x14ac:dyDescent="0.25">
      <c r="F566" s="48"/>
      <c r="J566" s="48"/>
    </row>
    <row r="567" spans="6:10" ht="14.25" customHeight="1" x14ac:dyDescent="0.25">
      <c r="F567" s="48"/>
      <c r="J567" s="48"/>
    </row>
    <row r="568" spans="6:10" ht="14.25" customHeight="1" x14ac:dyDescent="0.25">
      <c r="F568" s="48"/>
      <c r="J568" s="48"/>
    </row>
    <row r="569" spans="6:10" ht="14.25" customHeight="1" x14ac:dyDescent="0.25">
      <c r="F569" s="48"/>
      <c r="J569" s="48"/>
    </row>
    <row r="570" spans="6:10" ht="14.25" customHeight="1" x14ac:dyDescent="0.25">
      <c r="F570" s="48"/>
      <c r="J570" s="48"/>
    </row>
    <row r="571" spans="6:10" ht="14.25" customHeight="1" x14ac:dyDescent="0.25">
      <c r="F571" s="48"/>
      <c r="J571" s="48"/>
    </row>
    <row r="572" spans="6:10" ht="14.25" customHeight="1" x14ac:dyDescent="0.25">
      <c r="F572" s="48"/>
      <c r="J572" s="48"/>
    </row>
    <row r="573" spans="6:10" ht="14.25" customHeight="1" x14ac:dyDescent="0.25">
      <c r="F573" s="48"/>
      <c r="J573" s="48"/>
    </row>
    <row r="574" spans="6:10" ht="14.25" customHeight="1" x14ac:dyDescent="0.25">
      <c r="F574" s="48"/>
      <c r="J574" s="48"/>
    </row>
    <row r="575" spans="6:10" ht="14.25" customHeight="1" x14ac:dyDescent="0.25">
      <c r="F575" s="48"/>
      <c r="J575" s="48"/>
    </row>
    <row r="576" spans="6:10" ht="14.25" customHeight="1" x14ac:dyDescent="0.25">
      <c r="F576" s="48"/>
      <c r="J576" s="48"/>
    </row>
    <row r="577" spans="6:10" ht="14.25" customHeight="1" x14ac:dyDescent="0.25">
      <c r="F577" s="48"/>
      <c r="J577" s="48"/>
    </row>
    <row r="578" spans="6:10" ht="14.25" customHeight="1" x14ac:dyDescent="0.25">
      <c r="F578" s="48"/>
      <c r="J578" s="48"/>
    </row>
    <row r="579" spans="6:10" ht="14.25" customHeight="1" x14ac:dyDescent="0.25">
      <c r="F579" s="48"/>
      <c r="J579" s="48"/>
    </row>
    <row r="580" spans="6:10" ht="14.25" customHeight="1" x14ac:dyDescent="0.25">
      <c r="F580" s="48"/>
      <c r="J580" s="48"/>
    </row>
    <row r="581" spans="6:10" ht="14.25" customHeight="1" x14ac:dyDescent="0.25">
      <c r="F581" s="48"/>
      <c r="J581" s="48"/>
    </row>
    <row r="582" spans="6:10" ht="14.25" customHeight="1" x14ac:dyDescent="0.25">
      <c r="F582" s="48"/>
      <c r="J582" s="48"/>
    </row>
    <row r="583" spans="6:10" ht="14.25" customHeight="1" x14ac:dyDescent="0.25">
      <c r="F583" s="48"/>
      <c r="J583" s="48"/>
    </row>
    <row r="584" spans="6:10" ht="14.25" customHeight="1" x14ac:dyDescent="0.25">
      <c r="F584" s="48"/>
      <c r="J584" s="48"/>
    </row>
    <row r="585" spans="6:10" ht="14.25" customHeight="1" x14ac:dyDescent="0.25">
      <c r="F585" s="48"/>
      <c r="J585" s="48"/>
    </row>
    <row r="586" spans="6:10" ht="14.25" customHeight="1" x14ac:dyDescent="0.25">
      <c r="F586" s="48"/>
      <c r="J586" s="48"/>
    </row>
    <row r="587" spans="6:10" ht="14.25" customHeight="1" x14ac:dyDescent="0.25">
      <c r="F587" s="48"/>
      <c r="J587" s="48"/>
    </row>
    <row r="588" spans="6:10" ht="14.25" customHeight="1" x14ac:dyDescent="0.25">
      <c r="F588" s="48"/>
      <c r="J588" s="48"/>
    </row>
    <row r="589" spans="6:10" ht="14.25" customHeight="1" x14ac:dyDescent="0.25">
      <c r="F589" s="48"/>
      <c r="J589" s="48"/>
    </row>
    <row r="590" spans="6:10" ht="14.25" customHeight="1" x14ac:dyDescent="0.25">
      <c r="F590" s="48"/>
      <c r="J590" s="48"/>
    </row>
    <row r="591" spans="6:10" ht="14.25" customHeight="1" x14ac:dyDescent="0.25">
      <c r="F591" s="48"/>
      <c r="J591" s="48"/>
    </row>
    <row r="592" spans="6:10" ht="14.25" customHeight="1" x14ac:dyDescent="0.25">
      <c r="F592" s="48"/>
      <c r="J592" s="48"/>
    </row>
    <row r="593" spans="6:10" ht="14.25" customHeight="1" x14ac:dyDescent="0.25">
      <c r="F593" s="48"/>
      <c r="J593" s="48"/>
    </row>
    <row r="594" spans="6:10" ht="14.25" customHeight="1" x14ac:dyDescent="0.25">
      <c r="F594" s="48"/>
      <c r="J594" s="48"/>
    </row>
    <row r="595" spans="6:10" ht="14.25" customHeight="1" x14ac:dyDescent="0.25">
      <c r="F595" s="48"/>
      <c r="J595" s="48"/>
    </row>
    <row r="596" spans="6:10" ht="14.25" customHeight="1" x14ac:dyDescent="0.25">
      <c r="F596" s="48"/>
      <c r="J596" s="48"/>
    </row>
    <row r="597" spans="6:10" ht="14.25" customHeight="1" x14ac:dyDescent="0.25">
      <c r="F597" s="48"/>
      <c r="J597" s="48"/>
    </row>
    <row r="598" spans="6:10" ht="14.25" customHeight="1" x14ac:dyDescent="0.25">
      <c r="F598" s="48"/>
      <c r="J598" s="48"/>
    </row>
    <row r="599" spans="6:10" ht="14.25" customHeight="1" x14ac:dyDescent="0.25">
      <c r="F599" s="48"/>
      <c r="J599" s="48"/>
    </row>
    <row r="600" spans="6:10" ht="14.25" customHeight="1" x14ac:dyDescent="0.25">
      <c r="F600" s="48"/>
      <c r="J600" s="48"/>
    </row>
    <row r="601" spans="6:10" ht="14.25" customHeight="1" x14ac:dyDescent="0.25">
      <c r="F601" s="48"/>
      <c r="J601" s="48"/>
    </row>
    <row r="602" spans="6:10" ht="14.25" customHeight="1" x14ac:dyDescent="0.25">
      <c r="F602" s="48"/>
      <c r="J602" s="48"/>
    </row>
    <row r="603" spans="6:10" ht="14.25" customHeight="1" x14ac:dyDescent="0.25">
      <c r="F603" s="48"/>
      <c r="J603" s="48"/>
    </row>
    <row r="604" spans="6:10" ht="14.25" customHeight="1" x14ac:dyDescent="0.25">
      <c r="F604" s="48"/>
      <c r="J604" s="48"/>
    </row>
    <row r="605" spans="6:10" ht="14.25" customHeight="1" x14ac:dyDescent="0.25">
      <c r="F605" s="48"/>
      <c r="J605" s="48"/>
    </row>
    <row r="606" spans="6:10" ht="14.25" customHeight="1" x14ac:dyDescent="0.25">
      <c r="F606" s="48"/>
      <c r="J606" s="48"/>
    </row>
    <row r="607" spans="6:10" ht="14.25" customHeight="1" x14ac:dyDescent="0.25">
      <c r="F607" s="48"/>
      <c r="J607" s="48"/>
    </row>
    <row r="608" spans="6:10" ht="14.25" customHeight="1" x14ac:dyDescent="0.25">
      <c r="F608" s="48"/>
      <c r="J608" s="48"/>
    </row>
    <row r="609" spans="6:10" ht="14.25" customHeight="1" x14ac:dyDescent="0.25">
      <c r="F609" s="48"/>
      <c r="J609" s="48"/>
    </row>
    <row r="610" spans="6:10" ht="14.25" customHeight="1" x14ac:dyDescent="0.25">
      <c r="F610" s="48"/>
      <c r="J610" s="48"/>
    </row>
    <row r="611" spans="6:10" ht="14.25" customHeight="1" x14ac:dyDescent="0.25">
      <c r="F611" s="48"/>
      <c r="J611" s="48"/>
    </row>
    <row r="612" spans="6:10" ht="14.25" customHeight="1" x14ac:dyDescent="0.25">
      <c r="F612" s="48"/>
      <c r="J612" s="48"/>
    </row>
    <row r="613" spans="6:10" ht="14.25" customHeight="1" x14ac:dyDescent="0.25">
      <c r="F613" s="48"/>
      <c r="J613" s="48"/>
    </row>
    <row r="614" spans="6:10" ht="14.25" customHeight="1" x14ac:dyDescent="0.25">
      <c r="F614" s="48"/>
      <c r="J614" s="48"/>
    </row>
    <row r="615" spans="6:10" ht="14.25" customHeight="1" x14ac:dyDescent="0.25">
      <c r="F615" s="48"/>
      <c r="J615" s="48"/>
    </row>
    <row r="616" spans="6:10" ht="14.25" customHeight="1" x14ac:dyDescent="0.25">
      <c r="F616" s="48"/>
      <c r="J616" s="48"/>
    </row>
    <row r="617" spans="6:10" ht="14.25" customHeight="1" x14ac:dyDescent="0.25">
      <c r="F617" s="48"/>
      <c r="J617" s="48"/>
    </row>
    <row r="618" spans="6:10" ht="14.25" customHeight="1" x14ac:dyDescent="0.25">
      <c r="F618" s="48"/>
      <c r="J618" s="48"/>
    </row>
    <row r="619" spans="6:10" ht="14.25" customHeight="1" x14ac:dyDescent="0.25">
      <c r="F619" s="48"/>
      <c r="J619" s="48"/>
    </row>
    <row r="620" spans="6:10" ht="14.25" customHeight="1" x14ac:dyDescent="0.25">
      <c r="F620" s="48"/>
      <c r="J620" s="48"/>
    </row>
    <row r="621" spans="6:10" ht="14.25" customHeight="1" x14ac:dyDescent="0.25">
      <c r="F621" s="48"/>
      <c r="J621" s="48"/>
    </row>
    <row r="622" spans="6:10" ht="14.25" customHeight="1" x14ac:dyDescent="0.25">
      <c r="F622" s="48"/>
      <c r="J622" s="48"/>
    </row>
    <row r="623" spans="6:10" ht="14.25" customHeight="1" x14ac:dyDescent="0.25">
      <c r="F623" s="48"/>
      <c r="J623" s="48"/>
    </row>
    <row r="624" spans="6:10" ht="14.25" customHeight="1" x14ac:dyDescent="0.25">
      <c r="F624" s="48"/>
      <c r="J624" s="48"/>
    </row>
    <row r="625" spans="6:10" ht="14.25" customHeight="1" x14ac:dyDescent="0.25">
      <c r="F625" s="48"/>
      <c r="J625" s="48"/>
    </row>
    <row r="626" spans="6:10" ht="14.25" customHeight="1" x14ac:dyDescent="0.25">
      <c r="F626" s="48"/>
      <c r="J626" s="48"/>
    </row>
    <row r="627" spans="6:10" ht="14.25" customHeight="1" x14ac:dyDescent="0.25">
      <c r="F627" s="48"/>
      <c r="J627" s="48"/>
    </row>
    <row r="628" spans="6:10" ht="14.25" customHeight="1" x14ac:dyDescent="0.25">
      <c r="F628" s="48"/>
      <c r="J628" s="48"/>
    </row>
    <row r="629" spans="6:10" ht="14.25" customHeight="1" x14ac:dyDescent="0.25">
      <c r="F629" s="48"/>
      <c r="J629" s="48"/>
    </row>
    <row r="630" spans="6:10" ht="14.25" customHeight="1" x14ac:dyDescent="0.25">
      <c r="F630" s="48"/>
      <c r="J630" s="48"/>
    </row>
    <row r="631" spans="6:10" ht="14.25" customHeight="1" x14ac:dyDescent="0.25">
      <c r="F631" s="48"/>
      <c r="J631" s="48"/>
    </row>
    <row r="632" spans="6:10" ht="14.25" customHeight="1" x14ac:dyDescent="0.25">
      <c r="F632" s="48"/>
      <c r="J632" s="48"/>
    </row>
    <row r="633" spans="6:10" ht="14.25" customHeight="1" x14ac:dyDescent="0.25">
      <c r="F633" s="48"/>
      <c r="J633" s="48"/>
    </row>
    <row r="634" spans="6:10" ht="14.25" customHeight="1" x14ac:dyDescent="0.25">
      <c r="F634" s="48"/>
      <c r="J634" s="48"/>
    </row>
    <row r="635" spans="6:10" ht="14.25" customHeight="1" x14ac:dyDescent="0.25">
      <c r="F635" s="48"/>
      <c r="J635" s="48"/>
    </row>
    <row r="636" spans="6:10" ht="14.25" customHeight="1" x14ac:dyDescent="0.25">
      <c r="F636" s="48"/>
      <c r="J636" s="48"/>
    </row>
    <row r="637" spans="6:10" ht="14.25" customHeight="1" x14ac:dyDescent="0.25">
      <c r="F637" s="48"/>
      <c r="J637" s="48"/>
    </row>
    <row r="638" spans="6:10" ht="14.25" customHeight="1" x14ac:dyDescent="0.25">
      <c r="F638" s="48"/>
      <c r="J638" s="48"/>
    </row>
    <row r="639" spans="6:10" ht="14.25" customHeight="1" x14ac:dyDescent="0.25">
      <c r="F639" s="48"/>
      <c r="J639" s="48"/>
    </row>
    <row r="640" spans="6:10" ht="14.25" customHeight="1" x14ac:dyDescent="0.25">
      <c r="F640" s="48"/>
      <c r="J640" s="48"/>
    </row>
    <row r="641" spans="6:10" ht="14.25" customHeight="1" x14ac:dyDescent="0.25">
      <c r="F641" s="48"/>
      <c r="J641" s="48"/>
    </row>
    <row r="642" spans="6:10" ht="14.25" customHeight="1" x14ac:dyDescent="0.25">
      <c r="F642" s="48"/>
      <c r="J642" s="48"/>
    </row>
    <row r="643" spans="6:10" ht="14.25" customHeight="1" x14ac:dyDescent="0.25">
      <c r="F643" s="48"/>
      <c r="J643" s="48"/>
    </row>
    <row r="644" spans="6:10" ht="14.25" customHeight="1" x14ac:dyDescent="0.25">
      <c r="F644" s="48"/>
      <c r="J644" s="48"/>
    </row>
    <row r="645" spans="6:10" ht="14.25" customHeight="1" x14ac:dyDescent="0.25">
      <c r="F645" s="48"/>
      <c r="J645" s="48"/>
    </row>
    <row r="646" spans="6:10" ht="14.25" customHeight="1" x14ac:dyDescent="0.25">
      <c r="F646" s="48"/>
      <c r="J646" s="48"/>
    </row>
    <row r="647" spans="6:10" ht="14.25" customHeight="1" x14ac:dyDescent="0.25">
      <c r="F647" s="48"/>
      <c r="J647" s="48"/>
    </row>
    <row r="648" spans="6:10" ht="14.25" customHeight="1" x14ac:dyDescent="0.25">
      <c r="F648" s="48"/>
      <c r="J648" s="48"/>
    </row>
    <row r="649" spans="6:10" ht="14.25" customHeight="1" x14ac:dyDescent="0.25">
      <c r="F649" s="48"/>
      <c r="J649" s="48"/>
    </row>
    <row r="650" spans="6:10" ht="14.25" customHeight="1" x14ac:dyDescent="0.25">
      <c r="F650" s="48"/>
      <c r="J650" s="48"/>
    </row>
    <row r="651" spans="6:10" ht="14.25" customHeight="1" x14ac:dyDescent="0.25">
      <c r="F651" s="48"/>
      <c r="J651" s="48"/>
    </row>
    <row r="652" spans="6:10" ht="14.25" customHeight="1" x14ac:dyDescent="0.25">
      <c r="F652" s="48"/>
      <c r="J652" s="48"/>
    </row>
    <row r="653" spans="6:10" ht="14.25" customHeight="1" x14ac:dyDescent="0.25">
      <c r="F653" s="48"/>
      <c r="J653" s="48"/>
    </row>
    <row r="654" spans="6:10" ht="14.25" customHeight="1" x14ac:dyDescent="0.25">
      <c r="F654" s="48"/>
      <c r="J654" s="48"/>
    </row>
    <row r="655" spans="6:10" ht="14.25" customHeight="1" x14ac:dyDescent="0.25">
      <c r="F655" s="48"/>
      <c r="J655" s="48"/>
    </row>
    <row r="656" spans="6:10" ht="14.25" customHeight="1" x14ac:dyDescent="0.25">
      <c r="F656" s="48"/>
      <c r="J656" s="48"/>
    </row>
    <row r="657" spans="6:10" ht="14.25" customHeight="1" x14ac:dyDescent="0.25">
      <c r="F657" s="48"/>
      <c r="J657" s="48"/>
    </row>
    <row r="658" spans="6:10" ht="14.25" customHeight="1" x14ac:dyDescent="0.25">
      <c r="F658" s="48"/>
      <c r="J658" s="48"/>
    </row>
    <row r="659" spans="6:10" ht="14.25" customHeight="1" x14ac:dyDescent="0.25">
      <c r="F659" s="48"/>
      <c r="J659" s="48"/>
    </row>
    <row r="660" spans="6:10" ht="14.25" customHeight="1" x14ac:dyDescent="0.25">
      <c r="F660" s="48"/>
      <c r="J660" s="48"/>
    </row>
    <row r="661" spans="6:10" ht="14.25" customHeight="1" x14ac:dyDescent="0.25">
      <c r="F661" s="48"/>
      <c r="J661" s="48"/>
    </row>
    <row r="662" spans="6:10" ht="14.25" customHeight="1" x14ac:dyDescent="0.25">
      <c r="F662" s="48"/>
      <c r="J662" s="48"/>
    </row>
    <row r="663" spans="6:10" ht="14.25" customHeight="1" x14ac:dyDescent="0.25">
      <c r="F663" s="48"/>
      <c r="J663" s="48"/>
    </row>
    <row r="664" spans="6:10" ht="14.25" customHeight="1" x14ac:dyDescent="0.25">
      <c r="F664" s="48"/>
      <c r="J664" s="48"/>
    </row>
    <row r="665" spans="6:10" ht="14.25" customHeight="1" x14ac:dyDescent="0.25">
      <c r="F665" s="48"/>
      <c r="J665" s="48"/>
    </row>
    <row r="666" spans="6:10" ht="14.25" customHeight="1" x14ac:dyDescent="0.25">
      <c r="F666" s="48"/>
      <c r="J666" s="48"/>
    </row>
    <row r="667" spans="6:10" ht="14.25" customHeight="1" x14ac:dyDescent="0.25">
      <c r="F667" s="48"/>
      <c r="J667" s="48"/>
    </row>
    <row r="668" spans="6:10" ht="14.25" customHeight="1" x14ac:dyDescent="0.25">
      <c r="F668" s="48"/>
      <c r="J668" s="48"/>
    </row>
    <row r="669" spans="6:10" ht="14.25" customHeight="1" x14ac:dyDescent="0.25">
      <c r="F669" s="48"/>
      <c r="J669" s="48"/>
    </row>
    <row r="670" spans="6:10" ht="14.25" customHeight="1" x14ac:dyDescent="0.25">
      <c r="F670" s="48"/>
      <c r="J670" s="48"/>
    </row>
    <row r="671" spans="6:10" ht="14.25" customHeight="1" x14ac:dyDescent="0.25">
      <c r="F671" s="48"/>
      <c r="J671" s="48"/>
    </row>
    <row r="672" spans="6:10" ht="14.25" customHeight="1" x14ac:dyDescent="0.25">
      <c r="F672" s="48"/>
      <c r="J672" s="48"/>
    </row>
    <row r="673" spans="6:10" ht="14.25" customHeight="1" x14ac:dyDescent="0.25">
      <c r="F673" s="48"/>
      <c r="J673" s="48"/>
    </row>
    <row r="674" spans="6:10" ht="14.25" customHeight="1" x14ac:dyDescent="0.25">
      <c r="F674" s="48"/>
      <c r="J674" s="48"/>
    </row>
    <row r="675" spans="6:10" ht="14.25" customHeight="1" x14ac:dyDescent="0.25">
      <c r="F675" s="48"/>
      <c r="J675" s="48"/>
    </row>
    <row r="676" spans="6:10" ht="14.25" customHeight="1" x14ac:dyDescent="0.25">
      <c r="F676" s="48"/>
      <c r="J676" s="48"/>
    </row>
    <row r="677" spans="6:10" ht="14.25" customHeight="1" x14ac:dyDescent="0.25">
      <c r="F677" s="48"/>
      <c r="J677" s="48"/>
    </row>
    <row r="678" spans="6:10" ht="14.25" customHeight="1" x14ac:dyDescent="0.25">
      <c r="F678" s="48"/>
      <c r="J678" s="48"/>
    </row>
    <row r="679" spans="6:10" ht="14.25" customHeight="1" x14ac:dyDescent="0.25">
      <c r="F679" s="48"/>
      <c r="J679" s="48"/>
    </row>
    <row r="680" spans="6:10" ht="14.25" customHeight="1" x14ac:dyDescent="0.25">
      <c r="F680" s="48"/>
      <c r="J680" s="48"/>
    </row>
    <row r="681" spans="6:10" ht="14.25" customHeight="1" x14ac:dyDescent="0.25">
      <c r="F681" s="48"/>
      <c r="J681" s="48"/>
    </row>
    <row r="682" spans="6:10" ht="14.25" customHeight="1" x14ac:dyDescent="0.25">
      <c r="F682" s="48"/>
      <c r="J682" s="48"/>
    </row>
    <row r="683" spans="6:10" ht="14.25" customHeight="1" x14ac:dyDescent="0.25">
      <c r="F683" s="48"/>
      <c r="J683" s="48"/>
    </row>
    <row r="684" spans="6:10" ht="14.25" customHeight="1" x14ac:dyDescent="0.25">
      <c r="F684" s="48"/>
      <c r="J684" s="48"/>
    </row>
    <row r="685" spans="6:10" ht="14.25" customHeight="1" x14ac:dyDescent="0.25">
      <c r="F685" s="48"/>
      <c r="J685" s="48"/>
    </row>
    <row r="686" spans="6:10" ht="14.25" customHeight="1" x14ac:dyDescent="0.25">
      <c r="F686" s="48"/>
      <c r="J686" s="48"/>
    </row>
    <row r="687" spans="6:10" ht="14.25" customHeight="1" x14ac:dyDescent="0.25">
      <c r="F687" s="48"/>
      <c r="J687" s="48"/>
    </row>
    <row r="688" spans="6:10" ht="14.25" customHeight="1" x14ac:dyDescent="0.25">
      <c r="F688" s="48"/>
      <c r="J688" s="48"/>
    </row>
    <row r="689" spans="6:10" ht="14.25" customHeight="1" x14ac:dyDescent="0.25">
      <c r="F689" s="48"/>
      <c r="J689" s="48"/>
    </row>
    <row r="690" spans="6:10" ht="14.25" customHeight="1" x14ac:dyDescent="0.25">
      <c r="F690" s="48"/>
      <c r="J690" s="48"/>
    </row>
    <row r="691" spans="6:10" ht="14.25" customHeight="1" x14ac:dyDescent="0.25">
      <c r="F691" s="48"/>
      <c r="J691" s="48"/>
    </row>
    <row r="692" spans="6:10" ht="14.25" customHeight="1" x14ac:dyDescent="0.25">
      <c r="F692" s="48"/>
      <c r="J692" s="48"/>
    </row>
    <row r="693" spans="6:10" ht="14.25" customHeight="1" x14ac:dyDescent="0.25">
      <c r="F693" s="48"/>
      <c r="J693" s="48"/>
    </row>
    <row r="694" spans="6:10" ht="14.25" customHeight="1" x14ac:dyDescent="0.25">
      <c r="F694" s="48"/>
      <c r="J694" s="48"/>
    </row>
    <row r="695" spans="6:10" ht="14.25" customHeight="1" x14ac:dyDescent="0.25">
      <c r="F695" s="48"/>
      <c r="J695" s="48"/>
    </row>
    <row r="696" spans="6:10" ht="14.25" customHeight="1" x14ac:dyDescent="0.25">
      <c r="F696" s="48"/>
      <c r="J696" s="48"/>
    </row>
    <row r="697" spans="6:10" ht="14.25" customHeight="1" x14ac:dyDescent="0.25">
      <c r="F697" s="48"/>
      <c r="J697" s="48"/>
    </row>
    <row r="698" spans="6:10" ht="14.25" customHeight="1" x14ac:dyDescent="0.25">
      <c r="F698" s="48"/>
      <c r="J698" s="48"/>
    </row>
    <row r="699" spans="6:10" ht="14.25" customHeight="1" x14ac:dyDescent="0.25">
      <c r="F699" s="48"/>
      <c r="J699" s="48"/>
    </row>
    <row r="700" spans="6:10" ht="14.25" customHeight="1" x14ac:dyDescent="0.25">
      <c r="F700" s="48"/>
      <c r="J700" s="48"/>
    </row>
    <row r="701" spans="6:10" ht="14.25" customHeight="1" x14ac:dyDescent="0.25">
      <c r="F701" s="48"/>
      <c r="J701" s="48"/>
    </row>
    <row r="702" spans="6:10" ht="14.25" customHeight="1" x14ac:dyDescent="0.25">
      <c r="F702" s="48"/>
      <c r="J702" s="48"/>
    </row>
    <row r="703" spans="6:10" ht="14.25" customHeight="1" x14ac:dyDescent="0.25">
      <c r="F703" s="48"/>
      <c r="J703" s="48"/>
    </row>
    <row r="704" spans="6:10" ht="14.25" customHeight="1" x14ac:dyDescent="0.25">
      <c r="F704" s="48"/>
      <c r="J704" s="48"/>
    </row>
    <row r="705" spans="6:10" ht="14.25" customHeight="1" x14ac:dyDescent="0.25">
      <c r="F705" s="48"/>
      <c r="J705" s="48"/>
    </row>
    <row r="706" spans="6:10" ht="14.25" customHeight="1" x14ac:dyDescent="0.25">
      <c r="F706" s="48"/>
      <c r="J706" s="48"/>
    </row>
    <row r="707" spans="6:10" ht="14.25" customHeight="1" x14ac:dyDescent="0.25">
      <c r="F707" s="48"/>
      <c r="J707" s="48"/>
    </row>
    <row r="708" spans="6:10" ht="14.25" customHeight="1" x14ac:dyDescent="0.25">
      <c r="F708" s="48"/>
      <c r="J708" s="48"/>
    </row>
    <row r="709" spans="6:10" ht="14.25" customHeight="1" x14ac:dyDescent="0.25">
      <c r="F709" s="48"/>
      <c r="J709" s="48"/>
    </row>
    <row r="710" spans="6:10" ht="14.25" customHeight="1" x14ac:dyDescent="0.25">
      <c r="F710" s="48"/>
      <c r="J710" s="48"/>
    </row>
    <row r="711" spans="6:10" ht="14.25" customHeight="1" x14ac:dyDescent="0.25">
      <c r="F711" s="48"/>
      <c r="J711" s="48"/>
    </row>
    <row r="712" spans="6:10" ht="14.25" customHeight="1" x14ac:dyDescent="0.25">
      <c r="F712" s="48"/>
      <c r="J712" s="48"/>
    </row>
    <row r="713" spans="6:10" ht="14.25" customHeight="1" x14ac:dyDescent="0.25">
      <c r="F713" s="48"/>
      <c r="J713" s="48"/>
    </row>
    <row r="714" spans="6:10" ht="14.25" customHeight="1" x14ac:dyDescent="0.25">
      <c r="F714" s="48"/>
      <c r="J714" s="48"/>
    </row>
    <row r="715" spans="6:10" ht="14.25" customHeight="1" x14ac:dyDescent="0.25">
      <c r="F715" s="48"/>
      <c r="J715" s="48"/>
    </row>
    <row r="716" spans="6:10" ht="14.25" customHeight="1" x14ac:dyDescent="0.25">
      <c r="F716" s="48"/>
      <c r="J716" s="48"/>
    </row>
    <row r="717" spans="6:10" ht="14.25" customHeight="1" x14ac:dyDescent="0.25">
      <c r="F717" s="48"/>
      <c r="J717" s="48"/>
    </row>
    <row r="718" spans="6:10" ht="14.25" customHeight="1" x14ac:dyDescent="0.25">
      <c r="F718" s="48"/>
      <c r="J718" s="48"/>
    </row>
    <row r="719" spans="6:10" ht="14.25" customHeight="1" x14ac:dyDescent="0.25">
      <c r="F719" s="48"/>
      <c r="J719" s="48"/>
    </row>
    <row r="720" spans="6:10" ht="14.25" customHeight="1" x14ac:dyDescent="0.25">
      <c r="F720" s="48"/>
      <c r="J720" s="48"/>
    </row>
    <row r="721" spans="6:10" ht="14.25" customHeight="1" x14ac:dyDescent="0.25">
      <c r="F721" s="48"/>
      <c r="J721" s="48"/>
    </row>
    <row r="722" spans="6:10" ht="14.25" customHeight="1" x14ac:dyDescent="0.25">
      <c r="F722" s="48"/>
      <c r="J722" s="48"/>
    </row>
    <row r="723" spans="6:10" ht="14.25" customHeight="1" x14ac:dyDescent="0.25">
      <c r="F723" s="48"/>
      <c r="J723" s="48"/>
    </row>
    <row r="724" spans="6:10" ht="14.25" customHeight="1" x14ac:dyDescent="0.25">
      <c r="F724" s="48"/>
      <c r="J724" s="48"/>
    </row>
    <row r="725" spans="6:10" ht="14.25" customHeight="1" x14ac:dyDescent="0.25">
      <c r="F725" s="48"/>
      <c r="J725" s="48"/>
    </row>
    <row r="726" spans="6:10" ht="14.25" customHeight="1" x14ac:dyDescent="0.25">
      <c r="F726" s="48"/>
      <c r="J726" s="48"/>
    </row>
    <row r="727" spans="6:10" ht="14.25" customHeight="1" x14ac:dyDescent="0.25">
      <c r="F727" s="48"/>
      <c r="J727" s="48"/>
    </row>
    <row r="728" spans="6:10" ht="14.25" customHeight="1" x14ac:dyDescent="0.25">
      <c r="F728" s="48"/>
      <c r="J728" s="48"/>
    </row>
    <row r="729" spans="6:10" ht="14.25" customHeight="1" x14ac:dyDescent="0.25">
      <c r="F729" s="48"/>
      <c r="J729" s="48"/>
    </row>
    <row r="730" spans="6:10" ht="14.25" customHeight="1" x14ac:dyDescent="0.25">
      <c r="F730" s="48"/>
      <c r="J730" s="48"/>
    </row>
    <row r="731" spans="6:10" ht="14.25" customHeight="1" x14ac:dyDescent="0.25">
      <c r="F731" s="48"/>
      <c r="J731" s="48"/>
    </row>
    <row r="732" spans="6:10" ht="14.25" customHeight="1" x14ac:dyDescent="0.25">
      <c r="F732" s="48"/>
      <c r="J732" s="48"/>
    </row>
    <row r="733" spans="6:10" ht="14.25" customHeight="1" x14ac:dyDescent="0.25">
      <c r="F733" s="48"/>
      <c r="J733" s="48"/>
    </row>
    <row r="734" spans="6:10" ht="14.25" customHeight="1" x14ac:dyDescent="0.25">
      <c r="F734" s="48"/>
      <c r="J734" s="48"/>
    </row>
    <row r="735" spans="6:10" ht="14.25" customHeight="1" x14ac:dyDescent="0.25">
      <c r="F735" s="48"/>
      <c r="J735" s="48"/>
    </row>
    <row r="736" spans="6:10" ht="14.25" customHeight="1" x14ac:dyDescent="0.25">
      <c r="F736" s="48"/>
      <c r="J736" s="48"/>
    </row>
    <row r="737" spans="6:10" ht="14.25" customHeight="1" x14ac:dyDescent="0.25">
      <c r="F737" s="48"/>
      <c r="J737" s="48"/>
    </row>
    <row r="738" spans="6:10" ht="14.25" customHeight="1" x14ac:dyDescent="0.25">
      <c r="F738" s="48"/>
      <c r="J738" s="48"/>
    </row>
    <row r="739" spans="6:10" ht="14.25" customHeight="1" x14ac:dyDescent="0.25">
      <c r="F739" s="48"/>
      <c r="J739" s="48"/>
    </row>
    <row r="740" spans="6:10" ht="14.25" customHeight="1" x14ac:dyDescent="0.25">
      <c r="F740" s="48"/>
      <c r="J740" s="48"/>
    </row>
    <row r="741" spans="6:10" ht="14.25" customHeight="1" x14ac:dyDescent="0.25">
      <c r="F741" s="48"/>
      <c r="J741" s="48"/>
    </row>
    <row r="742" spans="6:10" ht="14.25" customHeight="1" x14ac:dyDescent="0.25">
      <c r="F742" s="48"/>
      <c r="J742" s="48"/>
    </row>
    <row r="743" spans="6:10" ht="14.25" customHeight="1" x14ac:dyDescent="0.25">
      <c r="F743" s="48"/>
      <c r="J743" s="48"/>
    </row>
    <row r="744" spans="6:10" ht="14.25" customHeight="1" x14ac:dyDescent="0.25">
      <c r="F744" s="48"/>
      <c r="J744" s="48"/>
    </row>
    <row r="745" spans="6:10" ht="14.25" customHeight="1" x14ac:dyDescent="0.25">
      <c r="F745" s="48"/>
      <c r="J745" s="48"/>
    </row>
    <row r="746" spans="6:10" ht="14.25" customHeight="1" x14ac:dyDescent="0.25">
      <c r="F746" s="48"/>
      <c r="J746" s="48"/>
    </row>
    <row r="747" spans="6:10" ht="14.25" customHeight="1" x14ac:dyDescent="0.25">
      <c r="F747" s="48"/>
      <c r="J747" s="48"/>
    </row>
    <row r="748" spans="6:10" ht="14.25" customHeight="1" x14ac:dyDescent="0.25">
      <c r="F748" s="48"/>
      <c r="J748" s="48"/>
    </row>
    <row r="749" spans="6:10" ht="14.25" customHeight="1" x14ac:dyDescent="0.25">
      <c r="F749" s="48"/>
      <c r="J749" s="48"/>
    </row>
    <row r="750" spans="6:10" ht="14.25" customHeight="1" x14ac:dyDescent="0.25">
      <c r="F750" s="48"/>
      <c r="J750" s="48"/>
    </row>
    <row r="751" spans="6:10" ht="14.25" customHeight="1" x14ac:dyDescent="0.25">
      <c r="F751" s="48"/>
      <c r="J751" s="48"/>
    </row>
    <row r="752" spans="6:10" ht="14.25" customHeight="1" x14ac:dyDescent="0.25">
      <c r="F752" s="48"/>
      <c r="J752" s="48"/>
    </row>
    <row r="753" spans="6:10" ht="14.25" customHeight="1" x14ac:dyDescent="0.25">
      <c r="F753" s="48"/>
      <c r="J753" s="48"/>
    </row>
    <row r="754" spans="6:10" ht="14.25" customHeight="1" x14ac:dyDescent="0.25">
      <c r="F754" s="48"/>
      <c r="J754" s="48"/>
    </row>
    <row r="755" spans="6:10" ht="14.25" customHeight="1" x14ac:dyDescent="0.25">
      <c r="F755" s="48"/>
      <c r="J755" s="48"/>
    </row>
    <row r="756" spans="6:10" ht="14.25" customHeight="1" x14ac:dyDescent="0.25">
      <c r="F756" s="48"/>
      <c r="J756" s="48"/>
    </row>
    <row r="757" spans="6:10" ht="14.25" customHeight="1" x14ac:dyDescent="0.25">
      <c r="F757" s="48"/>
      <c r="J757" s="48"/>
    </row>
    <row r="758" spans="6:10" ht="14.25" customHeight="1" x14ac:dyDescent="0.25">
      <c r="F758" s="48"/>
      <c r="J758" s="48"/>
    </row>
    <row r="759" spans="6:10" ht="14.25" customHeight="1" x14ac:dyDescent="0.25">
      <c r="F759" s="48"/>
      <c r="J759" s="48"/>
    </row>
    <row r="760" spans="6:10" ht="14.25" customHeight="1" x14ac:dyDescent="0.25">
      <c r="F760" s="48"/>
      <c r="J760" s="48"/>
    </row>
    <row r="761" spans="6:10" ht="14.25" customHeight="1" x14ac:dyDescent="0.25">
      <c r="F761" s="48"/>
      <c r="J761" s="48"/>
    </row>
    <row r="762" spans="6:10" ht="14.25" customHeight="1" x14ac:dyDescent="0.25">
      <c r="F762" s="48"/>
      <c r="J762" s="48"/>
    </row>
    <row r="763" spans="6:10" ht="14.25" customHeight="1" x14ac:dyDescent="0.25">
      <c r="F763" s="48"/>
      <c r="J763" s="48"/>
    </row>
    <row r="764" spans="6:10" ht="14.25" customHeight="1" x14ac:dyDescent="0.25">
      <c r="F764" s="48"/>
      <c r="J764" s="48"/>
    </row>
    <row r="765" spans="6:10" ht="14.25" customHeight="1" x14ac:dyDescent="0.25">
      <c r="F765" s="48"/>
      <c r="J765" s="48"/>
    </row>
    <row r="766" spans="6:10" ht="14.25" customHeight="1" x14ac:dyDescent="0.25">
      <c r="F766" s="48"/>
      <c r="J766" s="48"/>
    </row>
    <row r="767" spans="6:10" ht="14.25" customHeight="1" x14ac:dyDescent="0.25">
      <c r="F767" s="48"/>
      <c r="J767" s="48"/>
    </row>
    <row r="768" spans="6:10" ht="14.25" customHeight="1" x14ac:dyDescent="0.25">
      <c r="F768" s="48"/>
      <c r="J768" s="48"/>
    </row>
    <row r="769" spans="6:10" ht="14.25" customHeight="1" x14ac:dyDescent="0.25">
      <c r="F769" s="48"/>
      <c r="J769" s="48"/>
    </row>
    <row r="770" spans="6:10" ht="14.25" customHeight="1" x14ac:dyDescent="0.25">
      <c r="F770" s="48"/>
      <c r="J770" s="48"/>
    </row>
    <row r="771" spans="6:10" ht="14.25" customHeight="1" x14ac:dyDescent="0.25">
      <c r="F771" s="48"/>
      <c r="J771" s="48"/>
    </row>
    <row r="772" spans="6:10" ht="14.25" customHeight="1" x14ac:dyDescent="0.25">
      <c r="F772" s="48"/>
      <c r="J772" s="48"/>
    </row>
    <row r="773" spans="6:10" ht="14.25" customHeight="1" x14ac:dyDescent="0.25">
      <c r="F773" s="48"/>
      <c r="J773" s="48"/>
    </row>
    <row r="774" spans="6:10" ht="14.25" customHeight="1" x14ac:dyDescent="0.25">
      <c r="F774" s="48"/>
      <c r="J774" s="48"/>
    </row>
    <row r="775" spans="6:10" ht="14.25" customHeight="1" x14ac:dyDescent="0.25">
      <c r="F775" s="48"/>
      <c r="J775" s="48"/>
    </row>
    <row r="776" spans="6:10" ht="14.25" customHeight="1" x14ac:dyDescent="0.25">
      <c r="F776" s="48"/>
      <c r="J776" s="48"/>
    </row>
    <row r="777" spans="6:10" ht="14.25" customHeight="1" x14ac:dyDescent="0.25">
      <c r="F777" s="48"/>
      <c r="J777" s="48"/>
    </row>
    <row r="778" spans="6:10" ht="14.25" customHeight="1" x14ac:dyDescent="0.25">
      <c r="F778" s="48"/>
      <c r="J778" s="48"/>
    </row>
    <row r="779" spans="6:10" ht="14.25" customHeight="1" x14ac:dyDescent="0.25">
      <c r="F779" s="48"/>
      <c r="J779" s="48"/>
    </row>
    <row r="780" spans="6:10" ht="14.25" customHeight="1" x14ac:dyDescent="0.25">
      <c r="F780" s="48"/>
      <c r="J780" s="48"/>
    </row>
    <row r="781" spans="6:10" ht="14.25" customHeight="1" x14ac:dyDescent="0.25">
      <c r="F781" s="48"/>
      <c r="J781" s="48"/>
    </row>
    <row r="782" spans="6:10" ht="14.25" customHeight="1" x14ac:dyDescent="0.25">
      <c r="F782" s="48"/>
      <c r="J782" s="48"/>
    </row>
    <row r="783" spans="6:10" ht="14.25" customHeight="1" x14ac:dyDescent="0.25">
      <c r="F783" s="48"/>
      <c r="J783" s="48"/>
    </row>
    <row r="784" spans="6:10" ht="14.25" customHeight="1" x14ac:dyDescent="0.25">
      <c r="F784" s="48"/>
      <c r="J784" s="48"/>
    </row>
    <row r="785" spans="6:10" ht="14.25" customHeight="1" x14ac:dyDescent="0.25">
      <c r="F785" s="48"/>
      <c r="J785" s="48"/>
    </row>
    <row r="786" spans="6:10" ht="14.25" customHeight="1" x14ac:dyDescent="0.25">
      <c r="F786" s="48"/>
      <c r="J786" s="48"/>
    </row>
    <row r="787" spans="6:10" ht="14.25" customHeight="1" x14ac:dyDescent="0.25">
      <c r="F787" s="48"/>
      <c r="J787" s="48"/>
    </row>
    <row r="788" spans="6:10" ht="14.25" customHeight="1" x14ac:dyDescent="0.25">
      <c r="F788" s="48"/>
      <c r="J788" s="48"/>
    </row>
    <row r="789" spans="6:10" ht="14.25" customHeight="1" x14ac:dyDescent="0.25">
      <c r="F789" s="48"/>
      <c r="J789" s="48"/>
    </row>
    <row r="790" spans="6:10" ht="14.25" customHeight="1" x14ac:dyDescent="0.25">
      <c r="F790" s="48"/>
      <c r="J790" s="48"/>
    </row>
    <row r="791" spans="6:10" ht="14.25" customHeight="1" x14ac:dyDescent="0.25">
      <c r="F791" s="48"/>
      <c r="J791" s="48"/>
    </row>
    <row r="792" spans="6:10" ht="14.25" customHeight="1" x14ac:dyDescent="0.25">
      <c r="F792" s="48"/>
      <c r="J792" s="48"/>
    </row>
    <row r="793" spans="6:10" ht="14.25" customHeight="1" x14ac:dyDescent="0.25">
      <c r="F793" s="48"/>
      <c r="J793" s="48"/>
    </row>
    <row r="794" spans="6:10" ht="14.25" customHeight="1" x14ac:dyDescent="0.25">
      <c r="F794" s="48"/>
      <c r="J794" s="48"/>
    </row>
    <row r="795" spans="6:10" ht="14.25" customHeight="1" x14ac:dyDescent="0.25">
      <c r="F795" s="48"/>
      <c r="J795" s="48"/>
    </row>
    <row r="796" spans="6:10" ht="14.25" customHeight="1" x14ac:dyDescent="0.25">
      <c r="F796" s="48"/>
      <c r="J796" s="48"/>
    </row>
    <row r="797" spans="6:10" ht="14.25" customHeight="1" x14ac:dyDescent="0.25">
      <c r="F797" s="48"/>
      <c r="J797" s="48"/>
    </row>
    <row r="798" spans="6:10" ht="14.25" customHeight="1" x14ac:dyDescent="0.25">
      <c r="F798" s="48"/>
      <c r="J798" s="48"/>
    </row>
    <row r="799" spans="6:10" ht="14.25" customHeight="1" x14ac:dyDescent="0.25">
      <c r="F799" s="48"/>
      <c r="J799" s="48"/>
    </row>
    <row r="800" spans="6:10" ht="14.25" customHeight="1" x14ac:dyDescent="0.25">
      <c r="F800" s="48"/>
      <c r="J800" s="48"/>
    </row>
    <row r="801" spans="6:10" ht="14.25" customHeight="1" x14ac:dyDescent="0.25">
      <c r="F801" s="48"/>
      <c r="J801" s="48"/>
    </row>
    <row r="802" spans="6:10" ht="14.25" customHeight="1" x14ac:dyDescent="0.25">
      <c r="F802" s="48"/>
      <c r="J802" s="48"/>
    </row>
    <row r="803" spans="6:10" ht="14.25" customHeight="1" x14ac:dyDescent="0.25">
      <c r="F803" s="48"/>
      <c r="J803" s="48"/>
    </row>
    <row r="804" spans="6:10" ht="14.25" customHeight="1" x14ac:dyDescent="0.25">
      <c r="F804" s="48"/>
      <c r="J804" s="48"/>
    </row>
    <row r="805" spans="6:10" ht="14.25" customHeight="1" x14ac:dyDescent="0.25">
      <c r="F805" s="48"/>
      <c r="J805" s="48"/>
    </row>
    <row r="806" spans="6:10" ht="14.25" customHeight="1" x14ac:dyDescent="0.25">
      <c r="F806" s="48"/>
      <c r="J806" s="48"/>
    </row>
    <row r="807" spans="6:10" ht="14.25" customHeight="1" x14ac:dyDescent="0.25">
      <c r="F807" s="48"/>
      <c r="J807" s="48"/>
    </row>
    <row r="808" spans="6:10" ht="14.25" customHeight="1" x14ac:dyDescent="0.25">
      <c r="F808" s="48"/>
      <c r="J808" s="48"/>
    </row>
    <row r="809" spans="6:10" ht="14.25" customHeight="1" x14ac:dyDescent="0.25">
      <c r="F809" s="48"/>
      <c r="J809" s="48"/>
    </row>
    <row r="810" spans="6:10" ht="14.25" customHeight="1" x14ac:dyDescent="0.25">
      <c r="F810" s="48"/>
      <c r="J810" s="48"/>
    </row>
    <row r="811" spans="6:10" ht="14.25" customHeight="1" x14ac:dyDescent="0.25">
      <c r="F811" s="48"/>
      <c r="J811" s="48"/>
    </row>
    <row r="812" spans="6:10" ht="14.25" customHeight="1" x14ac:dyDescent="0.25">
      <c r="F812" s="48"/>
      <c r="J812" s="48"/>
    </row>
    <row r="813" spans="6:10" ht="14.25" customHeight="1" x14ac:dyDescent="0.25">
      <c r="F813" s="48"/>
      <c r="J813" s="48"/>
    </row>
    <row r="814" spans="6:10" ht="14.25" customHeight="1" x14ac:dyDescent="0.25">
      <c r="F814" s="48"/>
      <c r="J814" s="48"/>
    </row>
    <row r="815" spans="6:10" ht="14.25" customHeight="1" x14ac:dyDescent="0.25">
      <c r="F815" s="48"/>
      <c r="J815" s="48"/>
    </row>
    <row r="816" spans="6:10" ht="14.25" customHeight="1" x14ac:dyDescent="0.25">
      <c r="F816" s="48"/>
      <c r="J816" s="48"/>
    </row>
    <row r="817" spans="6:10" ht="14.25" customHeight="1" x14ac:dyDescent="0.25">
      <c r="F817" s="48"/>
      <c r="J817" s="48"/>
    </row>
    <row r="818" spans="6:10" ht="14.25" customHeight="1" x14ac:dyDescent="0.25">
      <c r="F818" s="48"/>
      <c r="J818" s="48"/>
    </row>
    <row r="819" spans="6:10" ht="14.25" customHeight="1" x14ac:dyDescent="0.25">
      <c r="F819" s="48"/>
      <c r="J819" s="48"/>
    </row>
    <row r="820" spans="6:10" ht="14.25" customHeight="1" x14ac:dyDescent="0.25">
      <c r="F820" s="48"/>
      <c r="J820" s="48"/>
    </row>
    <row r="821" spans="6:10" ht="14.25" customHeight="1" x14ac:dyDescent="0.25">
      <c r="F821" s="48"/>
      <c r="J821" s="48"/>
    </row>
    <row r="822" spans="6:10" ht="14.25" customHeight="1" x14ac:dyDescent="0.25">
      <c r="F822" s="48"/>
      <c r="J822" s="48"/>
    </row>
    <row r="823" spans="6:10" ht="14.25" customHeight="1" x14ac:dyDescent="0.25">
      <c r="F823" s="48"/>
      <c r="J823" s="48"/>
    </row>
    <row r="824" spans="6:10" ht="14.25" customHeight="1" x14ac:dyDescent="0.25">
      <c r="F824" s="48"/>
      <c r="J824" s="48"/>
    </row>
    <row r="825" spans="6:10" ht="14.25" customHeight="1" x14ac:dyDescent="0.25">
      <c r="F825" s="48"/>
      <c r="J825" s="48"/>
    </row>
    <row r="826" spans="6:10" ht="14.25" customHeight="1" x14ac:dyDescent="0.25">
      <c r="F826" s="48"/>
      <c r="J826" s="48"/>
    </row>
    <row r="827" spans="6:10" ht="14.25" customHeight="1" x14ac:dyDescent="0.25">
      <c r="F827" s="48"/>
      <c r="J827" s="48"/>
    </row>
    <row r="828" spans="6:10" ht="14.25" customHeight="1" x14ac:dyDescent="0.25">
      <c r="F828" s="48"/>
      <c r="J828" s="48"/>
    </row>
    <row r="829" spans="6:10" ht="14.25" customHeight="1" x14ac:dyDescent="0.25">
      <c r="F829" s="48"/>
      <c r="J829" s="48"/>
    </row>
    <row r="830" spans="6:10" ht="14.25" customHeight="1" x14ac:dyDescent="0.25">
      <c r="F830" s="48"/>
      <c r="J830" s="48"/>
    </row>
    <row r="831" spans="6:10" ht="14.25" customHeight="1" x14ac:dyDescent="0.25">
      <c r="F831" s="48"/>
      <c r="J831" s="48"/>
    </row>
    <row r="832" spans="6:10" ht="14.25" customHeight="1" x14ac:dyDescent="0.25">
      <c r="F832" s="48"/>
      <c r="J832" s="48"/>
    </row>
    <row r="833" spans="6:10" ht="14.25" customHeight="1" x14ac:dyDescent="0.25">
      <c r="F833" s="48"/>
      <c r="J833" s="48"/>
    </row>
    <row r="834" spans="6:10" ht="14.25" customHeight="1" x14ac:dyDescent="0.25">
      <c r="F834" s="48"/>
      <c r="J834" s="48"/>
    </row>
    <row r="835" spans="6:10" ht="14.25" customHeight="1" x14ac:dyDescent="0.25">
      <c r="F835" s="48"/>
      <c r="J835" s="48"/>
    </row>
    <row r="836" spans="6:10" ht="14.25" customHeight="1" x14ac:dyDescent="0.25">
      <c r="F836" s="48"/>
      <c r="J836" s="48"/>
    </row>
    <row r="837" spans="6:10" ht="14.25" customHeight="1" x14ac:dyDescent="0.25">
      <c r="F837" s="48"/>
      <c r="J837" s="48"/>
    </row>
    <row r="838" spans="6:10" ht="14.25" customHeight="1" x14ac:dyDescent="0.25">
      <c r="F838" s="48"/>
      <c r="J838" s="48"/>
    </row>
    <row r="839" spans="6:10" ht="14.25" customHeight="1" x14ac:dyDescent="0.25">
      <c r="F839" s="48"/>
      <c r="J839" s="48"/>
    </row>
    <row r="840" spans="6:10" ht="14.25" customHeight="1" x14ac:dyDescent="0.25">
      <c r="F840" s="48"/>
      <c r="J840" s="48"/>
    </row>
    <row r="841" spans="6:10" ht="14.25" customHeight="1" x14ac:dyDescent="0.25">
      <c r="F841" s="48"/>
      <c r="J841" s="48"/>
    </row>
    <row r="842" spans="6:10" ht="14.25" customHeight="1" x14ac:dyDescent="0.25">
      <c r="F842" s="48"/>
      <c r="J842" s="48"/>
    </row>
    <row r="843" spans="6:10" ht="14.25" customHeight="1" x14ac:dyDescent="0.25">
      <c r="F843" s="48"/>
      <c r="J843" s="48"/>
    </row>
    <row r="844" spans="6:10" ht="14.25" customHeight="1" x14ac:dyDescent="0.25">
      <c r="F844" s="48"/>
      <c r="J844" s="48"/>
    </row>
    <row r="845" spans="6:10" ht="14.25" customHeight="1" x14ac:dyDescent="0.25">
      <c r="F845" s="48"/>
      <c r="J845" s="48"/>
    </row>
    <row r="846" spans="6:10" ht="14.25" customHeight="1" x14ac:dyDescent="0.25">
      <c r="F846" s="48"/>
      <c r="J846" s="48"/>
    </row>
    <row r="847" spans="6:10" ht="14.25" customHeight="1" x14ac:dyDescent="0.25">
      <c r="F847" s="48"/>
      <c r="J847" s="48"/>
    </row>
    <row r="848" spans="6:10" ht="14.25" customHeight="1" x14ac:dyDescent="0.25">
      <c r="F848" s="48"/>
      <c r="J848" s="48"/>
    </row>
    <row r="849" spans="6:10" ht="14.25" customHeight="1" x14ac:dyDescent="0.25">
      <c r="F849" s="48"/>
      <c r="J849" s="48"/>
    </row>
    <row r="850" spans="6:10" ht="14.25" customHeight="1" x14ac:dyDescent="0.25">
      <c r="F850" s="48"/>
      <c r="J850" s="48"/>
    </row>
    <row r="851" spans="6:10" ht="14.25" customHeight="1" x14ac:dyDescent="0.25">
      <c r="F851" s="48"/>
      <c r="J851" s="48"/>
    </row>
    <row r="852" spans="6:10" ht="14.25" customHeight="1" x14ac:dyDescent="0.25">
      <c r="F852" s="48"/>
      <c r="J852" s="48"/>
    </row>
    <row r="853" spans="6:10" ht="14.25" customHeight="1" x14ac:dyDescent="0.25">
      <c r="F853" s="48"/>
      <c r="J853" s="48"/>
    </row>
    <row r="854" spans="6:10" ht="14.25" customHeight="1" x14ac:dyDescent="0.25">
      <c r="F854" s="48"/>
      <c r="J854" s="48"/>
    </row>
    <row r="855" spans="6:10" ht="14.25" customHeight="1" x14ac:dyDescent="0.25">
      <c r="F855" s="48"/>
      <c r="J855" s="48"/>
    </row>
    <row r="856" spans="6:10" ht="14.25" customHeight="1" x14ac:dyDescent="0.25">
      <c r="F856" s="48"/>
      <c r="J856" s="48"/>
    </row>
    <row r="857" spans="6:10" ht="14.25" customHeight="1" x14ac:dyDescent="0.25">
      <c r="F857" s="48"/>
      <c r="J857" s="48"/>
    </row>
    <row r="858" spans="6:10" ht="14.25" customHeight="1" x14ac:dyDescent="0.25">
      <c r="F858" s="48"/>
      <c r="J858" s="48"/>
    </row>
    <row r="859" spans="6:10" ht="14.25" customHeight="1" x14ac:dyDescent="0.25">
      <c r="F859" s="48"/>
      <c r="J859" s="48"/>
    </row>
    <row r="860" spans="6:10" ht="14.25" customHeight="1" x14ac:dyDescent="0.25">
      <c r="F860" s="48"/>
      <c r="J860" s="48"/>
    </row>
    <row r="861" spans="6:10" ht="14.25" customHeight="1" x14ac:dyDescent="0.25">
      <c r="F861" s="48"/>
      <c r="J861" s="48"/>
    </row>
    <row r="862" spans="6:10" ht="14.25" customHeight="1" x14ac:dyDescent="0.25">
      <c r="F862" s="48"/>
      <c r="J862" s="48"/>
    </row>
    <row r="863" spans="6:10" ht="14.25" customHeight="1" x14ac:dyDescent="0.25">
      <c r="F863" s="48"/>
      <c r="J863" s="48"/>
    </row>
    <row r="864" spans="6:10" ht="14.25" customHeight="1" x14ac:dyDescent="0.25">
      <c r="F864" s="48"/>
      <c r="J864" s="48"/>
    </row>
    <row r="865" spans="6:10" ht="14.25" customHeight="1" x14ac:dyDescent="0.25">
      <c r="F865" s="48"/>
      <c r="J865" s="48"/>
    </row>
    <row r="866" spans="6:10" ht="14.25" customHeight="1" x14ac:dyDescent="0.25">
      <c r="F866" s="48"/>
      <c r="J866" s="48"/>
    </row>
    <row r="867" spans="6:10" ht="14.25" customHeight="1" x14ac:dyDescent="0.25">
      <c r="F867" s="48"/>
      <c r="J867" s="48"/>
    </row>
    <row r="868" spans="6:10" ht="14.25" customHeight="1" x14ac:dyDescent="0.25">
      <c r="F868" s="48"/>
      <c r="J868" s="48"/>
    </row>
    <row r="869" spans="6:10" ht="14.25" customHeight="1" x14ac:dyDescent="0.25">
      <c r="F869" s="48"/>
      <c r="J869" s="48"/>
    </row>
    <row r="870" spans="6:10" ht="14.25" customHeight="1" x14ac:dyDescent="0.25">
      <c r="F870" s="48"/>
      <c r="J870" s="48"/>
    </row>
    <row r="871" spans="6:10" ht="14.25" customHeight="1" x14ac:dyDescent="0.25">
      <c r="F871" s="48"/>
      <c r="J871" s="48"/>
    </row>
    <row r="872" spans="6:10" ht="14.25" customHeight="1" x14ac:dyDescent="0.25">
      <c r="F872" s="48"/>
      <c r="J872" s="48"/>
    </row>
    <row r="873" spans="6:10" ht="14.25" customHeight="1" x14ac:dyDescent="0.25">
      <c r="F873" s="48"/>
      <c r="J873" s="48"/>
    </row>
    <row r="874" spans="6:10" ht="14.25" customHeight="1" x14ac:dyDescent="0.25">
      <c r="F874" s="48"/>
      <c r="J874" s="48"/>
    </row>
    <row r="875" spans="6:10" ht="14.25" customHeight="1" x14ac:dyDescent="0.25">
      <c r="F875" s="48"/>
      <c r="J875" s="48"/>
    </row>
    <row r="876" spans="6:10" ht="14.25" customHeight="1" x14ac:dyDescent="0.25">
      <c r="F876" s="48"/>
      <c r="J876" s="48"/>
    </row>
    <row r="877" spans="6:10" ht="14.25" customHeight="1" x14ac:dyDescent="0.25">
      <c r="F877" s="48"/>
      <c r="J877" s="48"/>
    </row>
    <row r="878" spans="6:10" ht="14.25" customHeight="1" x14ac:dyDescent="0.25">
      <c r="F878" s="48"/>
      <c r="J878" s="48"/>
    </row>
    <row r="879" spans="6:10" ht="14.25" customHeight="1" x14ac:dyDescent="0.25">
      <c r="F879" s="48"/>
      <c r="J879" s="48"/>
    </row>
    <row r="880" spans="6:10" ht="14.25" customHeight="1" x14ac:dyDescent="0.25">
      <c r="F880" s="48"/>
      <c r="J880" s="48"/>
    </row>
    <row r="881" spans="6:10" ht="14.25" customHeight="1" x14ac:dyDescent="0.25">
      <c r="F881" s="48"/>
      <c r="J881" s="48"/>
    </row>
    <row r="882" spans="6:10" ht="14.25" customHeight="1" x14ac:dyDescent="0.25">
      <c r="F882" s="48"/>
      <c r="J882" s="48"/>
    </row>
    <row r="883" spans="6:10" ht="14.25" customHeight="1" x14ac:dyDescent="0.25">
      <c r="F883" s="48"/>
      <c r="J883" s="48"/>
    </row>
    <row r="884" spans="6:10" ht="14.25" customHeight="1" x14ac:dyDescent="0.25">
      <c r="F884" s="48"/>
      <c r="J884" s="48"/>
    </row>
    <row r="885" spans="6:10" ht="14.25" customHeight="1" x14ac:dyDescent="0.25">
      <c r="F885" s="48"/>
      <c r="J885" s="48"/>
    </row>
    <row r="886" spans="6:10" ht="14.25" customHeight="1" x14ac:dyDescent="0.25">
      <c r="F886" s="48"/>
      <c r="J886" s="48"/>
    </row>
    <row r="887" spans="6:10" ht="14.25" customHeight="1" x14ac:dyDescent="0.25">
      <c r="F887" s="48"/>
      <c r="J887" s="48"/>
    </row>
    <row r="888" spans="6:10" ht="14.25" customHeight="1" x14ac:dyDescent="0.25">
      <c r="F888" s="48"/>
      <c r="J888" s="48"/>
    </row>
    <row r="889" spans="6:10" ht="14.25" customHeight="1" x14ac:dyDescent="0.25">
      <c r="F889" s="48"/>
      <c r="J889" s="48"/>
    </row>
    <row r="890" spans="6:10" ht="14.25" customHeight="1" x14ac:dyDescent="0.25">
      <c r="F890" s="48"/>
      <c r="J890" s="48"/>
    </row>
    <row r="891" spans="6:10" ht="14.25" customHeight="1" x14ac:dyDescent="0.25">
      <c r="F891" s="48"/>
      <c r="J891" s="48"/>
    </row>
    <row r="892" spans="6:10" ht="14.25" customHeight="1" x14ac:dyDescent="0.25">
      <c r="F892" s="48"/>
      <c r="J892" s="48"/>
    </row>
    <row r="893" spans="6:10" ht="14.25" customHeight="1" x14ac:dyDescent="0.25">
      <c r="F893" s="48"/>
      <c r="J893" s="48"/>
    </row>
    <row r="894" spans="6:10" ht="14.25" customHeight="1" x14ac:dyDescent="0.25">
      <c r="F894" s="48"/>
      <c r="J894" s="48"/>
    </row>
    <row r="895" spans="6:10" ht="14.25" customHeight="1" x14ac:dyDescent="0.25">
      <c r="F895" s="48"/>
      <c r="J895" s="48"/>
    </row>
    <row r="896" spans="6:10" ht="14.25" customHeight="1" x14ac:dyDescent="0.25">
      <c r="F896" s="48"/>
      <c r="J896" s="48"/>
    </row>
    <row r="897" spans="6:10" ht="14.25" customHeight="1" x14ac:dyDescent="0.25">
      <c r="F897" s="48"/>
      <c r="J897" s="48"/>
    </row>
    <row r="898" spans="6:10" ht="14.25" customHeight="1" x14ac:dyDescent="0.25">
      <c r="F898" s="48"/>
      <c r="J898" s="48"/>
    </row>
    <row r="899" spans="6:10" ht="14.25" customHeight="1" x14ac:dyDescent="0.25">
      <c r="F899" s="48"/>
      <c r="J899" s="48"/>
    </row>
    <row r="900" spans="6:10" ht="14.25" customHeight="1" x14ac:dyDescent="0.25">
      <c r="F900" s="48"/>
      <c r="J900" s="48"/>
    </row>
    <row r="901" spans="6:10" ht="14.25" customHeight="1" x14ac:dyDescent="0.25">
      <c r="F901" s="48"/>
      <c r="J901" s="48"/>
    </row>
    <row r="902" spans="6:10" ht="14.25" customHeight="1" x14ac:dyDescent="0.25">
      <c r="F902" s="48"/>
      <c r="J902" s="48"/>
    </row>
    <row r="903" spans="6:10" ht="14.25" customHeight="1" x14ac:dyDescent="0.25">
      <c r="F903" s="48"/>
      <c r="J903" s="48"/>
    </row>
    <row r="904" spans="6:10" ht="14.25" customHeight="1" x14ac:dyDescent="0.25">
      <c r="F904" s="48"/>
      <c r="J904" s="48"/>
    </row>
    <row r="905" spans="6:10" ht="14.25" customHeight="1" x14ac:dyDescent="0.25">
      <c r="F905" s="48"/>
      <c r="J905" s="48"/>
    </row>
    <row r="906" spans="6:10" ht="14.25" customHeight="1" x14ac:dyDescent="0.25">
      <c r="F906" s="48"/>
      <c r="J906" s="48"/>
    </row>
    <row r="907" spans="6:10" ht="14.25" customHeight="1" x14ac:dyDescent="0.25">
      <c r="F907" s="48"/>
      <c r="J907" s="48"/>
    </row>
    <row r="908" spans="6:10" ht="14.25" customHeight="1" x14ac:dyDescent="0.25">
      <c r="F908" s="48"/>
      <c r="J908" s="48"/>
    </row>
    <row r="909" spans="6:10" ht="14.25" customHeight="1" x14ac:dyDescent="0.25">
      <c r="F909" s="48"/>
      <c r="J909" s="48"/>
    </row>
    <row r="910" spans="6:10" ht="14.25" customHeight="1" x14ac:dyDescent="0.25">
      <c r="F910" s="48"/>
      <c r="J910" s="48"/>
    </row>
    <row r="911" spans="6:10" ht="14.25" customHeight="1" x14ac:dyDescent="0.25">
      <c r="F911" s="48"/>
      <c r="J911" s="48"/>
    </row>
    <row r="912" spans="6:10" ht="14.25" customHeight="1" x14ac:dyDescent="0.25">
      <c r="F912" s="48"/>
      <c r="J912" s="48"/>
    </row>
    <row r="913" spans="6:10" ht="14.25" customHeight="1" x14ac:dyDescent="0.25">
      <c r="F913" s="48"/>
      <c r="J913" s="48"/>
    </row>
    <row r="914" spans="6:10" ht="14.25" customHeight="1" x14ac:dyDescent="0.25">
      <c r="F914" s="48"/>
      <c r="J914" s="48"/>
    </row>
    <row r="915" spans="6:10" ht="14.25" customHeight="1" x14ac:dyDescent="0.25">
      <c r="F915" s="48"/>
      <c r="J915" s="48"/>
    </row>
    <row r="916" spans="6:10" ht="14.25" customHeight="1" x14ac:dyDescent="0.25">
      <c r="F916" s="48"/>
      <c r="J916" s="48"/>
    </row>
    <row r="917" spans="6:10" ht="14.25" customHeight="1" x14ac:dyDescent="0.25">
      <c r="F917" s="48"/>
      <c r="J917" s="48"/>
    </row>
    <row r="918" spans="6:10" ht="14.25" customHeight="1" x14ac:dyDescent="0.25">
      <c r="F918" s="48"/>
      <c r="J918" s="48"/>
    </row>
    <row r="919" spans="6:10" ht="14.25" customHeight="1" x14ac:dyDescent="0.25">
      <c r="F919" s="48"/>
      <c r="J919" s="48"/>
    </row>
    <row r="920" spans="6:10" ht="14.25" customHeight="1" x14ac:dyDescent="0.25">
      <c r="F920" s="48"/>
      <c r="J920" s="48"/>
    </row>
    <row r="921" spans="6:10" ht="14.25" customHeight="1" x14ac:dyDescent="0.25">
      <c r="F921" s="48"/>
      <c r="J921" s="48"/>
    </row>
    <row r="922" spans="6:10" ht="14.25" customHeight="1" x14ac:dyDescent="0.25">
      <c r="F922" s="48"/>
      <c r="J922" s="48"/>
    </row>
    <row r="923" spans="6:10" ht="14.25" customHeight="1" x14ac:dyDescent="0.25">
      <c r="F923" s="48"/>
      <c r="J923" s="48"/>
    </row>
    <row r="924" spans="6:10" ht="14.25" customHeight="1" x14ac:dyDescent="0.25">
      <c r="F924" s="48"/>
      <c r="J924" s="48"/>
    </row>
    <row r="925" spans="6:10" ht="14.25" customHeight="1" x14ac:dyDescent="0.25">
      <c r="F925" s="48"/>
      <c r="J925" s="48"/>
    </row>
    <row r="926" spans="6:10" ht="14.25" customHeight="1" x14ac:dyDescent="0.25">
      <c r="F926" s="48"/>
      <c r="J926" s="48"/>
    </row>
    <row r="927" spans="6:10" ht="14.25" customHeight="1" x14ac:dyDescent="0.25">
      <c r="F927" s="48"/>
      <c r="J927" s="48"/>
    </row>
    <row r="928" spans="6:10" ht="14.25" customHeight="1" x14ac:dyDescent="0.25">
      <c r="F928" s="48"/>
      <c r="J928" s="48"/>
    </row>
    <row r="929" spans="6:10" ht="14.25" customHeight="1" x14ac:dyDescent="0.25">
      <c r="F929" s="48"/>
      <c r="J929" s="48"/>
    </row>
    <row r="930" spans="6:10" ht="14.25" customHeight="1" x14ac:dyDescent="0.25">
      <c r="F930" s="48"/>
      <c r="J930" s="48"/>
    </row>
    <row r="931" spans="6:10" ht="14.25" customHeight="1" x14ac:dyDescent="0.25">
      <c r="F931" s="48"/>
      <c r="J931" s="48"/>
    </row>
    <row r="932" spans="6:10" ht="14.25" customHeight="1" x14ac:dyDescent="0.25">
      <c r="F932" s="48"/>
      <c r="J932" s="48"/>
    </row>
    <row r="933" spans="6:10" ht="14.25" customHeight="1" x14ac:dyDescent="0.25">
      <c r="F933" s="48"/>
      <c r="J933" s="48"/>
    </row>
    <row r="934" spans="6:10" ht="14.25" customHeight="1" x14ac:dyDescent="0.25">
      <c r="F934" s="48"/>
      <c r="J934" s="48"/>
    </row>
    <row r="935" spans="6:10" ht="14.25" customHeight="1" x14ac:dyDescent="0.25">
      <c r="F935" s="48"/>
      <c r="J935" s="48"/>
    </row>
    <row r="936" spans="6:10" ht="14.25" customHeight="1" x14ac:dyDescent="0.25">
      <c r="F936" s="48"/>
      <c r="J936" s="48"/>
    </row>
    <row r="937" spans="6:10" ht="14.25" customHeight="1" x14ac:dyDescent="0.25">
      <c r="F937" s="48"/>
      <c r="J937" s="48"/>
    </row>
    <row r="938" spans="6:10" ht="14.25" customHeight="1" x14ac:dyDescent="0.25">
      <c r="F938" s="48"/>
      <c r="J938" s="48"/>
    </row>
    <row r="939" spans="6:10" ht="14.25" customHeight="1" x14ac:dyDescent="0.25">
      <c r="F939" s="48"/>
      <c r="J939" s="48"/>
    </row>
    <row r="940" spans="6:10" ht="14.25" customHeight="1" x14ac:dyDescent="0.25">
      <c r="F940" s="48"/>
      <c r="J940" s="48"/>
    </row>
    <row r="941" spans="6:10" ht="14.25" customHeight="1" x14ac:dyDescent="0.25">
      <c r="F941" s="48"/>
      <c r="J941" s="48"/>
    </row>
    <row r="942" spans="6:10" ht="14.25" customHeight="1" x14ac:dyDescent="0.25">
      <c r="F942" s="48"/>
      <c r="J942" s="48"/>
    </row>
    <row r="943" spans="6:10" ht="14.25" customHeight="1" x14ac:dyDescent="0.25">
      <c r="F943" s="48"/>
      <c r="J943" s="48"/>
    </row>
    <row r="944" spans="6:10" ht="14.25" customHeight="1" x14ac:dyDescent="0.25">
      <c r="F944" s="48"/>
      <c r="J944" s="48"/>
    </row>
    <row r="945" spans="6:10" ht="14.25" customHeight="1" x14ac:dyDescent="0.25">
      <c r="F945" s="48"/>
      <c r="J945" s="48"/>
    </row>
    <row r="946" spans="6:10" ht="14.25" customHeight="1" x14ac:dyDescent="0.25">
      <c r="F946" s="48"/>
      <c r="J946" s="48"/>
    </row>
    <row r="947" spans="6:10" ht="14.25" customHeight="1" x14ac:dyDescent="0.25">
      <c r="F947" s="48"/>
      <c r="J947" s="48"/>
    </row>
    <row r="948" spans="6:10" ht="14.25" customHeight="1" x14ac:dyDescent="0.25">
      <c r="F948" s="48"/>
      <c r="J948" s="48"/>
    </row>
    <row r="949" spans="6:10" ht="14.25" customHeight="1" x14ac:dyDescent="0.25">
      <c r="F949" s="48"/>
      <c r="J949" s="48"/>
    </row>
    <row r="950" spans="6:10" ht="14.25" customHeight="1" x14ac:dyDescent="0.25">
      <c r="F950" s="48"/>
      <c r="J950" s="48"/>
    </row>
    <row r="951" spans="6:10" ht="14.25" customHeight="1" x14ac:dyDescent="0.25">
      <c r="F951" s="48"/>
      <c r="J951" s="48"/>
    </row>
    <row r="952" spans="6:10" ht="14.25" customHeight="1" x14ac:dyDescent="0.25">
      <c r="F952" s="48"/>
      <c r="J952" s="48"/>
    </row>
    <row r="953" spans="6:10" ht="14.25" customHeight="1" x14ac:dyDescent="0.25">
      <c r="F953" s="48"/>
      <c r="J953" s="48"/>
    </row>
    <row r="954" spans="6:10" ht="14.25" customHeight="1" x14ac:dyDescent="0.25">
      <c r="F954" s="48"/>
      <c r="J954" s="48"/>
    </row>
    <row r="955" spans="6:10" ht="14.25" customHeight="1" x14ac:dyDescent="0.25">
      <c r="F955" s="48"/>
      <c r="J955" s="48"/>
    </row>
    <row r="956" spans="6:10" ht="14.25" customHeight="1" x14ac:dyDescent="0.25">
      <c r="F956" s="48"/>
      <c r="J956" s="48"/>
    </row>
    <row r="957" spans="6:10" ht="14.25" customHeight="1" x14ac:dyDescent="0.25">
      <c r="F957" s="48"/>
      <c r="J957" s="48"/>
    </row>
    <row r="958" spans="6:10" ht="14.25" customHeight="1" x14ac:dyDescent="0.25">
      <c r="F958" s="48"/>
      <c r="J958" s="48"/>
    </row>
    <row r="959" spans="6:10" ht="14.25" customHeight="1" x14ac:dyDescent="0.25">
      <c r="F959" s="48"/>
      <c r="J959" s="48"/>
    </row>
    <row r="960" spans="6:10" ht="14.25" customHeight="1" x14ac:dyDescent="0.25">
      <c r="F960" s="48"/>
      <c r="J960" s="48"/>
    </row>
    <row r="961" spans="6:10" ht="14.25" customHeight="1" x14ac:dyDescent="0.25">
      <c r="F961" s="48"/>
      <c r="J961" s="48"/>
    </row>
    <row r="962" spans="6:10" ht="14.25" customHeight="1" x14ac:dyDescent="0.25">
      <c r="F962" s="48"/>
      <c r="J962" s="48"/>
    </row>
    <row r="963" spans="6:10" ht="14.25" customHeight="1" x14ac:dyDescent="0.25">
      <c r="F963" s="48"/>
      <c r="J963" s="48"/>
    </row>
    <row r="964" spans="6:10" ht="14.25" customHeight="1" x14ac:dyDescent="0.25">
      <c r="F964" s="48"/>
      <c r="J964" s="48"/>
    </row>
    <row r="965" spans="6:10" ht="14.25" customHeight="1" x14ac:dyDescent="0.25">
      <c r="F965" s="48"/>
      <c r="J965" s="48"/>
    </row>
    <row r="966" spans="6:10" ht="14.25" customHeight="1" x14ac:dyDescent="0.25">
      <c r="F966" s="48"/>
      <c r="J966" s="48"/>
    </row>
    <row r="967" spans="6:10" ht="14.25" customHeight="1" x14ac:dyDescent="0.25">
      <c r="F967" s="48"/>
      <c r="J967" s="48"/>
    </row>
    <row r="968" spans="6:10" ht="14.25" customHeight="1" x14ac:dyDescent="0.25">
      <c r="F968" s="48"/>
      <c r="J968" s="48"/>
    </row>
    <row r="969" spans="6:10" ht="14.25" customHeight="1" x14ac:dyDescent="0.25">
      <c r="F969" s="48"/>
      <c r="J969" s="48"/>
    </row>
    <row r="970" spans="6:10" ht="14.25" customHeight="1" x14ac:dyDescent="0.25">
      <c r="F970" s="48"/>
      <c r="J970" s="48"/>
    </row>
    <row r="971" spans="6:10" ht="14.25" customHeight="1" x14ac:dyDescent="0.25">
      <c r="F971" s="48"/>
      <c r="J971" s="48"/>
    </row>
    <row r="972" spans="6:10" ht="14.25" customHeight="1" x14ac:dyDescent="0.25">
      <c r="F972" s="48"/>
      <c r="J972" s="48"/>
    </row>
    <row r="973" spans="6:10" ht="14.25" customHeight="1" x14ac:dyDescent="0.25">
      <c r="F973" s="48"/>
      <c r="J973" s="48"/>
    </row>
    <row r="974" spans="6:10" ht="14.25" customHeight="1" x14ac:dyDescent="0.25">
      <c r="F974" s="48"/>
      <c r="J974" s="48"/>
    </row>
    <row r="975" spans="6:10" ht="14.25" customHeight="1" x14ac:dyDescent="0.25">
      <c r="F975" s="48"/>
      <c r="J975" s="48"/>
    </row>
    <row r="976" spans="6:10" ht="14.25" customHeight="1" x14ac:dyDescent="0.25">
      <c r="F976" s="48"/>
      <c r="J976" s="48"/>
    </row>
    <row r="977" spans="6:10" ht="14.25" customHeight="1" x14ac:dyDescent="0.25">
      <c r="F977" s="48"/>
      <c r="J977" s="48"/>
    </row>
    <row r="978" spans="6:10" ht="14.25" customHeight="1" x14ac:dyDescent="0.25">
      <c r="F978" s="48"/>
      <c r="J978" s="48"/>
    </row>
    <row r="979" spans="6:10" ht="14.25" customHeight="1" x14ac:dyDescent="0.25">
      <c r="F979" s="48"/>
      <c r="J979" s="48"/>
    </row>
    <row r="980" spans="6:10" ht="14.25" customHeight="1" x14ac:dyDescent="0.25">
      <c r="F980" s="48"/>
      <c r="J980" s="48"/>
    </row>
    <row r="981" spans="6:10" ht="14.25" customHeight="1" x14ac:dyDescent="0.25">
      <c r="F981" s="48"/>
      <c r="J981" s="48"/>
    </row>
    <row r="982" spans="6:10" ht="14.25" customHeight="1" x14ac:dyDescent="0.25">
      <c r="F982" s="48"/>
      <c r="J982" s="48"/>
    </row>
    <row r="983" spans="6:10" ht="14.25" customHeight="1" x14ac:dyDescent="0.25">
      <c r="F983" s="48"/>
      <c r="J983" s="48"/>
    </row>
    <row r="984" spans="6:10" ht="14.25" customHeight="1" x14ac:dyDescent="0.25">
      <c r="F984" s="48"/>
      <c r="J984" s="48"/>
    </row>
    <row r="985" spans="6:10" ht="14.25" customHeight="1" x14ac:dyDescent="0.25">
      <c r="F985" s="48"/>
      <c r="J985" s="48"/>
    </row>
    <row r="986" spans="6:10" ht="14.25" customHeight="1" x14ac:dyDescent="0.25">
      <c r="F986" s="48"/>
      <c r="J986" s="48"/>
    </row>
    <row r="987" spans="6:10" ht="14.25" customHeight="1" x14ac:dyDescent="0.25">
      <c r="F987" s="48"/>
      <c r="J987" s="48"/>
    </row>
    <row r="988" spans="6:10" ht="14.25" customHeight="1" x14ac:dyDescent="0.25">
      <c r="F988" s="48"/>
      <c r="J988" s="48"/>
    </row>
    <row r="989" spans="6:10" ht="14.25" customHeight="1" x14ac:dyDescent="0.25">
      <c r="F989" s="48"/>
      <c r="J989" s="48"/>
    </row>
    <row r="990" spans="6:10" ht="14.25" customHeight="1" x14ac:dyDescent="0.25">
      <c r="F990" s="48"/>
      <c r="J990" s="48"/>
    </row>
    <row r="991" spans="6:10" ht="14.25" customHeight="1" x14ac:dyDescent="0.25">
      <c r="F991" s="48"/>
      <c r="J991" s="48"/>
    </row>
    <row r="992" spans="6:10" ht="14.25" customHeight="1" x14ac:dyDescent="0.25">
      <c r="F992" s="48"/>
      <c r="J992" s="48"/>
    </row>
    <row r="993" spans="6:10" ht="14.25" customHeight="1" x14ac:dyDescent="0.25">
      <c r="F993" s="48"/>
      <c r="J993" s="48"/>
    </row>
    <row r="994" spans="6:10" ht="14.25" customHeight="1" x14ac:dyDescent="0.25">
      <c r="F994" s="48"/>
      <c r="J994" s="48"/>
    </row>
    <row r="995" spans="6:10" ht="14.25" customHeight="1" x14ac:dyDescent="0.25">
      <c r="F995" s="48"/>
      <c r="J995" s="48"/>
    </row>
    <row r="996" spans="6:10" ht="14.25" customHeight="1" x14ac:dyDescent="0.25">
      <c r="F996" s="48"/>
      <c r="J996" s="48"/>
    </row>
    <row r="997" spans="6:10" ht="14.25" customHeight="1" x14ac:dyDescent="0.25">
      <c r="F997" s="48"/>
      <c r="J997" s="48"/>
    </row>
    <row r="998" spans="6:10" ht="14.25" customHeight="1" x14ac:dyDescent="0.25">
      <c r="F998" s="48"/>
      <c r="J998" s="48"/>
    </row>
    <row r="999" spans="6:10" ht="14.25" customHeight="1" x14ac:dyDescent="0.25">
      <c r="F999" s="48"/>
      <c r="J999" s="48"/>
    </row>
    <row r="1000" spans="6:10" ht="14.25" customHeight="1" x14ac:dyDescent="0.25">
      <c r="F1000" s="48"/>
      <c r="J1000" s="48"/>
    </row>
    <row r="1001" spans="6:10" ht="14.25" customHeight="1" x14ac:dyDescent="0.25">
      <c r="F1001" s="48"/>
      <c r="J1001" s="48"/>
    </row>
    <row r="1002" spans="6:10" ht="14.25" customHeight="1" x14ac:dyDescent="0.25">
      <c r="F1002" s="48"/>
      <c r="J1002" s="48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4"/>
  <sheetViews>
    <sheetView workbookViewId="0">
      <selection activeCell="E6" sqref="E6"/>
    </sheetView>
  </sheetViews>
  <sheetFormatPr baseColWidth="10" defaultColWidth="12.59765625" defaultRowHeight="15" customHeight="1" x14ac:dyDescent="0.25"/>
  <cols>
    <col min="1" max="1" width="7.3984375" customWidth="1"/>
    <col min="7" max="7" width="8.69921875" customWidth="1"/>
    <col min="8" max="8" width="19.5" customWidth="1"/>
    <col min="11" max="11" width="14.3984375" customWidth="1"/>
  </cols>
  <sheetData>
    <row r="1" spans="1:11" ht="15" customHeight="1" x14ac:dyDescent="0.3">
      <c r="A1" s="127" t="s">
        <v>507</v>
      </c>
      <c r="B1" s="122"/>
      <c r="C1" s="122"/>
      <c r="D1" s="122"/>
      <c r="E1" s="122"/>
      <c r="G1" s="127" t="s">
        <v>1</v>
      </c>
      <c r="H1" s="122"/>
      <c r="I1" s="122"/>
      <c r="J1" s="122"/>
      <c r="K1" s="122"/>
    </row>
    <row r="2" spans="1:11" ht="1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ht="15" customHeight="1" x14ac:dyDescent="0.3">
      <c r="A3" s="3">
        <v>1</v>
      </c>
      <c r="B3" s="4" t="s">
        <v>508</v>
      </c>
      <c r="C3" s="4">
        <v>1</v>
      </c>
      <c r="D3" s="5">
        <v>1600</v>
      </c>
      <c r="E3" s="5">
        <f t="shared" ref="E3:E4" si="0">C3*D3</f>
        <v>1600</v>
      </c>
      <c r="G3" s="3">
        <v>1</v>
      </c>
      <c r="H3" s="4" t="s">
        <v>338</v>
      </c>
      <c r="I3" s="4"/>
      <c r="J3" s="5"/>
      <c r="K3" s="5">
        <v>650</v>
      </c>
    </row>
    <row r="4" spans="1:11" ht="15" customHeight="1" x14ac:dyDescent="0.3">
      <c r="A4" s="3">
        <f t="shared" ref="A4:A14" si="1">A3+1</f>
        <v>2</v>
      </c>
      <c r="B4" s="4" t="s">
        <v>509</v>
      </c>
      <c r="C4" s="4">
        <v>1</v>
      </c>
      <c r="D4" s="5">
        <v>300</v>
      </c>
      <c r="E4" s="5">
        <f t="shared" si="0"/>
        <v>300</v>
      </c>
      <c r="G4" s="3">
        <f t="shared" ref="G4:G14" si="2">G3+1</f>
        <v>2</v>
      </c>
      <c r="H4" s="4" t="s">
        <v>510</v>
      </c>
      <c r="I4" s="4"/>
      <c r="J4" s="5"/>
      <c r="K4" s="5">
        <v>200</v>
      </c>
    </row>
    <row r="5" spans="1:11" ht="15" customHeight="1" x14ac:dyDescent="0.3">
      <c r="A5" s="16">
        <f t="shared" si="1"/>
        <v>3</v>
      </c>
      <c r="B5" s="7"/>
      <c r="C5" s="7"/>
      <c r="D5" s="2"/>
      <c r="E5" s="5"/>
      <c r="G5" s="3">
        <f t="shared" si="2"/>
        <v>3</v>
      </c>
      <c r="H5" s="4" t="s">
        <v>511</v>
      </c>
      <c r="I5" s="4"/>
      <c r="J5" s="5"/>
      <c r="K5" s="5">
        <v>110</v>
      </c>
    </row>
    <row r="6" spans="1:11" ht="15" customHeight="1" x14ac:dyDescent="0.3">
      <c r="A6" s="3">
        <f t="shared" si="1"/>
        <v>4</v>
      </c>
      <c r="B6" s="7"/>
      <c r="C6" s="7"/>
      <c r="D6" s="2"/>
      <c r="E6" s="5"/>
      <c r="G6" s="3">
        <f t="shared" si="2"/>
        <v>4</v>
      </c>
      <c r="H6" s="4" t="s">
        <v>512</v>
      </c>
      <c r="I6" s="4"/>
      <c r="J6" s="5"/>
      <c r="K6" s="5">
        <v>100</v>
      </c>
    </row>
    <row r="7" spans="1:11" ht="15" customHeight="1" x14ac:dyDescent="0.3">
      <c r="A7" s="3">
        <f t="shared" si="1"/>
        <v>5</v>
      </c>
      <c r="B7" s="4"/>
      <c r="C7" s="4"/>
      <c r="D7" s="5"/>
      <c r="E7" s="5"/>
      <c r="G7" s="3">
        <f t="shared" si="2"/>
        <v>5</v>
      </c>
      <c r="H7" s="4" t="s">
        <v>319</v>
      </c>
      <c r="I7" s="4"/>
      <c r="J7" s="5"/>
      <c r="K7" s="5">
        <v>100</v>
      </c>
    </row>
    <row r="8" spans="1:11" ht="15" customHeight="1" x14ac:dyDescent="0.3">
      <c r="A8" s="3">
        <f t="shared" si="1"/>
        <v>6</v>
      </c>
      <c r="B8" s="11"/>
      <c r="C8" s="11"/>
      <c r="D8" s="11"/>
      <c r="E8" s="5"/>
      <c r="G8" s="3">
        <f t="shared" si="2"/>
        <v>6</v>
      </c>
      <c r="H8" s="4" t="s">
        <v>513</v>
      </c>
      <c r="I8" s="4"/>
      <c r="J8" s="5"/>
      <c r="K8" s="5">
        <v>740</v>
      </c>
    </row>
    <row r="9" spans="1:11" ht="15" customHeight="1" x14ac:dyDescent="0.3">
      <c r="A9" s="3">
        <f t="shared" si="1"/>
        <v>7</v>
      </c>
      <c r="B9" s="11"/>
      <c r="C9" s="11"/>
      <c r="D9" s="11"/>
      <c r="E9" s="5"/>
      <c r="G9" s="3">
        <f t="shared" si="2"/>
        <v>7</v>
      </c>
      <c r="H9" s="4"/>
      <c r="I9" s="4"/>
      <c r="J9" s="29"/>
      <c r="K9" s="5"/>
    </row>
    <row r="10" spans="1:11" ht="15" customHeight="1" x14ac:dyDescent="0.3">
      <c r="A10" s="3">
        <f t="shared" si="1"/>
        <v>8</v>
      </c>
      <c r="B10" s="4"/>
      <c r="C10" s="4"/>
      <c r="D10" s="5"/>
      <c r="E10" s="5"/>
      <c r="G10" s="3">
        <f t="shared" si="2"/>
        <v>8</v>
      </c>
      <c r="H10" s="4"/>
      <c r="I10" s="36"/>
      <c r="J10" s="5"/>
      <c r="K10" s="5"/>
    </row>
    <row r="11" spans="1:11" ht="15" customHeight="1" x14ac:dyDescent="0.3">
      <c r="A11" s="3">
        <f t="shared" si="1"/>
        <v>9</v>
      </c>
      <c r="B11" s="4"/>
      <c r="C11" s="4"/>
      <c r="D11" s="5"/>
      <c r="E11" s="5"/>
      <c r="G11" s="3">
        <f t="shared" si="2"/>
        <v>9</v>
      </c>
      <c r="H11" s="4"/>
      <c r="I11" s="4"/>
      <c r="J11" s="5"/>
      <c r="K11" s="5"/>
    </row>
    <row r="12" spans="1:11" ht="15" customHeight="1" x14ac:dyDescent="0.3">
      <c r="A12" s="3">
        <f t="shared" si="1"/>
        <v>10</v>
      </c>
      <c r="B12" s="4"/>
      <c r="C12" s="4"/>
      <c r="D12" s="5"/>
      <c r="E12" s="5"/>
      <c r="G12" s="3">
        <f t="shared" si="2"/>
        <v>10</v>
      </c>
      <c r="H12" s="4"/>
      <c r="I12" s="4"/>
      <c r="J12" s="5"/>
      <c r="K12" s="5"/>
    </row>
    <row r="13" spans="1:11" ht="15" customHeight="1" x14ac:dyDescent="0.3">
      <c r="A13" s="3">
        <f t="shared" si="1"/>
        <v>11</v>
      </c>
      <c r="B13" s="4"/>
      <c r="C13" s="7"/>
      <c r="D13" s="5"/>
      <c r="E13" s="2"/>
      <c r="G13" s="3">
        <f t="shared" si="2"/>
        <v>11</v>
      </c>
      <c r="H13" s="62" t="s">
        <v>422</v>
      </c>
      <c r="I13" s="4"/>
      <c r="J13" s="5"/>
      <c r="K13" s="2">
        <f>SUM(K3:K12)</f>
        <v>1900</v>
      </c>
    </row>
    <row r="14" spans="1:11" ht="15" customHeight="1" x14ac:dyDescent="0.3">
      <c r="A14" s="3">
        <f t="shared" si="1"/>
        <v>12</v>
      </c>
      <c r="B14" s="1" t="s">
        <v>64</v>
      </c>
      <c r="C14" s="4"/>
      <c r="D14" s="5"/>
      <c r="E14" s="2">
        <f>SUM(E3:E13)</f>
        <v>1900</v>
      </c>
      <c r="G14" s="3">
        <f t="shared" si="2"/>
        <v>12</v>
      </c>
      <c r="H14" s="62" t="s">
        <v>180</v>
      </c>
      <c r="I14" s="4"/>
      <c r="J14" s="5"/>
      <c r="K14" s="2">
        <f>E14-K13</f>
        <v>0</v>
      </c>
    </row>
  </sheetData>
  <mergeCells count="2">
    <mergeCell ref="A1:E1"/>
    <mergeCell ref="G1:K1"/>
  </mergeCell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S53"/>
  <sheetViews>
    <sheetView zoomScale="85" zoomScaleNormal="85" workbookViewId="0">
      <selection activeCell="C5" sqref="C5"/>
    </sheetView>
  </sheetViews>
  <sheetFormatPr baseColWidth="10" defaultColWidth="12.59765625" defaultRowHeight="15" customHeight="1" x14ac:dyDescent="0.25"/>
  <cols>
    <col min="7" max="7" width="9.69921875" customWidth="1"/>
    <col min="9" max="9" width="8.59765625" customWidth="1"/>
    <col min="10" max="10" width="24.19921875" customWidth="1"/>
  </cols>
  <sheetData>
    <row r="1" spans="1:19" ht="15" customHeight="1" x14ac:dyDescent="0.3">
      <c r="A1" s="127" t="s">
        <v>428</v>
      </c>
      <c r="B1" s="122"/>
      <c r="C1" s="122"/>
      <c r="D1" s="122"/>
      <c r="F1" s="65" t="s">
        <v>429</v>
      </c>
      <c r="G1" s="5">
        <v>2300</v>
      </c>
      <c r="I1" s="123" t="s">
        <v>146</v>
      </c>
      <c r="J1" s="122"/>
      <c r="K1" s="122"/>
      <c r="L1" s="122"/>
      <c r="M1" s="122"/>
    </row>
    <row r="2" spans="1:19" ht="15" customHeight="1" x14ac:dyDescent="0.3">
      <c r="A2" s="63" t="s">
        <v>4</v>
      </c>
      <c r="B2" s="63" t="s">
        <v>5</v>
      </c>
      <c r="C2" s="63" t="s">
        <v>10</v>
      </c>
      <c r="D2" s="63" t="s">
        <v>67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P2" s="4" t="s">
        <v>430</v>
      </c>
      <c r="Q2" s="4">
        <v>1</v>
      </c>
      <c r="R2" s="5">
        <v>3300</v>
      </c>
      <c r="S2" s="41">
        <f t="shared" ref="S2:S4" si="0">Q2*R2</f>
        <v>3300</v>
      </c>
    </row>
    <row r="3" spans="1:19" ht="15" customHeight="1" x14ac:dyDescent="0.3">
      <c r="A3" s="3">
        <v>1</v>
      </c>
      <c r="B3" s="28" t="s">
        <v>431</v>
      </c>
      <c r="C3" s="5">
        <v>100</v>
      </c>
      <c r="D3" s="6">
        <v>44811</v>
      </c>
      <c r="I3" s="3">
        <v>1</v>
      </c>
      <c r="J3" s="4" t="s">
        <v>432</v>
      </c>
      <c r="K3" s="4">
        <v>5</v>
      </c>
      <c r="L3" s="4">
        <v>230</v>
      </c>
      <c r="M3" s="4">
        <f t="shared" ref="M3:M52" si="1">K3*L3</f>
        <v>1150</v>
      </c>
      <c r="P3" s="4" t="s">
        <v>433</v>
      </c>
      <c r="Q3" s="4">
        <v>1</v>
      </c>
      <c r="R3" s="5">
        <v>1700</v>
      </c>
      <c r="S3" s="41">
        <f t="shared" si="0"/>
        <v>1700</v>
      </c>
    </row>
    <row r="4" spans="1:19" ht="15" customHeight="1" x14ac:dyDescent="0.3">
      <c r="A4" s="3">
        <f t="shared" ref="A4:A13" si="2">A3+1</f>
        <v>2</v>
      </c>
      <c r="B4" s="28" t="s">
        <v>434</v>
      </c>
      <c r="C4" s="5">
        <v>1300</v>
      </c>
      <c r="D4" s="6">
        <v>44814</v>
      </c>
      <c r="I4" s="3">
        <f t="shared" ref="I4:I53" si="3">I3+1</f>
        <v>2</v>
      </c>
      <c r="J4" s="4" t="s">
        <v>435</v>
      </c>
      <c r="K4" s="4">
        <v>1</v>
      </c>
      <c r="L4" s="4">
        <v>235</v>
      </c>
      <c r="M4" s="4">
        <f t="shared" si="1"/>
        <v>235</v>
      </c>
      <c r="P4" s="4" t="s">
        <v>436</v>
      </c>
      <c r="Q4" s="4">
        <v>1</v>
      </c>
      <c r="R4" s="5">
        <v>1800</v>
      </c>
      <c r="S4" s="41">
        <f t="shared" si="0"/>
        <v>1800</v>
      </c>
    </row>
    <row r="5" spans="1:19" ht="15" customHeight="1" x14ac:dyDescent="0.3">
      <c r="A5" s="3">
        <f t="shared" si="2"/>
        <v>3</v>
      </c>
      <c r="B5" s="28" t="s">
        <v>437</v>
      </c>
      <c r="C5" s="5">
        <v>500</v>
      </c>
      <c r="D5" s="6">
        <v>44821</v>
      </c>
      <c r="I5" s="3">
        <f t="shared" si="3"/>
        <v>3</v>
      </c>
      <c r="J5" s="4" t="s">
        <v>438</v>
      </c>
      <c r="K5" s="4">
        <v>5</v>
      </c>
      <c r="L5" s="4">
        <v>145</v>
      </c>
      <c r="M5" s="4">
        <f t="shared" si="1"/>
        <v>725</v>
      </c>
      <c r="S5" s="57">
        <v>2038</v>
      </c>
    </row>
    <row r="6" spans="1:19" ht="15" customHeight="1" x14ac:dyDescent="0.3">
      <c r="A6" s="3">
        <f t="shared" si="2"/>
        <v>4</v>
      </c>
      <c r="B6" s="28"/>
      <c r="C6" s="5"/>
      <c r="D6" s="6"/>
      <c r="I6" s="3">
        <f t="shared" si="3"/>
        <v>4</v>
      </c>
      <c r="J6" s="4" t="s">
        <v>439</v>
      </c>
      <c r="K6" s="4">
        <v>50</v>
      </c>
      <c r="L6" s="4">
        <v>8.5</v>
      </c>
      <c r="M6" s="4">
        <f t="shared" si="1"/>
        <v>425</v>
      </c>
    </row>
    <row r="7" spans="1:19" ht="15" customHeight="1" x14ac:dyDescent="0.3">
      <c r="A7" s="3">
        <f t="shared" si="2"/>
        <v>5</v>
      </c>
      <c r="B7" s="28"/>
      <c r="C7" s="5"/>
      <c r="D7" s="6"/>
      <c r="I7" s="3">
        <f t="shared" si="3"/>
        <v>5</v>
      </c>
      <c r="J7" s="4" t="s">
        <v>440</v>
      </c>
      <c r="K7" s="4">
        <v>10</v>
      </c>
      <c r="L7" s="4">
        <v>8</v>
      </c>
      <c r="M7" s="4">
        <f t="shared" si="1"/>
        <v>80</v>
      </c>
    </row>
    <row r="8" spans="1:19" ht="15" customHeight="1" x14ac:dyDescent="0.3">
      <c r="A8" s="3">
        <f t="shared" si="2"/>
        <v>6</v>
      </c>
      <c r="B8" s="28"/>
      <c r="C8" s="5"/>
      <c r="D8" s="6"/>
      <c r="I8" s="3">
        <f t="shared" si="3"/>
        <v>6</v>
      </c>
      <c r="J8" s="4" t="s">
        <v>441</v>
      </c>
      <c r="K8" s="4">
        <v>10</v>
      </c>
      <c r="L8" s="4">
        <v>8</v>
      </c>
      <c r="M8" s="4">
        <f t="shared" si="1"/>
        <v>80</v>
      </c>
    </row>
    <row r="9" spans="1:19" ht="15" customHeight="1" x14ac:dyDescent="0.3">
      <c r="A9" s="3">
        <f t="shared" si="2"/>
        <v>7</v>
      </c>
      <c r="B9" s="28"/>
      <c r="C9" s="5"/>
      <c r="D9" s="6"/>
      <c r="I9" s="3">
        <f t="shared" si="3"/>
        <v>7</v>
      </c>
      <c r="J9" s="4" t="s">
        <v>440</v>
      </c>
      <c r="K9" s="4">
        <v>5</v>
      </c>
      <c r="L9" s="4">
        <v>8.5</v>
      </c>
      <c r="M9" s="4">
        <f t="shared" si="1"/>
        <v>42.5</v>
      </c>
    </row>
    <row r="10" spans="1:19" ht="15" customHeight="1" x14ac:dyDescent="0.3">
      <c r="A10" s="3">
        <f t="shared" si="2"/>
        <v>8</v>
      </c>
      <c r="B10" s="28"/>
      <c r="C10" s="5"/>
      <c r="D10" s="6"/>
      <c r="I10" s="3">
        <f t="shared" si="3"/>
        <v>8</v>
      </c>
      <c r="J10" s="4" t="s">
        <v>442</v>
      </c>
      <c r="K10" s="4">
        <v>4</v>
      </c>
      <c r="L10" s="4">
        <v>10</v>
      </c>
      <c r="M10" s="4">
        <f t="shared" si="1"/>
        <v>40</v>
      </c>
    </row>
    <row r="11" spans="1:19" ht="15" customHeight="1" x14ac:dyDescent="0.3">
      <c r="A11" s="3">
        <f t="shared" si="2"/>
        <v>9</v>
      </c>
      <c r="B11" s="28"/>
      <c r="C11" s="5"/>
      <c r="D11" s="6"/>
      <c r="I11" s="3">
        <f t="shared" si="3"/>
        <v>9</v>
      </c>
      <c r="J11" s="4" t="s">
        <v>443</v>
      </c>
      <c r="K11" s="4">
        <v>1</v>
      </c>
      <c r="L11" s="4">
        <v>45</v>
      </c>
      <c r="M11" s="4">
        <f t="shared" si="1"/>
        <v>45</v>
      </c>
    </row>
    <row r="12" spans="1:19" ht="15" customHeight="1" x14ac:dyDescent="0.3">
      <c r="A12" s="3">
        <f t="shared" si="2"/>
        <v>10</v>
      </c>
      <c r="B12" s="28"/>
      <c r="C12" s="5"/>
      <c r="D12" s="6"/>
      <c r="I12" s="3">
        <f t="shared" si="3"/>
        <v>10</v>
      </c>
      <c r="J12" s="4" t="s">
        <v>444</v>
      </c>
      <c r="K12" s="4">
        <v>1</v>
      </c>
      <c r="L12" s="4">
        <v>55</v>
      </c>
      <c r="M12" s="4">
        <f t="shared" si="1"/>
        <v>55</v>
      </c>
    </row>
    <row r="13" spans="1:19" ht="15" customHeight="1" x14ac:dyDescent="0.3">
      <c r="A13" s="3">
        <f t="shared" si="2"/>
        <v>11</v>
      </c>
      <c r="B13" s="28"/>
      <c r="C13" s="5"/>
      <c r="D13" s="11"/>
      <c r="I13" s="3">
        <f t="shared" si="3"/>
        <v>11</v>
      </c>
      <c r="J13" s="4" t="s">
        <v>445</v>
      </c>
      <c r="K13" s="4">
        <v>2</v>
      </c>
      <c r="L13" s="4">
        <v>40</v>
      </c>
      <c r="M13" s="4">
        <f t="shared" si="1"/>
        <v>80</v>
      </c>
    </row>
    <row r="14" spans="1:19" ht="15" customHeight="1" x14ac:dyDescent="0.3">
      <c r="A14" s="3">
        <f t="shared" ref="A14:A15" si="4">A11+1</f>
        <v>10</v>
      </c>
      <c r="B14" s="28"/>
      <c r="C14" s="5"/>
      <c r="D14" s="40"/>
      <c r="I14" s="3">
        <f t="shared" si="3"/>
        <v>12</v>
      </c>
      <c r="J14" s="4" t="s">
        <v>446</v>
      </c>
      <c r="K14" s="4">
        <v>4</v>
      </c>
      <c r="L14" s="4">
        <v>40</v>
      </c>
      <c r="M14" s="4">
        <f t="shared" si="1"/>
        <v>160</v>
      </c>
    </row>
    <row r="15" spans="1:19" ht="15" customHeight="1" x14ac:dyDescent="0.3">
      <c r="A15" s="3">
        <f t="shared" si="4"/>
        <v>11</v>
      </c>
      <c r="B15" s="37" t="s">
        <v>180</v>
      </c>
      <c r="C15" s="2">
        <f>G1-SUM(C3:C13)</f>
        <v>400</v>
      </c>
      <c r="D15" s="11"/>
      <c r="I15" s="3">
        <f t="shared" si="3"/>
        <v>13</v>
      </c>
      <c r="J15" s="4" t="s">
        <v>447</v>
      </c>
      <c r="K15" s="4">
        <v>2</v>
      </c>
      <c r="L15" s="4">
        <v>40</v>
      </c>
      <c r="M15" s="4">
        <f t="shared" si="1"/>
        <v>80</v>
      </c>
    </row>
    <row r="16" spans="1:19" ht="15" customHeight="1" x14ac:dyDescent="0.3">
      <c r="I16" s="3">
        <f t="shared" si="3"/>
        <v>14</v>
      </c>
      <c r="J16" s="4" t="s">
        <v>448</v>
      </c>
      <c r="K16" s="4">
        <v>2</v>
      </c>
      <c r="L16" s="4">
        <v>10</v>
      </c>
      <c r="M16" s="4">
        <f t="shared" si="1"/>
        <v>20</v>
      </c>
    </row>
    <row r="17" spans="1:13" ht="15" customHeight="1" x14ac:dyDescent="0.3">
      <c r="A17" s="127" t="s">
        <v>449</v>
      </c>
      <c r="B17" s="122"/>
      <c r="C17" s="122"/>
      <c r="D17" s="122"/>
      <c r="I17" s="3">
        <f t="shared" si="3"/>
        <v>15</v>
      </c>
      <c r="J17" s="4" t="s">
        <v>450</v>
      </c>
      <c r="K17" s="4">
        <v>1</v>
      </c>
      <c r="L17" s="4">
        <v>13</v>
      </c>
      <c r="M17" s="4">
        <f t="shared" si="1"/>
        <v>13</v>
      </c>
    </row>
    <row r="18" spans="1:13" ht="15" customHeight="1" x14ac:dyDescent="0.3">
      <c r="A18" s="63" t="s">
        <v>4</v>
      </c>
      <c r="B18" s="63" t="s">
        <v>5</v>
      </c>
      <c r="C18" s="63" t="s">
        <v>10</v>
      </c>
      <c r="D18" s="63" t="s">
        <v>67</v>
      </c>
      <c r="E18" s="57">
        <v>400</v>
      </c>
      <c r="I18" s="3">
        <f t="shared" si="3"/>
        <v>16</v>
      </c>
      <c r="J18" s="4" t="s">
        <v>451</v>
      </c>
      <c r="K18" s="4">
        <v>5</v>
      </c>
      <c r="L18" s="4">
        <v>5</v>
      </c>
      <c r="M18" s="4">
        <f t="shared" si="1"/>
        <v>25</v>
      </c>
    </row>
    <row r="19" spans="1:13" ht="15" customHeight="1" x14ac:dyDescent="0.3">
      <c r="A19" s="3">
        <v>1</v>
      </c>
      <c r="B19" s="28" t="s">
        <v>434</v>
      </c>
      <c r="C19" s="5">
        <v>150</v>
      </c>
      <c r="D19" s="6">
        <v>44842</v>
      </c>
      <c r="I19" s="3">
        <f t="shared" si="3"/>
        <v>17</v>
      </c>
      <c r="J19" s="4" t="s">
        <v>452</v>
      </c>
      <c r="K19" s="4">
        <v>6</v>
      </c>
      <c r="L19" s="4">
        <v>18</v>
      </c>
      <c r="M19" s="4">
        <f t="shared" si="1"/>
        <v>108</v>
      </c>
    </row>
    <row r="20" spans="1:13" ht="15" customHeight="1" x14ac:dyDescent="0.3">
      <c r="A20" s="3">
        <f t="shared" ref="A20:A29" si="5">A19+1</f>
        <v>2</v>
      </c>
      <c r="B20" s="28"/>
      <c r="C20" s="5"/>
      <c r="D20" s="6"/>
      <c r="I20" s="3">
        <f t="shared" si="3"/>
        <v>18</v>
      </c>
      <c r="J20" s="7" t="s">
        <v>453</v>
      </c>
      <c r="K20" s="4"/>
      <c r="L20" s="4"/>
      <c r="M20" s="4">
        <f t="shared" si="1"/>
        <v>0</v>
      </c>
    </row>
    <row r="21" spans="1:13" ht="15" customHeight="1" x14ac:dyDescent="0.3">
      <c r="A21" s="3">
        <f t="shared" si="5"/>
        <v>3</v>
      </c>
      <c r="B21" s="28"/>
      <c r="C21" s="5"/>
      <c r="D21" s="6"/>
      <c r="I21" s="3">
        <f t="shared" si="3"/>
        <v>19</v>
      </c>
      <c r="J21" s="4" t="s">
        <v>454</v>
      </c>
      <c r="K21" s="4">
        <v>3</v>
      </c>
      <c r="L21" s="4">
        <v>110</v>
      </c>
      <c r="M21" s="4">
        <f t="shared" si="1"/>
        <v>330</v>
      </c>
    </row>
    <row r="22" spans="1:13" ht="15" customHeight="1" x14ac:dyDescent="0.3">
      <c r="A22" s="3">
        <f t="shared" si="5"/>
        <v>4</v>
      </c>
      <c r="B22" s="28"/>
      <c r="C22" s="5"/>
      <c r="D22" s="6"/>
      <c r="I22" s="3">
        <f t="shared" si="3"/>
        <v>20</v>
      </c>
      <c r="J22" s="4" t="s">
        <v>455</v>
      </c>
      <c r="K22" s="4">
        <v>2</v>
      </c>
      <c r="L22" s="4">
        <v>235</v>
      </c>
      <c r="M22" s="4">
        <f t="shared" si="1"/>
        <v>470</v>
      </c>
    </row>
    <row r="23" spans="1:13" ht="15" customHeight="1" x14ac:dyDescent="0.3">
      <c r="A23" s="3">
        <f t="shared" si="5"/>
        <v>5</v>
      </c>
      <c r="B23" s="28"/>
      <c r="C23" s="5"/>
      <c r="D23" s="6"/>
      <c r="I23" s="3">
        <f t="shared" si="3"/>
        <v>21</v>
      </c>
      <c r="J23" s="4" t="s">
        <v>456</v>
      </c>
      <c r="K23" s="4">
        <v>3</v>
      </c>
      <c r="L23" s="4">
        <v>145</v>
      </c>
      <c r="M23" s="4">
        <f t="shared" si="1"/>
        <v>435</v>
      </c>
    </row>
    <row r="24" spans="1:13" ht="15" customHeight="1" x14ac:dyDescent="0.3">
      <c r="A24" s="3">
        <f t="shared" si="5"/>
        <v>6</v>
      </c>
      <c r="B24" s="28"/>
      <c r="C24" s="5"/>
      <c r="D24" s="6"/>
      <c r="I24" s="3">
        <f t="shared" si="3"/>
        <v>22</v>
      </c>
      <c r="J24" s="4" t="s">
        <v>457</v>
      </c>
      <c r="K24" s="4">
        <v>2</v>
      </c>
      <c r="L24" s="4">
        <v>230</v>
      </c>
      <c r="M24" s="4">
        <f t="shared" si="1"/>
        <v>460</v>
      </c>
    </row>
    <row r="25" spans="1:13" ht="15" customHeight="1" x14ac:dyDescent="0.3">
      <c r="A25" s="3">
        <f t="shared" si="5"/>
        <v>7</v>
      </c>
      <c r="B25" s="28"/>
      <c r="C25" s="5"/>
      <c r="D25" s="6"/>
      <c r="I25" s="3">
        <f t="shared" si="3"/>
        <v>23</v>
      </c>
      <c r="J25" s="4" t="s">
        <v>458</v>
      </c>
      <c r="K25" s="4">
        <v>2</v>
      </c>
      <c r="L25" s="4">
        <v>13</v>
      </c>
      <c r="M25" s="4">
        <f t="shared" si="1"/>
        <v>26</v>
      </c>
    </row>
    <row r="26" spans="1:13" ht="15" customHeight="1" x14ac:dyDescent="0.3">
      <c r="A26" s="3">
        <f t="shared" si="5"/>
        <v>8</v>
      </c>
      <c r="B26" s="28"/>
      <c r="C26" s="5"/>
      <c r="D26" s="6"/>
      <c r="I26" s="3">
        <f t="shared" si="3"/>
        <v>24</v>
      </c>
      <c r="J26" s="4"/>
      <c r="K26" s="4"/>
      <c r="L26" s="4"/>
      <c r="M26" s="4">
        <f t="shared" si="1"/>
        <v>0</v>
      </c>
    </row>
    <row r="27" spans="1:13" ht="15" customHeight="1" x14ac:dyDescent="0.3">
      <c r="A27" s="3">
        <f t="shared" si="5"/>
        <v>9</v>
      </c>
      <c r="B27" s="28"/>
      <c r="C27" s="5"/>
      <c r="D27" s="6"/>
      <c r="I27" s="3">
        <f t="shared" si="3"/>
        <v>25</v>
      </c>
      <c r="J27" s="4" t="s">
        <v>456</v>
      </c>
      <c r="K27" s="4">
        <v>2</v>
      </c>
      <c r="L27" s="4">
        <v>145</v>
      </c>
      <c r="M27" s="4">
        <f t="shared" si="1"/>
        <v>290</v>
      </c>
    </row>
    <row r="28" spans="1:13" ht="15" customHeight="1" x14ac:dyDescent="0.3">
      <c r="A28" s="3">
        <f t="shared" si="5"/>
        <v>10</v>
      </c>
      <c r="B28" s="28"/>
      <c r="C28" s="5"/>
      <c r="D28" s="6"/>
      <c r="I28" s="3">
        <f t="shared" si="3"/>
        <v>26</v>
      </c>
      <c r="J28" s="4" t="s">
        <v>457</v>
      </c>
      <c r="K28" s="4">
        <v>3</v>
      </c>
      <c r="L28" s="4">
        <v>230</v>
      </c>
      <c r="M28" s="4">
        <f t="shared" si="1"/>
        <v>690</v>
      </c>
    </row>
    <row r="29" spans="1:13" ht="15" customHeight="1" x14ac:dyDescent="0.3">
      <c r="A29" s="3">
        <f t="shared" si="5"/>
        <v>11</v>
      </c>
      <c r="B29" s="28"/>
      <c r="C29" s="5"/>
      <c r="D29" s="11"/>
      <c r="I29" s="3">
        <f t="shared" si="3"/>
        <v>27</v>
      </c>
      <c r="J29" s="4" t="s">
        <v>459</v>
      </c>
      <c r="K29" s="4">
        <v>1</v>
      </c>
      <c r="L29" s="4">
        <v>190</v>
      </c>
      <c r="M29" s="4">
        <f t="shared" si="1"/>
        <v>190</v>
      </c>
    </row>
    <row r="30" spans="1:13" ht="15" customHeight="1" x14ac:dyDescent="0.3">
      <c r="A30" s="3">
        <f t="shared" ref="A30:A31" si="6">A27+1</f>
        <v>10</v>
      </c>
      <c r="B30" s="28"/>
      <c r="C30" s="5">
        <f>SUM(C19:C27)</f>
        <v>150</v>
      </c>
      <c r="D30" s="40"/>
      <c r="I30" s="3">
        <f t="shared" si="3"/>
        <v>28</v>
      </c>
      <c r="J30" s="4" t="s">
        <v>460</v>
      </c>
      <c r="K30" s="4">
        <v>1</v>
      </c>
      <c r="L30" s="4">
        <v>120</v>
      </c>
      <c r="M30" s="4">
        <f t="shared" si="1"/>
        <v>120</v>
      </c>
    </row>
    <row r="31" spans="1:13" ht="15" customHeight="1" x14ac:dyDescent="0.3">
      <c r="A31" s="3">
        <f t="shared" si="6"/>
        <v>11</v>
      </c>
      <c r="B31" s="37" t="s">
        <v>180</v>
      </c>
      <c r="C31" s="2">
        <f>E18-C30</f>
        <v>250</v>
      </c>
      <c r="D31" s="11"/>
      <c r="I31" s="3">
        <f t="shared" si="3"/>
        <v>29</v>
      </c>
      <c r="J31" s="4" t="s">
        <v>461</v>
      </c>
      <c r="K31" s="4">
        <v>50</v>
      </c>
      <c r="L31" s="4">
        <v>8</v>
      </c>
      <c r="M31" s="4">
        <f t="shared" si="1"/>
        <v>400</v>
      </c>
    </row>
    <row r="32" spans="1:13" ht="15" customHeight="1" x14ac:dyDescent="0.3">
      <c r="I32" s="3">
        <f t="shared" si="3"/>
        <v>30</v>
      </c>
      <c r="J32" s="4" t="s">
        <v>462</v>
      </c>
      <c r="K32" s="4">
        <v>1</v>
      </c>
      <c r="L32" s="4">
        <v>45</v>
      </c>
      <c r="M32" s="4">
        <f t="shared" si="1"/>
        <v>45</v>
      </c>
    </row>
    <row r="33" spans="4:13" ht="15" customHeight="1" x14ac:dyDescent="0.3">
      <c r="I33" s="3">
        <f t="shared" si="3"/>
        <v>31</v>
      </c>
      <c r="J33" s="4" t="s">
        <v>463</v>
      </c>
      <c r="K33" s="4">
        <v>15</v>
      </c>
      <c r="L33" s="4">
        <v>5</v>
      </c>
      <c r="M33" s="4">
        <f t="shared" si="1"/>
        <v>75</v>
      </c>
    </row>
    <row r="34" spans="4:13" ht="15" customHeight="1" x14ac:dyDescent="0.3">
      <c r="I34" s="3">
        <f t="shared" si="3"/>
        <v>32</v>
      </c>
      <c r="J34" s="4" t="s">
        <v>464</v>
      </c>
      <c r="K34" s="4">
        <v>5</v>
      </c>
      <c r="L34" s="4">
        <v>5</v>
      </c>
      <c r="M34" s="4">
        <f t="shared" si="1"/>
        <v>25</v>
      </c>
    </row>
    <row r="35" spans="4:13" ht="15" customHeight="1" x14ac:dyDescent="0.3">
      <c r="I35" s="3">
        <f t="shared" si="3"/>
        <v>33</v>
      </c>
      <c r="J35" s="4"/>
      <c r="K35" s="4"/>
      <c r="L35" s="4"/>
      <c r="M35" s="4">
        <f t="shared" si="1"/>
        <v>0</v>
      </c>
    </row>
    <row r="36" spans="4:13" ht="15" customHeight="1" x14ac:dyDescent="0.3">
      <c r="I36" s="3">
        <f t="shared" si="3"/>
        <v>34</v>
      </c>
      <c r="J36" s="4" t="s">
        <v>465</v>
      </c>
      <c r="K36" s="4">
        <v>9</v>
      </c>
      <c r="L36" s="4">
        <v>40</v>
      </c>
      <c r="M36" s="4">
        <f t="shared" si="1"/>
        <v>360</v>
      </c>
    </row>
    <row r="37" spans="4:13" ht="15" customHeight="1" x14ac:dyDescent="0.3">
      <c r="I37" s="3">
        <f t="shared" si="3"/>
        <v>35</v>
      </c>
      <c r="J37" s="4" t="s">
        <v>444</v>
      </c>
      <c r="K37" s="4">
        <v>1</v>
      </c>
      <c r="L37" s="4">
        <v>55</v>
      </c>
      <c r="M37" s="4">
        <f t="shared" si="1"/>
        <v>55</v>
      </c>
    </row>
    <row r="38" spans="4:13" ht="15" customHeight="1" x14ac:dyDescent="0.3">
      <c r="I38" s="3">
        <f t="shared" si="3"/>
        <v>36</v>
      </c>
      <c r="J38" s="4" t="s">
        <v>466</v>
      </c>
      <c r="K38" s="4">
        <v>1</v>
      </c>
      <c r="L38" s="4">
        <v>60</v>
      </c>
      <c r="M38" s="4">
        <f t="shared" si="1"/>
        <v>60</v>
      </c>
    </row>
    <row r="39" spans="4:13" ht="14.4" x14ac:dyDescent="0.3">
      <c r="I39" s="3">
        <f t="shared" si="3"/>
        <v>37</v>
      </c>
      <c r="J39" s="4" t="s">
        <v>467</v>
      </c>
      <c r="K39" s="4">
        <v>20</v>
      </c>
      <c r="L39" s="4">
        <v>4</v>
      </c>
      <c r="M39" s="4">
        <f t="shared" si="1"/>
        <v>80</v>
      </c>
    </row>
    <row r="40" spans="4:13" ht="14.4" x14ac:dyDescent="0.3">
      <c r="I40" s="3">
        <f t="shared" si="3"/>
        <v>38</v>
      </c>
      <c r="J40" s="4" t="s">
        <v>468</v>
      </c>
      <c r="K40" s="4">
        <v>14</v>
      </c>
      <c r="L40" s="4">
        <v>8</v>
      </c>
      <c r="M40" s="4">
        <f t="shared" si="1"/>
        <v>112</v>
      </c>
    </row>
    <row r="41" spans="4:13" ht="14.4" x14ac:dyDescent="0.3">
      <c r="I41" s="3">
        <f t="shared" si="3"/>
        <v>39</v>
      </c>
      <c r="J41" s="4" t="s">
        <v>469</v>
      </c>
      <c r="K41" s="4">
        <v>10</v>
      </c>
      <c r="L41" s="4">
        <v>8</v>
      </c>
      <c r="M41" s="4">
        <f t="shared" si="1"/>
        <v>80</v>
      </c>
    </row>
    <row r="42" spans="4:13" ht="14.4" x14ac:dyDescent="0.3">
      <c r="I42" s="3">
        <f t="shared" si="3"/>
        <v>40</v>
      </c>
      <c r="J42" s="4" t="s">
        <v>470</v>
      </c>
      <c r="K42" s="4">
        <v>15</v>
      </c>
      <c r="L42" s="4">
        <v>8</v>
      </c>
      <c r="M42" s="4">
        <f t="shared" si="1"/>
        <v>120</v>
      </c>
    </row>
    <row r="43" spans="4:13" ht="14.4" x14ac:dyDescent="0.3">
      <c r="I43" s="3">
        <f t="shared" si="3"/>
        <v>41</v>
      </c>
      <c r="J43" s="4" t="s">
        <v>471</v>
      </c>
      <c r="K43" s="4">
        <v>6</v>
      </c>
      <c r="L43" s="4">
        <v>4.5</v>
      </c>
      <c r="M43" s="4">
        <f t="shared" si="1"/>
        <v>27</v>
      </c>
    </row>
    <row r="44" spans="4:13" ht="14.4" x14ac:dyDescent="0.3">
      <c r="D44" s="58"/>
      <c r="I44" s="3">
        <f t="shared" si="3"/>
        <v>42</v>
      </c>
      <c r="J44" s="4" t="s">
        <v>456</v>
      </c>
      <c r="K44" s="4">
        <v>2</v>
      </c>
      <c r="L44" s="4">
        <v>145</v>
      </c>
      <c r="M44" s="4">
        <f t="shared" si="1"/>
        <v>290</v>
      </c>
    </row>
    <row r="45" spans="4:13" ht="14.4" x14ac:dyDescent="0.3">
      <c r="I45" s="3">
        <f t="shared" si="3"/>
        <v>43</v>
      </c>
      <c r="J45" s="4" t="s">
        <v>472</v>
      </c>
      <c r="K45" s="4">
        <v>50</v>
      </c>
      <c r="L45" s="4">
        <v>2.5</v>
      </c>
      <c r="M45" s="4">
        <f t="shared" si="1"/>
        <v>125</v>
      </c>
    </row>
    <row r="46" spans="4:13" ht="14.4" x14ac:dyDescent="0.3">
      <c r="I46" s="3">
        <f t="shared" si="3"/>
        <v>44</v>
      </c>
      <c r="J46" s="4" t="s">
        <v>473</v>
      </c>
      <c r="K46" s="4">
        <v>8</v>
      </c>
      <c r="L46" s="4">
        <v>45</v>
      </c>
      <c r="M46" s="4">
        <f t="shared" si="1"/>
        <v>360</v>
      </c>
    </row>
    <row r="47" spans="4:13" ht="14.4" x14ac:dyDescent="0.3">
      <c r="I47" s="3">
        <f t="shared" si="3"/>
        <v>45</v>
      </c>
      <c r="J47" s="4" t="s">
        <v>474</v>
      </c>
      <c r="K47" s="4">
        <v>1</v>
      </c>
      <c r="L47" s="4">
        <v>5</v>
      </c>
      <c r="M47" s="4">
        <f t="shared" si="1"/>
        <v>5</v>
      </c>
    </row>
    <row r="48" spans="4:13" ht="14.4" x14ac:dyDescent="0.3">
      <c r="I48" s="3">
        <f t="shared" si="3"/>
        <v>46</v>
      </c>
      <c r="J48" s="4" t="s">
        <v>475</v>
      </c>
      <c r="K48" s="4">
        <v>20</v>
      </c>
      <c r="L48" s="4">
        <v>6</v>
      </c>
      <c r="M48" s="4">
        <f t="shared" si="1"/>
        <v>120</v>
      </c>
    </row>
    <row r="49" spans="9:13" ht="14.4" x14ac:dyDescent="0.3">
      <c r="I49" s="3">
        <f t="shared" si="3"/>
        <v>47</v>
      </c>
      <c r="J49" s="4" t="s">
        <v>476</v>
      </c>
      <c r="K49" s="4">
        <v>2</v>
      </c>
      <c r="L49" s="4">
        <v>7</v>
      </c>
      <c r="M49" s="4">
        <f t="shared" si="1"/>
        <v>14</v>
      </c>
    </row>
    <row r="50" spans="9:13" ht="14.4" x14ac:dyDescent="0.3">
      <c r="I50" s="3">
        <f t="shared" si="3"/>
        <v>48</v>
      </c>
      <c r="J50" s="4" t="s">
        <v>454</v>
      </c>
      <c r="K50" s="4">
        <v>3</v>
      </c>
      <c r="L50" s="4">
        <v>110</v>
      </c>
      <c r="M50" s="4">
        <f t="shared" si="1"/>
        <v>330</v>
      </c>
    </row>
    <row r="51" spans="9:13" ht="14.4" x14ac:dyDescent="0.3">
      <c r="I51" s="3">
        <f t="shared" si="3"/>
        <v>49</v>
      </c>
      <c r="J51" s="43"/>
      <c r="K51" s="43"/>
      <c r="L51" s="43"/>
      <c r="M51" s="4">
        <f t="shared" si="1"/>
        <v>0</v>
      </c>
    </row>
    <row r="52" spans="9:13" ht="14.4" x14ac:dyDescent="0.3">
      <c r="I52" s="3">
        <f t="shared" si="3"/>
        <v>50</v>
      </c>
      <c r="J52" s="53" t="s">
        <v>477</v>
      </c>
      <c r="K52" s="4">
        <v>1</v>
      </c>
      <c r="L52" s="4">
        <v>220</v>
      </c>
      <c r="M52" s="4">
        <f t="shared" si="1"/>
        <v>220</v>
      </c>
    </row>
    <row r="53" spans="9:13" ht="14.4" x14ac:dyDescent="0.3">
      <c r="I53" s="3">
        <f t="shared" si="3"/>
        <v>51</v>
      </c>
      <c r="J53" s="1" t="s">
        <v>64</v>
      </c>
      <c r="K53" s="4"/>
      <c r="L53" s="5"/>
      <c r="M53" s="2">
        <f>SUM(M3:M52)</f>
        <v>9277.5</v>
      </c>
    </row>
  </sheetData>
  <mergeCells count="3">
    <mergeCell ref="A1:D1"/>
    <mergeCell ref="I1:M1"/>
    <mergeCell ref="A17:D17"/>
  </mergeCell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31"/>
  <sheetViews>
    <sheetView workbookViewId="0">
      <selection activeCell="G22" sqref="G22"/>
    </sheetView>
  </sheetViews>
  <sheetFormatPr baseColWidth="10" defaultColWidth="12.59765625" defaultRowHeight="15" customHeight="1" x14ac:dyDescent="0.25"/>
  <cols>
    <col min="2" max="2" width="25.69921875" customWidth="1"/>
    <col min="8" max="8" width="18.69921875" customWidth="1"/>
  </cols>
  <sheetData>
    <row r="1" spans="1:10" ht="14.4" x14ac:dyDescent="0.3">
      <c r="A1" s="59" t="s">
        <v>478</v>
      </c>
      <c r="B1" s="60"/>
      <c r="C1" s="60"/>
      <c r="D1" s="60"/>
      <c r="E1" s="60"/>
      <c r="F1" s="60"/>
      <c r="G1" s="59" t="s">
        <v>479</v>
      </c>
      <c r="H1" s="60"/>
      <c r="I1" s="60"/>
    </row>
    <row r="2" spans="1:10" ht="14.4" x14ac:dyDescent="0.3">
      <c r="A2" s="60"/>
      <c r="B2" s="60" t="s">
        <v>480</v>
      </c>
      <c r="C2" s="61">
        <v>2</v>
      </c>
      <c r="D2" s="61">
        <v>1900</v>
      </c>
      <c r="E2" s="61">
        <f t="shared" ref="E2:E24" si="0">C2*D2</f>
        <v>3800</v>
      </c>
      <c r="F2" s="60"/>
      <c r="G2" s="60"/>
      <c r="H2" s="60" t="s">
        <v>481</v>
      </c>
      <c r="I2" s="61">
        <v>7000</v>
      </c>
    </row>
    <row r="3" spans="1:10" ht="14.4" x14ac:dyDescent="0.3">
      <c r="A3" s="60"/>
      <c r="B3" s="60" t="s">
        <v>482</v>
      </c>
      <c r="C3" s="61">
        <v>1</v>
      </c>
      <c r="D3" s="61">
        <v>3000</v>
      </c>
      <c r="E3" s="61">
        <f t="shared" si="0"/>
        <v>3000</v>
      </c>
      <c r="F3" s="60"/>
      <c r="G3" s="60"/>
      <c r="H3" s="60" t="s">
        <v>483</v>
      </c>
      <c r="I3" s="61">
        <v>2672</v>
      </c>
    </row>
    <row r="4" spans="1:10" ht="14.4" x14ac:dyDescent="0.3">
      <c r="A4" s="60"/>
      <c r="B4" s="60" t="s">
        <v>484</v>
      </c>
      <c r="C4" s="61">
        <v>1</v>
      </c>
      <c r="D4" s="61">
        <v>1600</v>
      </c>
      <c r="E4" s="61">
        <f t="shared" si="0"/>
        <v>1600</v>
      </c>
      <c r="F4" s="60"/>
      <c r="G4" s="60"/>
      <c r="H4" s="60" t="s">
        <v>485</v>
      </c>
      <c r="I4" s="61">
        <v>2691</v>
      </c>
    </row>
    <row r="5" spans="1:10" ht="14.4" x14ac:dyDescent="0.3">
      <c r="A5" s="60"/>
      <c r="B5" s="60" t="s">
        <v>272</v>
      </c>
      <c r="C5" s="61">
        <v>1</v>
      </c>
      <c r="D5" s="61">
        <v>500</v>
      </c>
      <c r="E5" s="61">
        <f t="shared" si="0"/>
        <v>500</v>
      </c>
      <c r="F5" s="60"/>
      <c r="G5" s="60"/>
      <c r="H5" s="60" t="s">
        <v>486</v>
      </c>
      <c r="I5" s="61">
        <v>500</v>
      </c>
    </row>
    <row r="6" spans="1:10" ht="14.4" x14ac:dyDescent="0.3">
      <c r="A6" s="60"/>
      <c r="B6" s="60" t="s">
        <v>280</v>
      </c>
      <c r="C6" s="61">
        <v>0</v>
      </c>
      <c r="D6" s="61">
        <v>1300</v>
      </c>
      <c r="E6" s="61">
        <f t="shared" si="0"/>
        <v>0</v>
      </c>
      <c r="F6" s="60"/>
      <c r="G6" s="60"/>
      <c r="H6" s="60" t="s">
        <v>405</v>
      </c>
      <c r="I6" s="61">
        <v>200</v>
      </c>
    </row>
    <row r="7" spans="1:10" ht="14.4" x14ac:dyDescent="0.3">
      <c r="A7" s="60"/>
      <c r="B7" s="60" t="s">
        <v>487</v>
      </c>
      <c r="C7" s="61">
        <v>4</v>
      </c>
      <c r="D7" s="61">
        <v>400</v>
      </c>
      <c r="E7" s="61">
        <f t="shared" si="0"/>
        <v>1600</v>
      </c>
      <c r="F7" s="60"/>
      <c r="G7" s="60"/>
      <c r="H7" s="60" t="s">
        <v>488</v>
      </c>
      <c r="I7" s="61">
        <v>5000</v>
      </c>
    </row>
    <row r="8" spans="1:10" ht="14.4" x14ac:dyDescent="0.3">
      <c r="A8" s="60"/>
      <c r="B8" s="60" t="s">
        <v>489</v>
      </c>
      <c r="C8" s="61">
        <v>1</v>
      </c>
      <c r="D8" s="61">
        <v>1650</v>
      </c>
      <c r="E8" s="61">
        <f t="shared" si="0"/>
        <v>1650</v>
      </c>
      <c r="F8" s="60">
        <v>1900</v>
      </c>
      <c r="G8" s="60"/>
      <c r="H8" s="60" t="s">
        <v>490</v>
      </c>
      <c r="I8" s="61">
        <v>3000</v>
      </c>
    </row>
    <row r="9" spans="1:10" ht="14.4" x14ac:dyDescent="0.3">
      <c r="A9" s="60"/>
      <c r="B9" s="60" t="s">
        <v>491</v>
      </c>
      <c r="C9" s="61">
        <v>1</v>
      </c>
      <c r="D9" s="61">
        <v>1400</v>
      </c>
      <c r="E9" s="61">
        <f t="shared" si="0"/>
        <v>1400</v>
      </c>
      <c r="F9" s="60">
        <v>1700</v>
      </c>
      <c r="G9" s="60"/>
      <c r="H9" s="60" t="s">
        <v>492</v>
      </c>
      <c r="I9" s="57">
        <v>0</v>
      </c>
      <c r="J9" s="61">
        <v>7000</v>
      </c>
    </row>
    <row r="10" spans="1:10" ht="14.4" x14ac:dyDescent="0.3">
      <c r="A10" s="60"/>
      <c r="B10" s="60" t="s">
        <v>493</v>
      </c>
      <c r="C10" s="61">
        <v>1</v>
      </c>
      <c r="D10" s="61">
        <v>1300</v>
      </c>
      <c r="E10" s="61">
        <f t="shared" si="0"/>
        <v>1300</v>
      </c>
      <c r="F10" s="60">
        <v>900</v>
      </c>
      <c r="G10" s="60"/>
      <c r="H10" s="60" t="s">
        <v>494</v>
      </c>
      <c r="I10" s="57">
        <v>0</v>
      </c>
      <c r="J10" s="61">
        <v>3700</v>
      </c>
    </row>
    <row r="11" spans="1:10" ht="14.4" x14ac:dyDescent="0.3">
      <c r="A11" s="60"/>
      <c r="B11" s="60" t="s">
        <v>495</v>
      </c>
      <c r="C11" s="61">
        <v>1</v>
      </c>
      <c r="D11" s="61">
        <v>2000</v>
      </c>
      <c r="E11" s="61">
        <f t="shared" si="0"/>
        <v>2000</v>
      </c>
      <c r="F11" s="60">
        <f>SUM(F8:F10)</f>
        <v>4500</v>
      </c>
      <c r="G11" s="60"/>
      <c r="H11" s="60" t="s">
        <v>486</v>
      </c>
      <c r="I11" s="61">
        <v>0</v>
      </c>
      <c r="J11" s="57">
        <v>500</v>
      </c>
    </row>
    <row r="12" spans="1:10" ht="14.4" x14ac:dyDescent="0.3">
      <c r="A12" s="60"/>
      <c r="B12" s="60" t="s">
        <v>496</v>
      </c>
      <c r="C12" s="61">
        <v>1</v>
      </c>
      <c r="D12" s="61">
        <v>800</v>
      </c>
      <c r="E12" s="61">
        <f t="shared" si="0"/>
        <v>800</v>
      </c>
      <c r="F12" s="60"/>
      <c r="G12" s="60"/>
      <c r="H12" s="60" t="s">
        <v>497</v>
      </c>
      <c r="I12" s="61">
        <v>0</v>
      </c>
      <c r="J12" s="57">
        <v>5000</v>
      </c>
    </row>
    <row r="13" spans="1:10" ht="14.4" x14ac:dyDescent="0.3">
      <c r="A13" s="60"/>
      <c r="B13" s="60" t="s">
        <v>498</v>
      </c>
      <c r="C13" s="61">
        <v>1</v>
      </c>
      <c r="D13" s="61">
        <v>600</v>
      </c>
      <c r="E13" s="61">
        <f t="shared" si="0"/>
        <v>600</v>
      </c>
      <c r="F13" s="60"/>
      <c r="G13" s="60"/>
      <c r="H13" s="60" t="s">
        <v>499</v>
      </c>
      <c r="I13" s="61">
        <v>500</v>
      </c>
      <c r="J13" s="57">
        <v>5000</v>
      </c>
    </row>
    <row r="14" spans="1:10" ht="14.4" x14ac:dyDescent="0.3">
      <c r="A14" s="60"/>
      <c r="B14" s="60" t="s">
        <v>500</v>
      </c>
      <c r="C14" s="61">
        <v>1</v>
      </c>
      <c r="D14" s="61">
        <v>600</v>
      </c>
      <c r="E14" s="61">
        <f t="shared" si="0"/>
        <v>600</v>
      </c>
      <c r="F14" s="60"/>
      <c r="G14" s="60"/>
      <c r="H14" s="60" t="s">
        <v>501</v>
      </c>
      <c r="I14" s="60">
        <v>1900</v>
      </c>
    </row>
    <row r="15" spans="1:10" ht="14.4" x14ac:dyDescent="0.3">
      <c r="A15" s="60"/>
      <c r="B15" s="60" t="s">
        <v>502</v>
      </c>
      <c r="C15" s="61">
        <v>1</v>
      </c>
      <c r="D15" s="61">
        <v>1500</v>
      </c>
      <c r="E15" s="61">
        <f t="shared" si="0"/>
        <v>1500</v>
      </c>
      <c r="F15" s="60"/>
      <c r="G15" s="60"/>
      <c r="H15" s="60" t="s">
        <v>482</v>
      </c>
      <c r="I15" s="60">
        <v>1900</v>
      </c>
    </row>
    <row r="16" spans="1:10" ht="14.4" x14ac:dyDescent="0.3">
      <c r="A16" s="60"/>
      <c r="B16" s="60" t="s">
        <v>503</v>
      </c>
      <c r="C16" s="61">
        <v>0</v>
      </c>
      <c r="D16" s="61">
        <v>2000</v>
      </c>
      <c r="E16" s="61">
        <f t="shared" si="0"/>
        <v>0</v>
      </c>
      <c r="F16" s="60"/>
      <c r="G16" s="60"/>
    </row>
    <row r="17" spans="1:9" ht="14.4" x14ac:dyDescent="0.3">
      <c r="A17" s="60"/>
      <c r="B17" s="60" t="s">
        <v>504</v>
      </c>
      <c r="C17" s="61">
        <v>0</v>
      </c>
      <c r="D17" s="61">
        <v>1900</v>
      </c>
      <c r="E17" s="61">
        <f t="shared" si="0"/>
        <v>0</v>
      </c>
      <c r="F17" s="60"/>
      <c r="G17" s="60"/>
      <c r="H17" s="60"/>
    </row>
    <row r="18" spans="1:9" ht="14.4" x14ac:dyDescent="0.3">
      <c r="A18" s="60"/>
      <c r="B18" s="60" t="s">
        <v>505</v>
      </c>
      <c r="C18" s="61">
        <v>1</v>
      </c>
      <c r="D18" s="61">
        <v>2000</v>
      </c>
      <c r="E18" s="61">
        <f t="shared" si="0"/>
        <v>2000</v>
      </c>
      <c r="F18" s="60"/>
      <c r="G18" s="60"/>
      <c r="H18" s="60"/>
      <c r="I18" s="60"/>
    </row>
    <row r="19" spans="1:9" ht="14.4" x14ac:dyDescent="0.3">
      <c r="A19" s="60"/>
      <c r="B19" s="60" t="s">
        <v>294</v>
      </c>
      <c r="C19" s="61">
        <v>1</v>
      </c>
      <c r="D19" s="61">
        <v>1800</v>
      </c>
      <c r="E19" s="61">
        <f t="shared" si="0"/>
        <v>1800</v>
      </c>
      <c r="F19" s="60"/>
      <c r="G19" s="60"/>
      <c r="H19" s="60"/>
      <c r="I19" s="60"/>
    </row>
    <row r="20" spans="1:9" ht="14.4" x14ac:dyDescent="0.3">
      <c r="A20" s="60"/>
      <c r="B20" s="60" t="s">
        <v>506</v>
      </c>
      <c r="C20" s="61">
        <v>1</v>
      </c>
      <c r="D20" s="61">
        <v>500</v>
      </c>
      <c r="E20" s="61">
        <f t="shared" si="0"/>
        <v>500</v>
      </c>
      <c r="F20" s="60"/>
      <c r="G20" s="60"/>
      <c r="H20" s="60"/>
      <c r="I20" s="60"/>
    </row>
    <row r="21" spans="1:9" ht="14.4" x14ac:dyDescent="0.3">
      <c r="A21" s="60"/>
      <c r="B21" s="60"/>
      <c r="C21" s="60"/>
      <c r="D21" s="60"/>
      <c r="E21" s="61">
        <f t="shared" si="0"/>
        <v>0</v>
      </c>
      <c r="F21" s="60"/>
      <c r="G21" s="60"/>
      <c r="H21" s="60"/>
      <c r="I21" s="60"/>
    </row>
    <row r="22" spans="1:9" ht="14.4" x14ac:dyDescent="0.3">
      <c r="A22" s="60"/>
      <c r="B22" s="60"/>
      <c r="C22" s="60"/>
      <c r="D22" s="60"/>
      <c r="E22" s="61">
        <f t="shared" si="0"/>
        <v>0</v>
      </c>
      <c r="F22" s="60"/>
      <c r="G22" s="60"/>
      <c r="H22" s="60"/>
      <c r="I22" s="60"/>
    </row>
    <row r="23" spans="1:9" ht="14.4" x14ac:dyDescent="0.3">
      <c r="A23" s="60"/>
      <c r="B23" s="60"/>
      <c r="C23" s="60"/>
      <c r="D23" s="60"/>
      <c r="E23" s="61">
        <f t="shared" si="0"/>
        <v>0</v>
      </c>
      <c r="F23" s="60"/>
      <c r="G23" s="60"/>
      <c r="H23" s="60"/>
      <c r="I23" s="60"/>
    </row>
    <row r="24" spans="1:9" ht="14.4" x14ac:dyDescent="0.3">
      <c r="A24" s="60"/>
      <c r="B24" s="60"/>
      <c r="C24" s="60"/>
      <c r="D24" s="60"/>
      <c r="E24" s="61">
        <f t="shared" si="0"/>
        <v>0</v>
      </c>
      <c r="F24" s="60"/>
      <c r="G24" s="60"/>
      <c r="H24" s="60"/>
      <c r="I24" s="60"/>
    </row>
    <row r="25" spans="1:9" ht="14.4" x14ac:dyDescent="0.3">
      <c r="A25" s="60"/>
      <c r="B25" s="60"/>
      <c r="C25" s="60"/>
      <c r="D25" s="60"/>
      <c r="E25" s="61">
        <f>SUM(E2:E24)</f>
        <v>24650</v>
      </c>
      <c r="F25" s="60"/>
      <c r="G25" s="60"/>
      <c r="H25" s="60"/>
      <c r="I25" s="60"/>
    </row>
    <row r="27" spans="1:9" ht="14.4" x14ac:dyDescent="0.3">
      <c r="I27" s="61">
        <f>SUM(I2:I26)</f>
        <v>25363</v>
      </c>
    </row>
    <row r="31" spans="1:9" ht="15" customHeight="1" x14ac:dyDescent="0.25">
      <c r="G31" s="57">
        <f>I27-E25</f>
        <v>713</v>
      </c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83"/>
  <sheetViews>
    <sheetView zoomScale="70" zoomScaleNormal="70" workbookViewId="0">
      <selection activeCell="C39" sqref="C39"/>
    </sheetView>
  </sheetViews>
  <sheetFormatPr baseColWidth="10" defaultColWidth="12.59765625" defaultRowHeight="15" customHeight="1" x14ac:dyDescent="0.25"/>
  <cols>
    <col min="1" max="1" width="7.8984375" customWidth="1"/>
    <col min="2" max="2" width="18.69921875" customWidth="1"/>
    <col min="6" max="6" width="8.09765625" customWidth="1"/>
    <col min="7" max="7" width="38.09765625" bestFit="1" customWidth="1"/>
    <col min="9" max="9" width="15.59765625" customWidth="1"/>
    <col min="12" max="12" width="28.3984375" customWidth="1"/>
    <col min="14" max="14" width="12.59765625" style="75"/>
  </cols>
  <sheetData>
    <row r="1" spans="1:15" ht="15" customHeight="1" x14ac:dyDescent="0.3">
      <c r="A1" s="127" t="s">
        <v>385</v>
      </c>
      <c r="B1" s="122"/>
      <c r="C1" s="122"/>
      <c r="D1" s="122"/>
      <c r="F1" s="127" t="s">
        <v>386</v>
      </c>
      <c r="G1" s="122"/>
      <c r="H1" s="122"/>
      <c r="I1" s="122"/>
      <c r="K1" s="127" t="s">
        <v>387</v>
      </c>
      <c r="L1" s="122"/>
      <c r="M1" s="122"/>
      <c r="N1" s="122"/>
    </row>
    <row r="2" spans="1:15" ht="15" customHeight="1" x14ac:dyDescent="0.3">
      <c r="A2" s="63" t="s">
        <v>4</v>
      </c>
      <c r="B2" s="63" t="s">
        <v>5</v>
      </c>
      <c r="C2" s="63" t="s">
        <v>10</v>
      </c>
      <c r="D2" s="63" t="s">
        <v>67</v>
      </c>
      <c r="F2" s="63" t="s">
        <v>4</v>
      </c>
      <c r="G2" s="63" t="s">
        <v>5</v>
      </c>
      <c r="H2" s="63" t="s">
        <v>10</v>
      </c>
      <c r="I2" s="63" t="s">
        <v>67</v>
      </c>
      <c r="K2" s="63" t="s">
        <v>4</v>
      </c>
      <c r="L2" s="63" t="s">
        <v>5</v>
      </c>
      <c r="M2" s="63" t="s">
        <v>10</v>
      </c>
      <c r="N2" s="72" t="s">
        <v>67</v>
      </c>
    </row>
    <row r="3" spans="1:15" ht="15" customHeight="1" x14ac:dyDescent="0.3">
      <c r="A3" s="3">
        <v>1</v>
      </c>
      <c r="B3" s="28" t="s">
        <v>388</v>
      </c>
      <c r="C3" s="5">
        <v>3500</v>
      </c>
      <c r="D3" s="3"/>
      <c r="F3" s="3">
        <v>1</v>
      </c>
      <c r="G3" s="4" t="s">
        <v>389</v>
      </c>
      <c r="H3" s="5">
        <v>960</v>
      </c>
      <c r="I3" s="56"/>
      <c r="K3" s="3">
        <v>1</v>
      </c>
      <c r="L3" s="28" t="s">
        <v>40</v>
      </c>
      <c r="M3" s="5">
        <v>1350</v>
      </c>
      <c r="N3" s="6">
        <v>44765</v>
      </c>
    </row>
    <row r="4" spans="1:15" ht="15" customHeight="1" x14ac:dyDescent="0.3">
      <c r="A4" s="3">
        <f t="shared" ref="A4:A13" si="0">A3+1</f>
        <v>2</v>
      </c>
      <c r="B4" s="4" t="s">
        <v>390</v>
      </c>
      <c r="C4" s="5">
        <v>-650</v>
      </c>
      <c r="D4" s="6"/>
      <c r="F4" s="3">
        <f t="shared" ref="F4:F57" si="1">F3+1</f>
        <v>2</v>
      </c>
      <c r="G4" s="28" t="s">
        <v>391</v>
      </c>
      <c r="H4" s="5">
        <v>150</v>
      </c>
      <c r="I4" s="6"/>
      <c r="K4" s="3">
        <f t="shared" ref="K4:K33" si="2">K3+1</f>
        <v>2</v>
      </c>
      <c r="L4" s="4" t="s">
        <v>392</v>
      </c>
      <c r="M4" s="5">
        <v>800</v>
      </c>
      <c r="N4" s="6">
        <v>44772</v>
      </c>
    </row>
    <row r="5" spans="1:15" ht="15" customHeight="1" x14ac:dyDescent="0.3">
      <c r="A5" s="3">
        <f t="shared" si="0"/>
        <v>3</v>
      </c>
      <c r="B5" s="28" t="s">
        <v>393</v>
      </c>
      <c r="C5" s="5">
        <v>480</v>
      </c>
      <c r="D5" s="6">
        <v>44751</v>
      </c>
      <c r="F5" s="3">
        <f t="shared" si="1"/>
        <v>3</v>
      </c>
      <c r="G5" s="28" t="s">
        <v>394</v>
      </c>
      <c r="H5" s="5">
        <v>150</v>
      </c>
      <c r="I5" s="6"/>
      <c r="K5" s="3">
        <f t="shared" si="2"/>
        <v>3</v>
      </c>
      <c r="L5" s="4" t="s">
        <v>395</v>
      </c>
      <c r="M5" s="5">
        <v>600</v>
      </c>
      <c r="N5" s="6">
        <v>44779</v>
      </c>
    </row>
    <row r="6" spans="1:15" ht="15" customHeight="1" x14ac:dyDescent="0.3">
      <c r="A6" s="3">
        <f t="shared" si="0"/>
        <v>4</v>
      </c>
      <c r="B6" s="28" t="s">
        <v>309</v>
      </c>
      <c r="C6" s="5">
        <v>0</v>
      </c>
      <c r="D6" s="6"/>
      <c r="E6" s="5">
        <v>3250</v>
      </c>
      <c r="F6" s="3">
        <f t="shared" si="1"/>
        <v>4</v>
      </c>
      <c r="G6" s="28" t="s">
        <v>396</v>
      </c>
      <c r="H6" s="5">
        <v>80</v>
      </c>
      <c r="I6" s="6"/>
      <c r="K6" s="3">
        <f t="shared" si="2"/>
        <v>4</v>
      </c>
      <c r="L6" s="4" t="s">
        <v>397</v>
      </c>
      <c r="M6" s="5">
        <v>700</v>
      </c>
      <c r="N6" s="6">
        <v>44793</v>
      </c>
    </row>
    <row r="7" spans="1:15" ht="15" customHeight="1" x14ac:dyDescent="0.3">
      <c r="A7" s="3">
        <f t="shared" si="0"/>
        <v>5</v>
      </c>
      <c r="B7" s="28" t="s">
        <v>398</v>
      </c>
      <c r="C7" s="5">
        <v>600</v>
      </c>
      <c r="D7" s="6"/>
      <c r="F7" s="3">
        <f t="shared" si="1"/>
        <v>5</v>
      </c>
      <c r="G7" s="83" t="s">
        <v>523</v>
      </c>
      <c r="H7" s="5">
        <v>0</v>
      </c>
      <c r="I7" s="6"/>
      <c r="K7" s="3">
        <f t="shared" si="2"/>
        <v>5</v>
      </c>
      <c r="L7" s="4" t="s">
        <v>399</v>
      </c>
      <c r="M7" s="5">
        <v>700</v>
      </c>
      <c r="N7" s="6">
        <v>44800</v>
      </c>
    </row>
    <row r="8" spans="1:15" ht="15" customHeight="1" x14ac:dyDescent="0.3">
      <c r="A8" s="3">
        <f t="shared" si="0"/>
        <v>6</v>
      </c>
      <c r="B8" s="28" t="s">
        <v>400</v>
      </c>
      <c r="C8" s="5">
        <v>480</v>
      </c>
      <c r="D8" s="6">
        <v>44758</v>
      </c>
      <c r="F8" s="3">
        <f t="shared" si="1"/>
        <v>6</v>
      </c>
      <c r="G8" s="28" t="s">
        <v>401</v>
      </c>
      <c r="H8" s="5">
        <v>250</v>
      </c>
      <c r="I8" s="6"/>
      <c r="K8" s="3">
        <f t="shared" si="2"/>
        <v>6</v>
      </c>
      <c r="L8" s="4" t="s">
        <v>402</v>
      </c>
      <c r="M8" s="5">
        <v>700</v>
      </c>
      <c r="N8" s="6">
        <v>44807</v>
      </c>
    </row>
    <row r="9" spans="1:15" ht="15" customHeight="1" x14ac:dyDescent="0.3">
      <c r="A9" s="3">
        <f t="shared" si="0"/>
        <v>7</v>
      </c>
      <c r="B9" s="28" t="s">
        <v>403</v>
      </c>
      <c r="C9" s="5">
        <v>130</v>
      </c>
      <c r="D9" s="6"/>
      <c r="F9" s="3">
        <f t="shared" si="1"/>
        <v>7</v>
      </c>
      <c r="G9" s="28" t="s">
        <v>404</v>
      </c>
      <c r="H9" s="5">
        <v>30</v>
      </c>
      <c r="I9" s="6"/>
      <c r="K9" s="3">
        <f t="shared" si="2"/>
        <v>7</v>
      </c>
      <c r="L9" s="28" t="s">
        <v>405</v>
      </c>
      <c r="M9" s="5">
        <v>20</v>
      </c>
      <c r="N9" s="6"/>
    </row>
    <row r="10" spans="1:15" ht="15" customHeight="1" x14ac:dyDescent="0.3">
      <c r="A10" s="3">
        <f t="shared" si="0"/>
        <v>8</v>
      </c>
      <c r="B10" s="28" t="s">
        <v>406</v>
      </c>
      <c r="C10" s="5">
        <v>-500</v>
      </c>
      <c r="D10" s="6"/>
      <c r="F10" s="3">
        <f t="shared" si="1"/>
        <v>8</v>
      </c>
      <c r="G10" s="28" t="s">
        <v>407</v>
      </c>
      <c r="H10" s="5">
        <v>30</v>
      </c>
      <c r="I10" s="6"/>
      <c r="K10" s="3">
        <f t="shared" si="2"/>
        <v>8</v>
      </c>
      <c r="L10" s="28" t="s">
        <v>408</v>
      </c>
      <c r="M10" s="5">
        <v>100</v>
      </c>
      <c r="N10" s="6">
        <v>44812</v>
      </c>
    </row>
    <row r="11" spans="1:15" ht="15" customHeight="1" x14ac:dyDescent="0.3">
      <c r="A11" s="3">
        <f t="shared" si="0"/>
        <v>9</v>
      </c>
      <c r="B11" s="28"/>
      <c r="C11" s="5"/>
      <c r="D11" s="6"/>
      <c r="F11" s="3">
        <f t="shared" si="1"/>
        <v>9</v>
      </c>
      <c r="G11" s="28" t="s">
        <v>409</v>
      </c>
      <c r="H11" s="5">
        <v>120</v>
      </c>
      <c r="I11" s="6"/>
      <c r="K11" s="3">
        <f t="shared" si="2"/>
        <v>9</v>
      </c>
      <c r="L11" s="28" t="s">
        <v>410</v>
      </c>
      <c r="M11" s="5">
        <v>50</v>
      </c>
      <c r="N11" s="6">
        <v>44813</v>
      </c>
    </row>
    <row r="12" spans="1:15" ht="15" customHeight="1" x14ac:dyDescent="0.3">
      <c r="A12" s="3">
        <f t="shared" si="0"/>
        <v>10</v>
      </c>
      <c r="B12" s="28"/>
      <c r="C12" s="5"/>
      <c r="D12" s="6"/>
      <c r="F12" s="3">
        <f t="shared" si="1"/>
        <v>10</v>
      </c>
      <c r="G12" s="84" t="s">
        <v>411</v>
      </c>
      <c r="H12" s="85">
        <v>700</v>
      </c>
      <c r="I12" s="85">
        <v>700</v>
      </c>
      <c r="K12" s="3">
        <f t="shared" si="2"/>
        <v>10</v>
      </c>
      <c r="L12" s="4" t="s">
        <v>412</v>
      </c>
      <c r="M12" s="5">
        <v>700</v>
      </c>
      <c r="N12" s="6">
        <v>44814</v>
      </c>
    </row>
    <row r="13" spans="1:15" ht="15" customHeight="1" x14ac:dyDescent="0.3">
      <c r="A13" s="3">
        <f t="shared" si="0"/>
        <v>11</v>
      </c>
      <c r="B13" s="28"/>
      <c r="C13" s="5"/>
      <c r="D13" s="11"/>
      <c r="F13" s="3">
        <f t="shared" si="1"/>
        <v>11</v>
      </c>
      <c r="G13" s="84" t="s">
        <v>413</v>
      </c>
      <c r="H13" s="85">
        <v>100</v>
      </c>
      <c r="I13" s="85">
        <v>100</v>
      </c>
      <c r="K13" s="3">
        <f t="shared" si="2"/>
        <v>11</v>
      </c>
      <c r="L13" s="86" t="s">
        <v>414</v>
      </c>
      <c r="M13" s="85">
        <v>700</v>
      </c>
      <c r="N13" s="87">
        <v>44821</v>
      </c>
      <c r="O13" s="85">
        <v>700</v>
      </c>
    </row>
    <row r="14" spans="1:15" ht="15" customHeight="1" x14ac:dyDescent="0.3">
      <c r="A14" s="3">
        <f t="shared" ref="A14:A15" si="3">A11+1</f>
        <v>10</v>
      </c>
      <c r="B14" s="28"/>
      <c r="C14" s="5"/>
      <c r="D14" s="40"/>
      <c r="F14" s="3">
        <f t="shared" si="1"/>
        <v>12</v>
      </c>
      <c r="G14" s="84" t="s">
        <v>415</v>
      </c>
      <c r="H14" s="85">
        <v>650</v>
      </c>
      <c r="I14" s="85">
        <v>650</v>
      </c>
      <c r="K14" s="3">
        <f t="shared" si="2"/>
        <v>12</v>
      </c>
      <c r="L14" s="84" t="s">
        <v>413</v>
      </c>
      <c r="M14" s="85">
        <v>100</v>
      </c>
      <c r="N14" s="87">
        <v>44830</v>
      </c>
      <c r="O14" s="85">
        <v>100</v>
      </c>
    </row>
    <row r="15" spans="1:15" ht="15" customHeight="1" x14ac:dyDescent="0.3">
      <c r="A15" s="3">
        <f t="shared" si="3"/>
        <v>11</v>
      </c>
      <c r="B15" s="37" t="s">
        <v>180</v>
      </c>
      <c r="C15" s="2">
        <f>SUM(C3:C14)</f>
        <v>4040</v>
      </c>
      <c r="D15" s="11"/>
      <c r="F15" s="3">
        <f t="shared" si="1"/>
        <v>13</v>
      </c>
      <c r="G15" s="28"/>
      <c r="H15" s="43"/>
      <c r="I15" s="43"/>
      <c r="K15" s="3">
        <f t="shared" si="2"/>
        <v>13</v>
      </c>
      <c r="L15" s="86" t="s">
        <v>416</v>
      </c>
      <c r="M15" s="85">
        <v>150</v>
      </c>
      <c r="N15" s="87">
        <v>44839</v>
      </c>
      <c r="O15" s="85">
        <v>150</v>
      </c>
    </row>
    <row r="16" spans="1:15" ht="15" customHeight="1" x14ac:dyDescent="0.3">
      <c r="F16" s="3">
        <f t="shared" si="1"/>
        <v>14</v>
      </c>
      <c r="G16" s="76" t="s">
        <v>524</v>
      </c>
      <c r="H16" s="76">
        <v>60</v>
      </c>
      <c r="I16" s="43"/>
      <c r="K16" s="3">
        <f t="shared" si="2"/>
        <v>14</v>
      </c>
      <c r="L16" s="86" t="s">
        <v>417</v>
      </c>
      <c r="M16" s="85">
        <v>450</v>
      </c>
      <c r="N16" s="87">
        <v>44842</v>
      </c>
      <c r="O16" s="85">
        <v>450</v>
      </c>
    </row>
    <row r="17" spans="2:14" ht="15" customHeight="1" x14ac:dyDescent="0.3">
      <c r="F17" s="3">
        <f t="shared" si="1"/>
        <v>15</v>
      </c>
      <c r="G17" s="76" t="s">
        <v>520</v>
      </c>
      <c r="H17" s="76">
        <v>300</v>
      </c>
      <c r="I17" s="43"/>
      <c r="K17" s="3">
        <f t="shared" si="2"/>
        <v>15</v>
      </c>
      <c r="L17" s="4" t="s">
        <v>388</v>
      </c>
      <c r="M17" s="5">
        <v>450</v>
      </c>
      <c r="N17" s="6">
        <v>44846</v>
      </c>
    </row>
    <row r="18" spans="2:14" ht="15" customHeight="1" x14ac:dyDescent="0.3">
      <c r="B18" s="37" t="s">
        <v>522</v>
      </c>
      <c r="C18" s="82">
        <f>C15-M33</f>
        <v>5454</v>
      </c>
      <c r="F18" s="3">
        <f t="shared" si="1"/>
        <v>16</v>
      </c>
      <c r="G18" s="76" t="s">
        <v>525</v>
      </c>
      <c r="H18" s="76">
        <v>100</v>
      </c>
      <c r="I18" s="43"/>
      <c r="K18" s="3">
        <f t="shared" si="2"/>
        <v>16</v>
      </c>
      <c r="L18" s="4" t="s">
        <v>418</v>
      </c>
      <c r="M18" s="5">
        <v>20</v>
      </c>
      <c r="N18" s="6">
        <v>44869</v>
      </c>
    </row>
    <row r="19" spans="2:14" ht="15" customHeight="1" x14ac:dyDescent="0.3">
      <c r="F19" s="3">
        <f t="shared" si="1"/>
        <v>17</v>
      </c>
      <c r="G19" s="76" t="s">
        <v>526</v>
      </c>
      <c r="H19" s="76">
        <v>150</v>
      </c>
      <c r="I19" s="43"/>
      <c r="K19" s="3">
        <f t="shared" si="2"/>
        <v>17</v>
      </c>
      <c r="L19" s="10" t="s">
        <v>419</v>
      </c>
      <c r="M19" s="9">
        <v>200</v>
      </c>
      <c r="N19" s="8" t="s">
        <v>420</v>
      </c>
    </row>
    <row r="20" spans="2:14" ht="15" customHeight="1" x14ac:dyDescent="0.3">
      <c r="F20" s="3">
        <f t="shared" si="1"/>
        <v>18</v>
      </c>
      <c r="G20" s="76" t="s">
        <v>527</v>
      </c>
      <c r="H20" s="76">
        <v>150</v>
      </c>
      <c r="I20" s="43"/>
      <c r="K20" s="18">
        <f t="shared" si="2"/>
        <v>18</v>
      </c>
      <c r="L20" s="68" t="s">
        <v>419</v>
      </c>
      <c r="M20" s="69">
        <v>200</v>
      </c>
      <c r="N20" s="71" t="s">
        <v>421</v>
      </c>
    </row>
    <row r="21" spans="2:14" ht="15" customHeight="1" x14ac:dyDescent="0.3">
      <c r="F21" s="16">
        <f t="shared" si="1"/>
        <v>19</v>
      </c>
      <c r="G21" s="77" t="s">
        <v>528</v>
      </c>
      <c r="H21" s="77">
        <v>160</v>
      </c>
      <c r="I21" s="78"/>
      <c r="K21" s="18">
        <f t="shared" si="2"/>
        <v>19</v>
      </c>
      <c r="L21" s="68" t="s">
        <v>516</v>
      </c>
      <c r="M21" s="69">
        <v>32</v>
      </c>
      <c r="N21" s="71">
        <v>44904</v>
      </c>
    </row>
    <row r="22" spans="2:14" ht="15" customHeight="1" x14ac:dyDescent="0.3">
      <c r="F22" s="79">
        <f t="shared" si="1"/>
        <v>20</v>
      </c>
      <c r="G22" s="80" t="s">
        <v>529</v>
      </c>
      <c r="H22" s="80">
        <v>150</v>
      </c>
      <c r="I22" s="81"/>
      <c r="K22" s="18">
        <f t="shared" si="2"/>
        <v>20</v>
      </c>
      <c r="L22" s="68" t="s">
        <v>517</v>
      </c>
      <c r="M22" s="69">
        <v>50</v>
      </c>
      <c r="N22" s="71">
        <v>44905</v>
      </c>
    </row>
    <row r="23" spans="2:14" ht="15" customHeight="1" x14ac:dyDescent="0.3">
      <c r="F23" s="79">
        <f t="shared" si="1"/>
        <v>21</v>
      </c>
      <c r="G23" s="80" t="s">
        <v>531</v>
      </c>
      <c r="H23" s="80">
        <v>50</v>
      </c>
      <c r="I23" s="81"/>
      <c r="K23" s="18">
        <f t="shared" si="2"/>
        <v>21</v>
      </c>
      <c r="L23" s="68" t="s">
        <v>515</v>
      </c>
      <c r="M23" s="69">
        <v>100</v>
      </c>
      <c r="N23" s="71">
        <v>44905</v>
      </c>
    </row>
    <row r="24" spans="2:14" ht="15" customHeight="1" x14ac:dyDescent="0.3">
      <c r="F24" s="79">
        <f t="shared" si="1"/>
        <v>22</v>
      </c>
      <c r="G24" s="80" t="s">
        <v>530</v>
      </c>
      <c r="H24" s="80">
        <v>50</v>
      </c>
      <c r="I24" s="70"/>
      <c r="K24" s="18">
        <f t="shared" si="2"/>
        <v>22</v>
      </c>
      <c r="L24" s="68" t="s">
        <v>550</v>
      </c>
      <c r="M24" s="69">
        <v>600</v>
      </c>
      <c r="N24" s="71">
        <v>44907</v>
      </c>
    </row>
    <row r="25" spans="2:14" ht="15" customHeight="1" x14ac:dyDescent="0.3">
      <c r="F25" s="79">
        <f t="shared" si="1"/>
        <v>23</v>
      </c>
      <c r="G25" s="80" t="s">
        <v>532</v>
      </c>
      <c r="H25" s="80">
        <v>140</v>
      </c>
      <c r="I25" s="70"/>
      <c r="K25" s="18">
        <f t="shared" si="2"/>
        <v>23</v>
      </c>
      <c r="L25" s="70"/>
      <c r="M25" s="70"/>
      <c r="N25" s="73"/>
    </row>
    <row r="26" spans="2:14" ht="15" customHeight="1" x14ac:dyDescent="0.3">
      <c r="F26" s="79">
        <f t="shared" si="1"/>
        <v>24</v>
      </c>
      <c r="G26" s="80" t="s">
        <v>533</v>
      </c>
      <c r="H26" s="80">
        <v>70</v>
      </c>
      <c r="I26" s="70"/>
      <c r="K26" s="18">
        <f t="shared" si="2"/>
        <v>24</v>
      </c>
      <c r="L26" s="70"/>
      <c r="M26" s="70"/>
      <c r="N26" s="73"/>
    </row>
    <row r="27" spans="2:14" ht="15" customHeight="1" x14ac:dyDescent="0.3">
      <c r="F27" s="79">
        <f t="shared" si="1"/>
        <v>25</v>
      </c>
      <c r="G27" s="88" t="s">
        <v>534</v>
      </c>
      <c r="H27" s="88">
        <v>80</v>
      </c>
      <c r="I27" s="70"/>
      <c r="K27" s="18">
        <f t="shared" si="2"/>
        <v>25</v>
      </c>
      <c r="L27" s="70"/>
      <c r="M27" s="70"/>
      <c r="N27" s="73"/>
    </row>
    <row r="28" spans="2:14" ht="15" customHeight="1" x14ac:dyDescent="0.3">
      <c r="F28" s="79">
        <f t="shared" si="1"/>
        <v>26</v>
      </c>
      <c r="G28" s="70" t="s">
        <v>535</v>
      </c>
      <c r="H28" s="70">
        <v>250</v>
      </c>
      <c r="I28" s="70"/>
      <c r="K28" s="18">
        <f t="shared" si="2"/>
        <v>26</v>
      </c>
      <c r="L28" s="70"/>
      <c r="M28" s="70"/>
      <c r="N28" s="73"/>
    </row>
    <row r="29" spans="2:14" ht="15" customHeight="1" x14ac:dyDescent="0.3">
      <c r="F29" s="79">
        <f t="shared" si="1"/>
        <v>27</v>
      </c>
      <c r="G29" s="70" t="s">
        <v>536</v>
      </c>
      <c r="H29" s="70">
        <v>200</v>
      </c>
      <c r="I29" s="70"/>
      <c r="K29" s="18">
        <f t="shared" si="2"/>
        <v>27</v>
      </c>
      <c r="L29" s="70"/>
      <c r="M29" s="70"/>
      <c r="N29" s="73"/>
    </row>
    <row r="30" spans="2:14" ht="15" customHeight="1" x14ac:dyDescent="0.3">
      <c r="F30" s="79">
        <f t="shared" si="1"/>
        <v>28</v>
      </c>
      <c r="G30" s="70" t="s">
        <v>537</v>
      </c>
      <c r="H30" s="70">
        <v>50</v>
      </c>
      <c r="I30" s="70"/>
      <c r="K30" s="18">
        <f t="shared" si="2"/>
        <v>28</v>
      </c>
      <c r="L30" s="70"/>
      <c r="M30" s="70"/>
      <c r="N30" s="73"/>
    </row>
    <row r="31" spans="2:14" ht="15" customHeight="1" x14ac:dyDescent="0.3">
      <c r="F31" s="79">
        <f t="shared" si="1"/>
        <v>29</v>
      </c>
      <c r="G31" s="70" t="s">
        <v>538</v>
      </c>
      <c r="H31" s="70">
        <v>288</v>
      </c>
      <c r="I31" s="70"/>
      <c r="K31" s="18">
        <f t="shared" si="2"/>
        <v>29</v>
      </c>
      <c r="L31" s="70"/>
      <c r="M31" s="70"/>
      <c r="N31" s="73"/>
    </row>
    <row r="32" spans="2:14" ht="15" customHeight="1" x14ac:dyDescent="0.3">
      <c r="F32" s="79">
        <f t="shared" si="1"/>
        <v>30</v>
      </c>
      <c r="G32" s="70" t="s">
        <v>539</v>
      </c>
      <c r="H32" s="70">
        <v>288</v>
      </c>
      <c r="I32" s="70"/>
      <c r="K32" s="3">
        <f t="shared" si="2"/>
        <v>30</v>
      </c>
      <c r="L32" s="66" t="s">
        <v>422</v>
      </c>
      <c r="M32" s="24">
        <f>SUM(M3:M31)</f>
        <v>8772</v>
      </c>
      <c r="N32" s="67"/>
    </row>
    <row r="33" spans="6:14" ht="15" customHeight="1" x14ac:dyDescent="0.3">
      <c r="F33" s="79">
        <f t="shared" si="1"/>
        <v>31</v>
      </c>
      <c r="G33" s="70" t="s">
        <v>540</v>
      </c>
      <c r="H33" s="70">
        <v>120</v>
      </c>
      <c r="I33" s="70"/>
      <c r="K33" s="3">
        <f t="shared" si="2"/>
        <v>31</v>
      </c>
      <c r="L33" s="37" t="s">
        <v>180</v>
      </c>
      <c r="M33" s="2">
        <f>H57-M32</f>
        <v>-1414</v>
      </c>
      <c r="N33" s="74"/>
    </row>
    <row r="34" spans="6:14" ht="15" customHeight="1" x14ac:dyDescent="0.3">
      <c r="F34" s="79">
        <f t="shared" si="1"/>
        <v>32</v>
      </c>
      <c r="G34" s="70" t="s">
        <v>541</v>
      </c>
      <c r="H34" s="70">
        <v>80</v>
      </c>
      <c r="I34" s="70"/>
    </row>
    <row r="35" spans="6:14" ht="15" customHeight="1" x14ac:dyDescent="0.3">
      <c r="F35" s="79">
        <f t="shared" si="1"/>
        <v>33</v>
      </c>
      <c r="G35" s="28" t="s">
        <v>542</v>
      </c>
      <c r="H35" s="70">
        <v>200</v>
      </c>
      <c r="I35" s="70"/>
    </row>
    <row r="36" spans="6:14" ht="15" customHeight="1" x14ac:dyDescent="0.3">
      <c r="F36" s="79">
        <f t="shared" si="1"/>
        <v>34</v>
      </c>
      <c r="G36" s="70" t="s">
        <v>544</v>
      </c>
      <c r="H36" s="70">
        <v>200</v>
      </c>
      <c r="I36" s="70"/>
    </row>
    <row r="37" spans="6:14" ht="15" customHeight="1" x14ac:dyDescent="0.3">
      <c r="F37" s="79">
        <f t="shared" si="1"/>
        <v>35</v>
      </c>
      <c r="G37" s="70" t="s">
        <v>543</v>
      </c>
      <c r="H37" s="70">
        <v>400</v>
      </c>
      <c r="I37" s="70"/>
    </row>
    <row r="38" spans="6:14" ht="15" customHeight="1" x14ac:dyDescent="0.3">
      <c r="F38" s="79">
        <f t="shared" si="1"/>
        <v>36</v>
      </c>
      <c r="G38" s="70" t="s">
        <v>545</v>
      </c>
      <c r="H38" s="70">
        <v>100</v>
      </c>
      <c r="I38" s="70"/>
    </row>
    <row r="39" spans="6:14" ht="14.4" x14ac:dyDescent="0.3">
      <c r="F39" s="79">
        <f t="shared" si="1"/>
        <v>37</v>
      </c>
      <c r="G39" s="70" t="s">
        <v>546</v>
      </c>
      <c r="H39" s="70">
        <v>100</v>
      </c>
      <c r="I39" s="70"/>
      <c r="L39" t="s">
        <v>521</v>
      </c>
      <c r="M39">
        <v>1400</v>
      </c>
    </row>
    <row r="40" spans="6:14" ht="14.4" x14ac:dyDescent="0.3">
      <c r="F40" s="79">
        <f t="shared" si="1"/>
        <v>38</v>
      </c>
      <c r="G40" s="70" t="s">
        <v>547</v>
      </c>
      <c r="H40" s="70">
        <v>312</v>
      </c>
      <c r="I40" s="70"/>
      <c r="L40" t="s">
        <v>548</v>
      </c>
      <c r="M40">
        <v>1500</v>
      </c>
    </row>
    <row r="41" spans="6:14" ht="14.4" x14ac:dyDescent="0.3">
      <c r="F41" s="79">
        <f t="shared" si="1"/>
        <v>39</v>
      </c>
      <c r="G41" s="70" t="s">
        <v>551</v>
      </c>
      <c r="H41" s="70">
        <v>90</v>
      </c>
      <c r="I41" s="70"/>
      <c r="L41" t="s">
        <v>549</v>
      </c>
      <c r="M41">
        <v>1300</v>
      </c>
    </row>
    <row r="42" spans="6:14" ht="14.4" x14ac:dyDescent="0.3">
      <c r="F42" s="79">
        <f t="shared" si="1"/>
        <v>40</v>
      </c>
      <c r="G42" s="70"/>
      <c r="H42" s="70"/>
      <c r="I42" s="70"/>
      <c r="L42" t="s">
        <v>427</v>
      </c>
      <c r="M42">
        <v>1000</v>
      </c>
    </row>
    <row r="43" spans="6:14" ht="14.4" x14ac:dyDescent="0.3">
      <c r="F43" s="79">
        <f t="shared" si="1"/>
        <v>41</v>
      </c>
      <c r="G43" s="70"/>
      <c r="H43" s="70"/>
      <c r="I43" s="70"/>
    </row>
    <row r="44" spans="6:14" ht="14.4" x14ac:dyDescent="0.3">
      <c r="F44" s="79">
        <f t="shared" si="1"/>
        <v>42</v>
      </c>
      <c r="G44" s="70"/>
      <c r="H44" s="70"/>
      <c r="I44" s="70"/>
    </row>
    <row r="45" spans="6:14" ht="14.4" x14ac:dyDescent="0.3">
      <c r="F45" s="79">
        <f t="shared" si="1"/>
        <v>43</v>
      </c>
      <c r="G45" s="70"/>
      <c r="H45" s="70"/>
      <c r="I45" s="70"/>
    </row>
    <row r="46" spans="6:14" ht="14.4" x14ac:dyDescent="0.3">
      <c r="F46" s="79">
        <f t="shared" si="1"/>
        <v>44</v>
      </c>
      <c r="G46" s="70"/>
      <c r="H46" s="70"/>
      <c r="I46" s="70"/>
      <c r="M46" s="92">
        <f>SUM(M39:M45)</f>
        <v>5200</v>
      </c>
    </row>
    <row r="47" spans="6:14" ht="14.4" x14ac:dyDescent="0.3">
      <c r="F47" s="79">
        <f t="shared" si="1"/>
        <v>45</v>
      </c>
      <c r="G47" s="70"/>
      <c r="H47" s="70"/>
      <c r="I47" s="70"/>
    </row>
    <row r="48" spans="6:14" ht="14.4" x14ac:dyDescent="0.3">
      <c r="F48" s="79">
        <f t="shared" si="1"/>
        <v>46</v>
      </c>
      <c r="G48" s="70"/>
      <c r="H48" s="70"/>
      <c r="I48" s="70"/>
    </row>
    <row r="49" spans="6:11" ht="14.4" x14ac:dyDescent="0.3">
      <c r="F49" s="79">
        <f t="shared" si="1"/>
        <v>47</v>
      </c>
      <c r="G49" s="70"/>
      <c r="H49" s="70"/>
      <c r="I49" s="70"/>
    </row>
    <row r="50" spans="6:11" ht="15" customHeight="1" x14ac:dyDescent="0.3">
      <c r="F50" s="79">
        <f t="shared" si="1"/>
        <v>48</v>
      </c>
      <c r="G50" s="70"/>
      <c r="H50" s="70"/>
      <c r="I50" s="70"/>
    </row>
    <row r="51" spans="6:11" ht="15" customHeight="1" x14ac:dyDescent="0.3">
      <c r="F51" s="79">
        <f t="shared" si="1"/>
        <v>49</v>
      </c>
      <c r="G51" s="70"/>
      <c r="H51" s="70"/>
      <c r="I51" s="70"/>
    </row>
    <row r="52" spans="6:11" ht="15" customHeight="1" x14ac:dyDescent="0.3">
      <c r="F52" s="79">
        <f t="shared" si="1"/>
        <v>50</v>
      </c>
      <c r="G52" s="70"/>
      <c r="H52" s="70"/>
      <c r="I52" s="70"/>
    </row>
    <row r="53" spans="6:11" ht="15" customHeight="1" x14ac:dyDescent="0.3">
      <c r="F53" s="79">
        <f t="shared" si="1"/>
        <v>51</v>
      </c>
      <c r="G53" s="70"/>
      <c r="H53" s="70"/>
      <c r="I53" s="70"/>
    </row>
    <row r="54" spans="6:11" ht="15" customHeight="1" x14ac:dyDescent="0.3">
      <c r="F54" s="79">
        <f t="shared" si="1"/>
        <v>52</v>
      </c>
      <c r="G54" s="70"/>
      <c r="H54" s="70"/>
      <c r="I54" s="70"/>
    </row>
    <row r="55" spans="6:11" ht="15" customHeight="1" x14ac:dyDescent="0.3">
      <c r="F55" s="79">
        <f t="shared" si="1"/>
        <v>53</v>
      </c>
      <c r="G55" s="70"/>
      <c r="H55" s="70"/>
      <c r="I55" s="70"/>
    </row>
    <row r="56" spans="6:11" ht="15" customHeight="1" x14ac:dyDescent="0.3">
      <c r="F56" s="79">
        <f t="shared" si="1"/>
        <v>54</v>
      </c>
      <c r="G56" s="70"/>
      <c r="H56" s="70"/>
      <c r="I56" s="70"/>
    </row>
    <row r="57" spans="6:11" ht="15" customHeight="1" x14ac:dyDescent="0.3">
      <c r="F57" s="79">
        <f t="shared" si="1"/>
        <v>55</v>
      </c>
      <c r="G57" s="89" t="s">
        <v>180</v>
      </c>
      <c r="H57" s="90">
        <f>SUM(H3:H47)</f>
        <v>7358</v>
      </c>
      <c r="I57" s="91"/>
    </row>
    <row r="60" spans="6:11" ht="15" customHeight="1" x14ac:dyDescent="0.3">
      <c r="F60" s="127" t="s">
        <v>423</v>
      </c>
      <c r="G60" s="122"/>
      <c r="H60" s="122"/>
      <c r="I60" s="122"/>
    </row>
    <row r="61" spans="6:11" ht="15" customHeight="1" x14ac:dyDescent="0.3">
      <c r="F61" s="63" t="s">
        <v>4</v>
      </c>
      <c r="G61" s="63" t="s">
        <v>5</v>
      </c>
      <c r="H61" s="63" t="s">
        <v>10</v>
      </c>
      <c r="I61" s="63" t="s">
        <v>67</v>
      </c>
      <c r="J61" s="63" t="s">
        <v>424</v>
      </c>
    </row>
    <row r="62" spans="6:11" ht="15" customHeight="1" x14ac:dyDescent="0.3">
      <c r="F62" s="3">
        <v>1</v>
      </c>
      <c r="G62" s="4" t="s">
        <v>425</v>
      </c>
      <c r="H62" s="5">
        <v>1400</v>
      </c>
      <c r="I62" s="56"/>
      <c r="J62" s="5">
        <v>1300</v>
      </c>
    </row>
    <row r="63" spans="6:11" ht="15" customHeight="1" x14ac:dyDescent="0.3">
      <c r="F63" s="3">
        <f t="shared" ref="F63:F83" si="4">F62+1</f>
        <v>2</v>
      </c>
      <c r="G63" s="28" t="s">
        <v>426</v>
      </c>
      <c r="H63" s="5">
        <v>1300</v>
      </c>
      <c r="I63" s="6"/>
      <c r="J63" s="5">
        <v>700</v>
      </c>
      <c r="K63">
        <v>2300</v>
      </c>
    </row>
    <row r="64" spans="6:11" ht="15" customHeight="1" x14ac:dyDescent="0.3">
      <c r="F64" s="3">
        <f t="shared" si="4"/>
        <v>3</v>
      </c>
      <c r="G64" s="28" t="s">
        <v>427</v>
      </c>
      <c r="H64" s="5">
        <v>1000</v>
      </c>
      <c r="I64" s="6"/>
      <c r="J64" s="5">
        <v>0</v>
      </c>
    </row>
    <row r="65" spans="6:9" ht="15" customHeight="1" x14ac:dyDescent="0.3">
      <c r="F65" s="3">
        <f t="shared" si="4"/>
        <v>4</v>
      </c>
      <c r="G65" s="28"/>
      <c r="H65" s="5"/>
      <c r="I65" s="6"/>
    </row>
    <row r="66" spans="6:9" ht="15" customHeight="1" x14ac:dyDescent="0.3">
      <c r="F66" s="3">
        <f t="shared" si="4"/>
        <v>5</v>
      </c>
      <c r="G66" s="28"/>
      <c r="H66" s="5"/>
      <c r="I66" s="6"/>
    </row>
    <row r="67" spans="6:9" ht="15" customHeight="1" x14ac:dyDescent="0.3">
      <c r="F67" s="3">
        <f t="shared" si="4"/>
        <v>6</v>
      </c>
      <c r="G67" s="28"/>
      <c r="H67" s="5"/>
      <c r="I67" s="6"/>
    </row>
    <row r="68" spans="6:9" ht="15" customHeight="1" x14ac:dyDescent="0.3">
      <c r="F68" s="3">
        <f t="shared" si="4"/>
        <v>7</v>
      </c>
      <c r="G68" s="28"/>
      <c r="H68" s="5"/>
      <c r="I68" s="6"/>
    </row>
    <row r="69" spans="6:9" ht="15" customHeight="1" x14ac:dyDescent="0.3">
      <c r="F69" s="3">
        <f t="shared" si="4"/>
        <v>8</v>
      </c>
      <c r="G69" s="28"/>
      <c r="H69" s="5"/>
      <c r="I69" s="6"/>
    </row>
    <row r="70" spans="6:9" ht="15" customHeight="1" x14ac:dyDescent="0.3">
      <c r="F70" s="3">
        <f t="shared" si="4"/>
        <v>9</v>
      </c>
      <c r="G70" s="28"/>
      <c r="H70" s="5"/>
      <c r="I70" s="6"/>
    </row>
    <row r="71" spans="6:9" ht="15" customHeight="1" x14ac:dyDescent="0.3">
      <c r="F71" s="3">
        <f t="shared" si="4"/>
        <v>10</v>
      </c>
      <c r="G71" s="28"/>
      <c r="H71" s="5"/>
      <c r="I71" s="6"/>
    </row>
    <row r="72" spans="6:9" ht="15" customHeight="1" x14ac:dyDescent="0.3">
      <c r="F72" s="3">
        <f t="shared" si="4"/>
        <v>11</v>
      </c>
      <c r="G72" s="28"/>
      <c r="H72" s="5"/>
      <c r="I72" s="11"/>
    </row>
    <row r="73" spans="6:9" ht="15" customHeight="1" x14ac:dyDescent="0.3">
      <c r="F73" s="3">
        <f t="shared" si="4"/>
        <v>12</v>
      </c>
      <c r="G73" s="28"/>
      <c r="H73" s="5"/>
      <c r="I73" s="40"/>
    </row>
    <row r="74" spans="6:9" ht="15" customHeight="1" x14ac:dyDescent="0.3">
      <c r="F74" s="3">
        <f t="shared" si="4"/>
        <v>13</v>
      </c>
      <c r="G74" s="28"/>
      <c r="H74" s="43"/>
      <c r="I74" s="43"/>
    </row>
    <row r="75" spans="6:9" ht="15" customHeight="1" x14ac:dyDescent="0.3">
      <c r="F75" s="3">
        <f t="shared" si="4"/>
        <v>14</v>
      </c>
      <c r="G75" s="43"/>
      <c r="H75" s="43"/>
      <c r="I75" s="43"/>
    </row>
    <row r="76" spans="6:9" ht="15" customHeight="1" x14ac:dyDescent="0.3">
      <c r="F76" s="3">
        <f t="shared" si="4"/>
        <v>15</v>
      </c>
      <c r="G76" s="43"/>
      <c r="H76" s="43"/>
      <c r="I76" s="43"/>
    </row>
    <row r="77" spans="6:9" ht="15" customHeight="1" x14ac:dyDescent="0.3">
      <c r="F77" s="3">
        <f t="shared" si="4"/>
        <v>16</v>
      </c>
      <c r="G77" s="43"/>
      <c r="H77" s="43"/>
      <c r="I77" s="43"/>
    </row>
    <row r="78" spans="6:9" ht="15" customHeight="1" x14ac:dyDescent="0.3">
      <c r="F78" s="3">
        <f t="shared" si="4"/>
        <v>17</v>
      </c>
      <c r="G78" s="43"/>
      <c r="H78" s="43"/>
      <c r="I78" s="43"/>
    </row>
    <row r="79" spans="6:9" ht="15" customHeight="1" x14ac:dyDescent="0.3">
      <c r="F79" s="3">
        <f t="shared" si="4"/>
        <v>18</v>
      </c>
      <c r="G79" s="43"/>
      <c r="H79" s="43"/>
      <c r="I79" s="43"/>
    </row>
    <row r="80" spans="6:9" ht="15" customHeight="1" x14ac:dyDescent="0.3">
      <c r="F80" s="3">
        <f t="shared" si="4"/>
        <v>19</v>
      </c>
      <c r="G80" s="43"/>
      <c r="H80" s="43"/>
      <c r="I80" s="43"/>
    </row>
    <row r="81" spans="6:9" ht="15" customHeight="1" x14ac:dyDescent="0.3">
      <c r="F81" s="3">
        <f t="shared" si="4"/>
        <v>20</v>
      </c>
      <c r="G81" s="43"/>
      <c r="H81" s="43"/>
      <c r="I81" s="43"/>
    </row>
    <row r="82" spans="6:9" ht="15" customHeight="1" x14ac:dyDescent="0.3">
      <c r="F82" s="3">
        <f t="shared" si="4"/>
        <v>21</v>
      </c>
      <c r="G82" s="43"/>
      <c r="H82" s="43"/>
      <c r="I82" s="43"/>
    </row>
    <row r="83" spans="6:9" ht="15" customHeight="1" x14ac:dyDescent="0.3">
      <c r="F83" s="3">
        <f t="shared" si="4"/>
        <v>22</v>
      </c>
      <c r="G83" s="37" t="s">
        <v>180</v>
      </c>
      <c r="H83" s="2">
        <f>SUM(H62:H82)</f>
        <v>3700</v>
      </c>
      <c r="I83" s="11"/>
    </row>
  </sheetData>
  <mergeCells count="4">
    <mergeCell ref="A1:D1"/>
    <mergeCell ref="F1:I1"/>
    <mergeCell ref="K1:N1"/>
    <mergeCell ref="F60:I60"/>
  </mergeCells>
  <pageMargins left="0" right="0" top="0" bottom="0" header="0" footer="0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5F0E-3BE6-4D85-A0FF-CD59F833CC10}">
  <dimension ref="A1:N54"/>
  <sheetViews>
    <sheetView zoomScale="85" zoomScaleNormal="85" workbookViewId="0">
      <selection activeCell="C10" sqref="C10"/>
    </sheetView>
  </sheetViews>
  <sheetFormatPr baseColWidth="10" defaultColWidth="12.59765625" defaultRowHeight="13.8" x14ac:dyDescent="0.25"/>
  <cols>
    <col min="1" max="1" width="7.8984375" customWidth="1"/>
    <col min="2" max="2" width="18.69921875" customWidth="1"/>
    <col min="6" max="6" width="7.09765625" customWidth="1"/>
    <col min="7" max="7" width="24.19921875" customWidth="1"/>
    <col min="9" max="9" width="15.59765625" customWidth="1"/>
    <col min="11" max="11" width="6" customWidth="1"/>
    <col min="12" max="12" width="15.8984375" customWidth="1"/>
  </cols>
  <sheetData>
    <row r="1" spans="1:14" ht="15" customHeight="1" x14ac:dyDescent="0.3">
      <c r="A1" s="127" t="s">
        <v>385</v>
      </c>
      <c r="B1" s="122"/>
      <c r="C1" s="122"/>
      <c r="D1" s="122"/>
      <c r="F1" s="127" t="s">
        <v>572</v>
      </c>
      <c r="G1" s="122"/>
      <c r="H1" s="122"/>
      <c r="I1" s="122"/>
      <c r="K1" s="127" t="s">
        <v>423</v>
      </c>
      <c r="L1" s="122"/>
      <c r="M1" s="122"/>
      <c r="N1" s="122"/>
    </row>
    <row r="2" spans="1:14" ht="15" customHeight="1" x14ac:dyDescent="0.3">
      <c r="A2" s="63" t="s">
        <v>4</v>
      </c>
      <c r="B2" s="63" t="s">
        <v>5</v>
      </c>
      <c r="C2" s="63" t="s">
        <v>10</v>
      </c>
      <c r="D2" s="63" t="s">
        <v>67</v>
      </c>
      <c r="F2" s="63" t="s">
        <v>4</v>
      </c>
      <c r="G2" s="63" t="s">
        <v>5</v>
      </c>
      <c r="H2" s="63" t="s">
        <v>10</v>
      </c>
      <c r="I2" s="63" t="s">
        <v>67</v>
      </c>
      <c r="K2" s="63" t="s">
        <v>4</v>
      </c>
      <c r="L2" s="63" t="s">
        <v>5</v>
      </c>
      <c r="M2" s="63" t="s">
        <v>10</v>
      </c>
      <c r="N2" s="63" t="s">
        <v>67</v>
      </c>
    </row>
    <row r="3" spans="1:14" ht="15" customHeight="1" x14ac:dyDescent="0.3">
      <c r="A3" s="3">
        <v>1</v>
      </c>
      <c r="B3" s="28" t="s">
        <v>385</v>
      </c>
      <c r="C3" s="5">
        <v>5450</v>
      </c>
      <c r="D3" s="3"/>
      <c r="F3" s="18">
        <v>1</v>
      </c>
      <c r="G3" s="101" t="s">
        <v>553</v>
      </c>
      <c r="H3" s="102">
        <v>100</v>
      </c>
      <c r="I3" s="6">
        <v>44914</v>
      </c>
      <c r="K3" s="3">
        <v>1</v>
      </c>
      <c r="L3" s="4" t="s">
        <v>425</v>
      </c>
      <c r="M3" s="5">
        <v>1400</v>
      </c>
      <c r="N3" s="56"/>
    </row>
    <row r="4" spans="1:14" ht="15" customHeight="1" x14ac:dyDescent="0.3">
      <c r="A4" s="3">
        <f t="shared" ref="A4:A23" si="0">A3+1</f>
        <v>2</v>
      </c>
      <c r="B4" s="4" t="s">
        <v>662</v>
      </c>
      <c r="C4" s="5">
        <v>-800</v>
      </c>
      <c r="D4" s="6"/>
      <c r="F4" s="18">
        <f t="shared" ref="F4:F28" si="1">F3+1</f>
        <v>2</v>
      </c>
      <c r="G4" s="101" t="s">
        <v>563</v>
      </c>
      <c r="H4" s="102">
        <v>50</v>
      </c>
      <c r="I4" s="6">
        <v>44917</v>
      </c>
      <c r="K4" s="3">
        <f t="shared" ref="K4:K13" si="2">K3+1</f>
        <v>2</v>
      </c>
      <c r="L4" s="99" t="s">
        <v>426</v>
      </c>
      <c r="M4" s="100">
        <v>1300</v>
      </c>
      <c r="N4" s="6"/>
    </row>
    <row r="5" spans="1:14" ht="15" customHeight="1" x14ac:dyDescent="0.3">
      <c r="A5" s="3">
        <f t="shared" si="0"/>
        <v>3</v>
      </c>
      <c r="B5" s="28" t="s">
        <v>571</v>
      </c>
      <c r="C5" s="5">
        <v>50</v>
      </c>
      <c r="D5" s="6"/>
      <c r="F5" s="18">
        <f t="shared" si="1"/>
        <v>3</v>
      </c>
      <c r="G5" s="101" t="s">
        <v>568</v>
      </c>
      <c r="H5" s="102">
        <v>350</v>
      </c>
      <c r="I5" s="6">
        <v>44919</v>
      </c>
      <c r="K5" s="3">
        <f t="shared" si="2"/>
        <v>3</v>
      </c>
      <c r="L5" s="28" t="s">
        <v>427</v>
      </c>
      <c r="M5" s="5">
        <v>1000</v>
      </c>
      <c r="N5" s="6"/>
    </row>
    <row r="6" spans="1:14" ht="15" customHeight="1" x14ac:dyDescent="0.3">
      <c r="A6" s="3">
        <f t="shared" si="0"/>
        <v>4</v>
      </c>
      <c r="B6" s="28" t="s">
        <v>625</v>
      </c>
      <c r="C6" s="5">
        <v>50</v>
      </c>
      <c r="D6" s="6">
        <v>44957</v>
      </c>
      <c r="F6" s="18">
        <f t="shared" si="1"/>
        <v>4</v>
      </c>
      <c r="G6" s="96" t="s">
        <v>573</v>
      </c>
      <c r="H6" s="98">
        <v>0</v>
      </c>
      <c r="I6" s="6">
        <v>44926</v>
      </c>
      <c r="K6" s="3">
        <f t="shared" si="2"/>
        <v>4</v>
      </c>
      <c r="L6" s="96" t="s">
        <v>573</v>
      </c>
      <c r="M6" s="97">
        <v>220</v>
      </c>
      <c r="N6" s="6"/>
    </row>
    <row r="7" spans="1:14" ht="15" customHeight="1" x14ac:dyDescent="0.3">
      <c r="A7" s="3">
        <f t="shared" si="0"/>
        <v>5</v>
      </c>
      <c r="B7" s="28" t="s">
        <v>661</v>
      </c>
      <c r="C7" s="5">
        <v>-600</v>
      </c>
      <c r="D7" s="6">
        <v>45046</v>
      </c>
      <c r="F7" s="18">
        <f t="shared" si="1"/>
        <v>5</v>
      </c>
      <c r="G7" s="93"/>
      <c r="H7" s="69"/>
      <c r="I7" s="6"/>
      <c r="K7" s="3">
        <f t="shared" si="2"/>
        <v>5</v>
      </c>
      <c r="L7" s="28"/>
      <c r="M7" s="5"/>
      <c r="N7" s="6"/>
    </row>
    <row r="8" spans="1:14" ht="15" customHeight="1" x14ac:dyDescent="0.3">
      <c r="A8" s="3">
        <f t="shared" si="0"/>
        <v>6</v>
      </c>
      <c r="B8" s="118" t="s">
        <v>258</v>
      </c>
      <c r="C8" s="119">
        <v>-300</v>
      </c>
      <c r="D8" s="120">
        <v>45262</v>
      </c>
      <c r="F8" s="3">
        <f t="shared" si="1"/>
        <v>6</v>
      </c>
      <c r="G8" s="93"/>
      <c r="H8" s="69"/>
      <c r="I8" s="6"/>
      <c r="K8" s="3">
        <f t="shared" si="2"/>
        <v>6</v>
      </c>
      <c r="L8" s="28"/>
      <c r="M8" s="5"/>
      <c r="N8" s="6"/>
    </row>
    <row r="9" spans="1:14" ht="15" customHeight="1" x14ac:dyDescent="0.3">
      <c r="A9" s="3">
        <f t="shared" si="0"/>
        <v>7</v>
      </c>
      <c r="B9" s="118" t="s">
        <v>258</v>
      </c>
      <c r="C9" s="119">
        <v>-200</v>
      </c>
      <c r="D9" s="120">
        <v>45283</v>
      </c>
      <c r="F9" s="3">
        <f t="shared" si="1"/>
        <v>7</v>
      </c>
      <c r="G9" s="93"/>
      <c r="H9" s="69"/>
      <c r="I9" s="6"/>
      <c r="K9" s="3">
        <f t="shared" si="2"/>
        <v>7</v>
      </c>
      <c r="L9" s="28"/>
      <c r="M9" s="5"/>
      <c r="N9" s="6"/>
    </row>
    <row r="10" spans="1:14" ht="15" customHeight="1" x14ac:dyDescent="0.3">
      <c r="A10" s="3">
        <f t="shared" si="0"/>
        <v>8</v>
      </c>
      <c r="B10" s="28"/>
      <c r="C10" s="5"/>
      <c r="D10" s="6"/>
      <c r="F10" s="3">
        <f t="shared" si="1"/>
        <v>8</v>
      </c>
      <c r="G10" s="93"/>
      <c r="H10" s="69"/>
      <c r="I10" s="6"/>
      <c r="K10" s="3">
        <f t="shared" si="2"/>
        <v>8</v>
      </c>
      <c r="L10" s="28"/>
      <c r="M10" s="5"/>
      <c r="N10" s="6"/>
    </row>
    <row r="11" spans="1:14" ht="15" customHeight="1" x14ac:dyDescent="0.3">
      <c r="A11" s="3">
        <f t="shared" si="0"/>
        <v>9</v>
      </c>
      <c r="B11" s="28"/>
      <c r="C11" s="5"/>
      <c r="D11" s="6"/>
      <c r="F11" s="3">
        <f t="shared" si="1"/>
        <v>9</v>
      </c>
      <c r="G11" s="93"/>
      <c r="H11" s="69"/>
      <c r="I11" s="6"/>
      <c r="K11" s="3">
        <f t="shared" si="2"/>
        <v>9</v>
      </c>
      <c r="L11" s="28"/>
      <c r="M11" s="5"/>
      <c r="N11" s="6"/>
    </row>
    <row r="12" spans="1:14" ht="15" customHeight="1" x14ac:dyDescent="0.3">
      <c r="A12" s="3">
        <f t="shared" si="0"/>
        <v>10</v>
      </c>
      <c r="B12" s="28"/>
      <c r="C12" s="5"/>
      <c r="D12" s="6"/>
      <c r="F12" s="3">
        <f t="shared" si="1"/>
        <v>10</v>
      </c>
      <c r="G12" s="93"/>
      <c r="H12" s="69"/>
      <c r="I12" s="6"/>
      <c r="K12" s="3">
        <f t="shared" si="2"/>
        <v>10</v>
      </c>
      <c r="L12" s="28"/>
      <c r="M12" s="5"/>
      <c r="N12" s="6"/>
    </row>
    <row r="13" spans="1:14" ht="15" customHeight="1" x14ac:dyDescent="0.3">
      <c r="A13" s="3">
        <f t="shared" si="0"/>
        <v>11</v>
      </c>
      <c r="B13" s="35"/>
      <c r="C13" s="9"/>
      <c r="D13" s="17"/>
      <c r="F13" s="3">
        <f t="shared" si="1"/>
        <v>11</v>
      </c>
      <c r="G13" s="93"/>
      <c r="H13" s="69"/>
      <c r="I13" s="6"/>
      <c r="K13" s="3">
        <f t="shared" si="2"/>
        <v>11</v>
      </c>
      <c r="L13" s="37" t="s">
        <v>64</v>
      </c>
      <c r="M13" s="2">
        <f>SUM(M3:M12)</f>
        <v>3920</v>
      </c>
      <c r="N13" s="11"/>
    </row>
    <row r="14" spans="1:14" ht="15" customHeight="1" x14ac:dyDescent="0.3">
      <c r="A14" s="18">
        <f t="shared" si="0"/>
        <v>12</v>
      </c>
      <c r="B14" s="93"/>
      <c r="C14" s="69"/>
      <c r="D14" s="94"/>
      <c r="F14" s="3">
        <f t="shared" si="1"/>
        <v>12</v>
      </c>
      <c r="G14" s="93"/>
      <c r="H14" s="69"/>
      <c r="I14" s="6"/>
    </row>
    <row r="15" spans="1:14" ht="15" customHeight="1" x14ac:dyDescent="0.3">
      <c r="A15" s="18">
        <f t="shared" si="0"/>
        <v>13</v>
      </c>
      <c r="B15" s="70"/>
      <c r="C15" s="70"/>
      <c r="D15" s="70"/>
      <c r="F15" s="3">
        <f t="shared" si="1"/>
        <v>13</v>
      </c>
      <c r="G15" s="93"/>
      <c r="H15" s="69"/>
      <c r="I15" s="6"/>
      <c r="K15" s="127" t="s">
        <v>554</v>
      </c>
      <c r="L15" s="122"/>
      <c r="M15" s="122"/>
      <c r="N15" s="122"/>
    </row>
    <row r="16" spans="1:14" ht="15" customHeight="1" x14ac:dyDescent="0.3">
      <c r="A16" s="18">
        <f t="shared" si="0"/>
        <v>14</v>
      </c>
      <c r="B16" s="70"/>
      <c r="C16" s="70"/>
      <c r="D16" s="70"/>
      <c r="F16" s="3">
        <f t="shared" si="1"/>
        <v>14</v>
      </c>
      <c r="G16" s="93"/>
      <c r="H16" s="69"/>
      <c r="I16" s="6"/>
      <c r="K16" s="63" t="s">
        <v>4</v>
      </c>
      <c r="L16" s="63" t="s">
        <v>5</v>
      </c>
      <c r="M16" s="63" t="s">
        <v>10</v>
      </c>
      <c r="N16" s="63" t="s">
        <v>67</v>
      </c>
    </row>
    <row r="17" spans="1:14" ht="15" customHeight="1" x14ac:dyDescent="0.3">
      <c r="A17" s="18">
        <f t="shared" si="0"/>
        <v>15</v>
      </c>
      <c r="B17" s="70"/>
      <c r="C17" s="70"/>
      <c r="D17" s="70"/>
      <c r="F17" s="3">
        <f t="shared" si="1"/>
        <v>15</v>
      </c>
      <c r="G17" s="93"/>
      <c r="H17" s="69"/>
      <c r="I17" s="6"/>
      <c r="K17" s="3">
        <v>1</v>
      </c>
      <c r="L17" s="4" t="s">
        <v>623</v>
      </c>
      <c r="M17" s="5">
        <v>450</v>
      </c>
      <c r="N17" s="56">
        <v>44914</v>
      </c>
    </row>
    <row r="18" spans="1:14" ht="15" customHeight="1" x14ac:dyDescent="0.3">
      <c r="A18" s="18">
        <f t="shared" si="0"/>
        <v>16</v>
      </c>
      <c r="B18" s="70"/>
      <c r="C18" s="70"/>
      <c r="D18" s="70"/>
      <c r="F18" s="3">
        <f t="shared" si="1"/>
        <v>16</v>
      </c>
      <c r="G18" s="93"/>
      <c r="H18" s="69"/>
      <c r="I18" s="6"/>
      <c r="K18" s="3">
        <f t="shared" ref="K18:K27" si="3">K17+1</f>
        <v>2</v>
      </c>
      <c r="L18" s="28"/>
      <c r="M18" s="5"/>
      <c r="N18" s="6"/>
    </row>
    <row r="19" spans="1:14" ht="15" customHeight="1" x14ac:dyDescent="0.3">
      <c r="A19" s="18">
        <f t="shared" si="0"/>
        <v>17</v>
      </c>
      <c r="B19" s="70"/>
      <c r="C19" s="70"/>
      <c r="D19" s="70"/>
      <c r="F19" s="3">
        <f t="shared" si="1"/>
        <v>17</v>
      </c>
      <c r="G19" s="93"/>
      <c r="H19" s="69"/>
      <c r="I19" s="6"/>
      <c r="K19" s="3">
        <f t="shared" si="3"/>
        <v>3</v>
      </c>
      <c r="L19" s="28"/>
      <c r="M19" s="5"/>
      <c r="N19" s="6"/>
    </row>
    <row r="20" spans="1:14" ht="15" customHeight="1" x14ac:dyDescent="0.3">
      <c r="A20" s="18">
        <f t="shared" si="0"/>
        <v>18</v>
      </c>
      <c r="B20" s="70"/>
      <c r="C20" s="70"/>
      <c r="D20" s="70"/>
      <c r="F20" s="3">
        <f t="shared" si="1"/>
        <v>18</v>
      </c>
      <c r="G20" s="93"/>
      <c r="H20" s="69"/>
      <c r="I20" s="6"/>
      <c r="K20" s="3">
        <f t="shared" si="3"/>
        <v>4</v>
      </c>
      <c r="L20" s="28"/>
      <c r="M20" s="5"/>
      <c r="N20" s="6"/>
    </row>
    <row r="21" spans="1:14" ht="15" customHeight="1" x14ac:dyDescent="0.3">
      <c r="A21" s="18">
        <f t="shared" si="0"/>
        <v>19</v>
      </c>
      <c r="B21" s="70"/>
      <c r="C21" s="70"/>
      <c r="D21" s="70"/>
      <c r="F21" s="16">
        <f t="shared" si="1"/>
        <v>19</v>
      </c>
      <c r="G21" s="93"/>
      <c r="H21" s="69"/>
      <c r="I21" s="6"/>
      <c r="K21" s="3">
        <f t="shared" si="3"/>
        <v>5</v>
      </c>
      <c r="L21" s="28"/>
      <c r="M21" s="5"/>
      <c r="N21" s="6"/>
    </row>
    <row r="22" spans="1:14" ht="15" customHeight="1" x14ac:dyDescent="0.3">
      <c r="A22" s="18">
        <f t="shared" si="0"/>
        <v>20</v>
      </c>
      <c r="B22" s="89" t="s">
        <v>564</v>
      </c>
      <c r="C22" s="90">
        <f>SUM(C3:C21)</f>
        <v>3650</v>
      </c>
      <c r="D22" s="70"/>
      <c r="F22" s="79">
        <f t="shared" si="1"/>
        <v>20</v>
      </c>
      <c r="G22" s="93"/>
      <c r="H22" s="69"/>
      <c r="I22" s="6"/>
      <c r="K22" s="3">
        <f t="shared" si="3"/>
        <v>6</v>
      </c>
      <c r="L22" s="28"/>
      <c r="M22" s="5"/>
      <c r="N22" s="6"/>
    </row>
    <row r="23" spans="1:14" ht="15" customHeight="1" x14ac:dyDescent="0.3">
      <c r="A23" s="18">
        <f t="shared" si="0"/>
        <v>21</v>
      </c>
      <c r="B23" s="89" t="s">
        <v>565</v>
      </c>
      <c r="C23" s="95"/>
      <c r="D23" s="91"/>
      <c r="F23" s="79">
        <f t="shared" si="1"/>
        <v>21</v>
      </c>
      <c r="G23" s="93"/>
      <c r="H23" s="69"/>
      <c r="I23" s="6"/>
      <c r="K23" s="3">
        <f t="shared" si="3"/>
        <v>7</v>
      </c>
      <c r="L23" s="28"/>
      <c r="M23" s="5"/>
      <c r="N23" s="6"/>
    </row>
    <row r="24" spans="1:14" ht="15" customHeight="1" x14ac:dyDescent="0.3">
      <c r="F24" s="79">
        <f t="shared" si="1"/>
        <v>22</v>
      </c>
      <c r="G24" s="93"/>
      <c r="H24" s="69"/>
      <c r="I24" s="6"/>
      <c r="K24" s="3">
        <f t="shared" si="3"/>
        <v>8</v>
      </c>
      <c r="L24" s="28"/>
      <c r="M24" s="5"/>
      <c r="N24" s="6"/>
    </row>
    <row r="25" spans="1:14" ht="15" customHeight="1" x14ac:dyDescent="0.3">
      <c r="F25" s="79">
        <f t="shared" si="1"/>
        <v>23</v>
      </c>
      <c r="G25" s="93"/>
      <c r="H25" s="69"/>
      <c r="I25" s="6"/>
      <c r="K25" s="3">
        <f t="shared" si="3"/>
        <v>9</v>
      </c>
      <c r="L25" s="28"/>
      <c r="M25" s="5"/>
      <c r="N25" s="6"/>
    </row>
    <row r="26" spans="1:14" ht="15" customHeight="1" x14ac:dyDescent="0.3">
      <c r="F26" s="79">
        <f t="shared" si="1"/>
        <v>24</v>
      </c>
      <c r="G26" s="93"/>
      <c r="H26" s="69"/>
      <c r="I26" s="6"/>
      <c r="K26" s="3">
        <f t="shared" si="3"/>
        <v>10</v>
      </c>
      <c r="L26" s="28"/>
      <c r="M26" s="5"/>
      <c r="N26" s="6"/>
    </row>
    <row r="27" spans="1:14" ht="15" customHeight="1" x14ac:dyDescent="0.3">
      <c r="F27" s="79">
        <f t="shared" si="1"/>
        <v>25</v>
      </c>
      <c r="G27" s="93"/>
      <c r="H27" s="88"/>
      <c r="I27" s="6"/>
      <c r="K27" s="3">
        <f t="shared" si="3"/>
        <v>11</v>
      </c>
      <c r="L27" s="37" t="s">
        <v>64</v>
      </c>
      <c r="M27" s="2">
        <f>SUM(M17:M26)</f>
        <v>450</v>
      </c>
      <c r="N27" s="11"/>
    </row>
    <row r="28" spans="1:14" ht="15" customHeight="1" x14ac:dyDescent="0.3">
      <c r="F28" s="79">
        <f t="shared" si="1"/>
        <v>26</v>
      </c>
      <c r="G28" s="89" t="s">
        <v>64</v>
      </c>
      <c r="H28" s="90">
        <f>SUM(H3:H27)</f>
        <v>500</v>
      </c>
      <c r="I28" s="91"/>
    </row>
    <row r="31" spans="1:14" ht="15" customHeight="1" x14ac:dyDescent="0.25"/>
    <row r="32" spans="1:1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</sheetData>
  <mergeCells count="4">
    <mergeCell ref="A1:D1"/>
    <mergeCell ref="F1:I1"/>
    <mergeCell ref="K1:N1"/>
    <mergeCell ref="K15:N15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zoomScale="85" zoomScaleNormal="85" workbookViewId="0">
      <selection sqref="A1:E40"/>
    </sheetView>
  </sheetViews>
  <sheetFormatPr baseColWidth="10" defaultColWidth="12.59765625" defaultRowHeight="15" customHeight="1" x14ac:dyDescent="0.25"/>
  <cols>
    <col min="1" max="1" width="10.59765625" customWidth="1"/>
    <col min="2" max="2" width="20.8984375" bestFit="1" customWidth="1"/>
    <col min="3" max="7" width="10.59765625" customWidth="1"/>
    <col min="8" max="8" width="23.3984375" customWidth="1"/>
    <col min="9" max="12" width="10.59765625" customWidth="1"/>
    <col min="13" max="13" width="13.5" customWidth="1"/>
    <col min="14" max="26" width="10.59765625" customWidth="1"/>
  </cols>
  <sheetData>
    <row r="1" spans="1:13" ht="14.25" customHeight="1" x14ac:dyDescent="0.3">
      <c r="A1" s="123" t="s">
        <v>145</v>
      </c>
      <c r="B1" s="122"/>
      <c r="C1" s="122"/>
      <c r="D1" s="122"/>
      <c r="E1" s="122"/>
      <c r="G1" s="123" t="s">
        <v>146</v>
      </c>
      <c r="H1" s="122"/>
      <c r="I1" s="122"/>
      <c r="J1" s="122"/>
      <c r="K1" s="122"/>
      <c r="M1" s="1" t="s">
        <v>147</v>
      </c>
    </row>
    <row r="2" spans="1:13" ht="14.2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M2" s="2">
        <f>E24+K24</f>
        <v>10986.5</v>
      </c>
    </row>
    <row r="3" spans="1:13" ht="14.25" customHeight="1" x14ac:dyDescent="0.3">
      <c r="A3" s="3">
        <v>1</v>
      </c>
      <c r="B3" s="4" t="s">
        <v>325</v>
      </c>
      <c r="C3" s="4">
        <v>122</v>
      </c>
      <c r="D3" s="5">
        <v>10</v>
      </c>
      <c r="E3" s="5">
        <f t="shared" ref="E3:E4" si="0">C3*D3</f>
        <v>1220</v>
      </c>
      <c r="G3" s="3">
        <v>1</v>
      </c>
      <c r="H3" s="4" t="s">
        <v>326</v>
      </c>
      <c r="I3" s="4">
        <v>40</v>
      </c>
      <c r="J3" s="29">
        <v>25.5</v>
      </c>
      <c r="K3" s="5">
        <f t="shared" ref="K3:K11" si="1">I3*J3</f>
        <v>1020</v>
      </c>
    </row>
    <row r="4" spans="1:13" ht="14.25" customHeight="1" x14ac:dyDescent="0.3">
      <c r="A4" s="3">
        <f t="shared" ref="A4:A24" si="2">A3+1</f>
        <v>2</v>
      </c>
      <c r="B4" s="4" t="s">
        <v>518</v>
      </c>
      <c r="C4" s="4">
        <v>83</v>
      </c>
      <c r="D4" s="5">
        <v>12</v>
      </c>
      <c r="E4" s="5">
        <f t="shared" si="0"/>
        <v>996</v>
      </c>
      <c r="G4" s="3">
        <f t="shared" ref="G4:G24" si="3">G3+1</f>
        <v>2</v>
      </c>
      <c r="H4" s="4" t="s">
        <v>327</v>
      </c>
      <c r="I4" s="4">
        <v>1</v>
      </c>
      <c r="J4" s="29">
        <v>170</v>
      </c>
      <c r="K4" s="5">
        <f t="shared" si="1"/>
        <v>170</v>
      </c>
    </row>
    <row r="5" spans="1:13" ht="14.25" customHeight="1" x14ac:dyDescent="0.3">
      <c r="A5" s="16">
        <f t="shared" si="2"/>
        <v>3</v>
      </c>
      <c r="B5" s="4" t="s">
        <v>519</v>
      </c>
      <c r="C5" s="4">
        <v>75</v>
      </c>
      <c r="D5" s="5">
        <v>6</v>
      </c>
      <c r="E5" s="5">
        <f t="shared" ref="E5" si="4">C5*D5</f>
        <v>450</v>
      </c>
      <c r="G5" s="3">
        <f t="shared" si="3"/>
        <v>3</v>
      </c>
      <c r="H5" s="4" t="s">
        <v>329</v>
      </c>
      <c r="I5" s="4">
        <v>44</v>
      </c>
      <c r="J5" s="29">
        <v>6.5</v>
      </c>
      <c r="K5" s="5">
        <f t="shared" si="1"/>
        <v>286</v>
      </c>
    </row>
    <row r="6" spans="1:13" ht="14.25" customHeight="1" x14ac:dyDescent="0.3">
      <c r="A6" s="18">
        <f t="shared" si="2"/>
        <v>4</v>
      </c>
      <c r="B6" s="68"/>
      <c r="C6" s="68"/>
      <c r="D6" s="69"/>
      <c r="E6" s="69"/>
      <c r="G6" s="3">
        <f t="shared" si="3"/>
        <v>4</v>
      </c>
      <c r="H6" s="4" t="s">
        <v>330</v>
      </c>
      <c r="I6" s="4">
        <v>109</v>
      </c>
      <c r="J6" s="29">
        <v>28</v>
      </c>
      <c r="K6" s="5">
        <f t="shared" si="1"/>
        <v>3052</v>
      </c>
    </row>
    <row r="7" spans="1:13" ht="14.25" customHeight="1" x14ac:dyDescent="0.3">
      <c r="A7" s="18">
        <f t="shared" si="2"/>
        <v>5</v>
      </c>
      <c r="B7" s="4"/>
      <c r="C7" s="4"/>
      <c r="D7" s="5"/>
      <c r="E7" s="5"/>
      <c r="G7" s="3">
        <f t="shared" si="3"/>
        <v>5</v>
      </c>
      <c r="H7" s="4" t="s">
        <v>332</v>
      </c>
      <c r="I7" s="4">
        <v>24</v>
      </c>
      <c r="J7" s="29">
        <v>30</v>
      </c>
      <c r="K7" s="5">
        <f t="shared" si="1"/>
        <v>720</v>
      </c>
    </row>
    <row r="8" spans="1:13" ht="14.25" customHeight="1" x14ac:dyDescent="0.3">
      <c r="A8" s="18">
        <f t="shared" si="2"/>
        <v>6</v>
      </c>
      <c r="B8" s="4"/>
      <c r="C8" s="4"/>
      <c r="D8" s="5"/>
      <c r="E8" s="5"/>
      <c r="G8" s="3">
        <f t="shared" si="3"/>
        <v>6</v>
      </c>
      <c r="H8" s="4" t="s">
        <v>333</v>
      </c>
      <c r="I8" s="4">
        <v>17</v>
      </c>
      <c r="J8" s="5">
        <v>4.5</v>
      </c>
      <c r="K8" s="5">
        <f t="shared" si="1"/>
        <v>76.5</v>
      </c>
    </row>
    <row r="9" spans="1:13" ht="14.25" customHeight="1" x14ac:dyDescent="0.3">
      <c r="A9" s="18">
        <f t="shared" si="2"/>
        <v>7</v>
      </c>
      <c r="B9" s="70"/>
      <c r="C9" s="70"/>
      <c r="D9" s="70"/>
      <c r="E9" s="70"/>
      <c r="G9" s="3">
        <f t="shared" si="3"/>
        <v>7</v>
      </c>
      <c r="H9" s="4" t="s">
        <v>335</v>
      </c>
      <c r="I9" s="4">
        <v>1</v>
      </c>
      <c r="J9" s="29">
        <v>500</v>
      </c>
      <c r="K9" s="5">
        <f t="shared" si="1"/>
        <v>500</v>
      </c>
    </row>
    <row r="10" spans="1:13" ht="14.25" customHeight="1" x14ac:dyDescent="0.3">
      <c r="A10" s="18">
        <f t="shared" si="2"/>
        <v>8</v>
      </c>
      <c r="B10" s="68"/>
      <c r="C10" s="68"/>
      <c r="D10" s="69"/>
      <c r="E10" s="69"/>
      <c r="G10" s="3">
        <f t="shared" si="3"/>
        <v>8</v>
      </c>
      <c r="H10" s="4" t="s">
        <v>336</v>
      </c>
      <c r="I10" s="4">
        <v>2</v>
      </c>
      <c r="J10" s="29">
        <v>530</v>
      </c>
      <c r="K10" s="5">
        <f t="shared" si="1"/>
        <v>1060</v>
      </c>
    </row>
    <row r="11" spans="1:13" ht="14.25" customHeight="1" x14ac:dyDescent="0.3">
      <c r="A11" s="18">
        <f t="shared" si="2"/>
        <v>9</v>
      </c>
      <c r="B11" s="10" t="s">
        <v>328</v>
      </c>
      <c r="C11" s="10">
        <v>1</v>
      </c>
      <c r="D11" s="9">
        <v>800</v>
      </c>
      <c r="E11" s="9">
        <f>C11*D11</f>
        <v>800</v>
      </c>
      <c r="G11" s="3">
        <f t="shared" si="3"/>
        <v>9</v>
      </c>
      <c r="H11" s="4" t="s">
        <v>337</v>
      </c>
      <c r="I11" s="4">
        <v>1</v>
      </c>
      <c r="J11" s="29">
        <v>636</v>
      </c>
      <c r="K11" s="5">
        <f t="shared" si="1"/>
        <v>636</v>
      </c>
    </row>
    <row r="12" spans="1:13" ht="14.25" customHeight="1" x14ac:dyDescent="0.3">
      <c r="A12" s="18">
        <f t="shared" si="2"/>
        <v>10</v>
      </c>
      <c r="B12" s="68"/>
      <c r="C12" s="68"/>
      <c r="D12" s="69"/>
      <c r="E12" s="69"/>
      <c r="G12" s="3">
        <f t="shared" si="3"/>
        <v>10</v>
      </c>
      <c r="H12" s="4"/>
      <c r="I12" s="4"/>
      <c r="J12" s="29"/>
      <c r="K12" s="5"/>
    </row>
    <row r="13" spans="1:13" ht="14.25" customHeight="1" x14ac:dyDescent="0.3">
      <c r="A13" s="18">
        <f t="shared" si="2"/>
        <v>11</v>
      </c>
      <c r="B13" s="68"/>
      <c r="C13" s="68"/>
      <c r="D13" s="69"/>
      <c r="E13" s="69"/>
      <c r="G13" s="3">
        <f t="shared" si="3"/>
        <v>11</v>
      </c>
      <c r="H13" s="4"/>
      <c r="I13" s="4"/>
      <c r="J13" s="29"/>
      <c r="K13" s="5"/>
    </row>
    <row r="14" spans="1:13" ht="14.25" customHeight="1" x14ac:dyDescent="0.3">
      <c r="A14" s="18">
        <f t="shared" si="2"/>
        <v>12</v>
      </c>
      <c r="B14" s="68" t="s">
        <v>331</v>
      </c>
      <c r="C14" s="68">
        <v>121</v>
      </c>
      <c r="D14" s="69">
        <v>0</v>
      </c>
      <c r="E14" s="69"/>
      <c r="G14" s="3">
        <f t="shared" si="3"/>
        <v>12</v>
      </c>
      <c r="H14" s="4"/>
      <c r="I14" s="4"/>
      <c r="J14" s="29"/>
      <c r="K14" s="5"/>
    </row>
    <row r="15" spans="1:13" ht="14.25" customHeight="1" x14ac:dyDescent="0.3">
      <c r="A15" s="18">
        <f t="shared" si="2"/>
        <v>13</v>
      </c>
      <c r="B15" s="68" t="s">
        <v>191</v>
      </c>
      <c r="C15" s="68">
        <v>109</v>
      </c>
      <c r="D15" s="69">
        <v>0</v>
      </c>
      <c r="E15" s="69"/>
      <c r="G15" s="3">
        <f t="shared" si="3"/>
        <v>13</v>
      </c>
      <c r="H15" s="4"/>
      <c r="I15" s="4"/>
      <c r="J15" s="5"/>
      <c r="K15" s="5"/>
    </row>
    <row r="16" spans="1:13" ht="14.25" customHeight="1" x14ac:dyDescent="0.3">
      <c r="A16" s="18">
        <f t="shared" si="2"/>
        <v>14</v>
      </c>
      <c r="B16" s="68" t="s">
        <v>334</v>
      </c>
      <c r="C16" s="68">
        <v>0</v>
      </c>
      <c r="D16" s="69">
        <v>700</v>
      </c>
      <c r="E16" s="69">
        <f>C16*D16</f>
        <v>0</v>
      </c>
      <c r="G16" s="3">
        <f t="shared" si="3"/>
        <v>14</v>
      </c>
      <c r="H16" s="1" t="s">
        <v>62</v>
      </c>
      <c r="I16" s="7"/>
      <c r="J16" s="5"/>
      <c r="K16" s="2"/>
    </row>
    <row r="17" spans="1:14" ht="14.25" customHeight="1" x14ac:dyDescent="0.3">
      <c r="A17" s="18">
        <f t="shared" si="2"/>
        <v>15</v>
      </c>
      <c r="B17" s="68"/>
      <c r="C17" s="68"/>
      <c r="D17" s="69"/>
      <c r="E17" s="69"/>
      <c r="G17" s="3">
        <f t="shared" si="3"/>
        <v>15</v>
      </c>
      <c r="H17" s="4"/>
      <c r="I17" s="4"/>
      <c r="J17" s="5"/>
      <c r="K17" s="5"/>
    </row>
    <row r="18" spans="1:14" ht="14.25" customHeight="1" x14ac:dyDescent="0.3">
      <c r="A18" s="18">
        <f t="shared" si="2"/>
        <v>16</v>
      </c>
      <c r="B18" s="68"/>
      <c r="C18" s="68"/>
      <c r="D18" s="69"/>
      <c r="E18" s="69"/>
      <c r="G18" s="3">
        <f t="shared" si="3"/>
        <v>16</v>
      </c>
      <c r="I18" s="4"/>
      <c r="J18" s="5"/>
      <c r="K18" s="5"/>
    </row>
    <row r="19" spans="1:14" ht="14.25" customHeight="1" x14ac:dyDescent="0.3">
      <c r="A19" s="18">
        <f t="shared" si="2"/>
        <v>17</v>
      </c>
      <c r="B19" s="68"/>
      <c r="C19" s="68"/>
      <c r="D19" s="69"/>
      <c r="E19" s="69"/>
      <c r="G19" s="3">
        <f t="shared" si="3"/>
        <v>17</v>
      </c>
      <c r="H19" s="4"/>
      <c r="I19" s="4"/>
      <c r="J19" s="5"/>
      <c r="K19" s="5"/>
    </row>
    <row r="20" spans="1:14" ht="14.25" customHeight="1" x14ac:dyDescent="0.3">
      <c r="A20" s="3">
        <f t="shared" si="2"/>
        <v>18</v>
      </c>
      <c r="B20" s="25"/>
      <c r="C20" s="25"/>
      <c r="D20" s="49"/>
      <c r="E20" s="49"/>
      <c r="G20" s="3">
        <f t="shared" si="3"/>
        <v>18</v>
      </c>
      <c r="H20" s="4"/>
      <c r="I20" s="36"/>
      <c r="J20" s="5"/>
      <c r="K20" s="5"/>
    </row>
    <row r="21" spans="1:14" ht="14.25" customHeight="1" x14ac:dyDescent="0.3">
      <c r="A21" s="3">
        <f t="shared" si="2"/>
        <v>19</v>
      </c>
      <c r="B21" s="4"/>
      <c r="C21" s="4"/>
      <c r="D21" s="5"/>
      <c r="E21" s="5"/>
      <c r="G21" s="3">
        <f t="shared" si="3"/>
        <v>19</v>
      </c>
      <c r="H21" s="4"/>
      <c r="I21" s="4"/>
      <c r="J21" s="5"/>
      <c r="K21" s="5"/>
    </row>
    <row r="22" spans="1:14" ht="14.25" customHeight="1" x14ac:dyDescent="0.3">
      <c r="A22" s="3">
        <f t="shared" si="2"/>
        <v>20</v>
      </c>
      <c r="B22" s="4"/>
      <c r="C22" s="4"/>
      <c r="D22" s="5"/>
      <c r="E22" s="5"/>
      <c r="G22" s="3">
        <f t="shared" si="3"/>
        <v>20</v>
      </c>
      <c r="H22" s="4"/>
      <c r="I22" s="4"/>
      <c r="J22" s="5"/>
      <c r="K22" s="5"/>
    </row>
    <row r="23" spans="1:14" ht="14.25" customHeight="1" x14ac:dyDescent="0.3">
      <c r="A23" s="3">
        <f t="shared" si="2"/>
        <v>21</v>
      </c>
      <c r="B23" s="4"/>
      <c r="C23" s="7"/>
      <c r="D23" s="5"/>
      <c r="E23" s="2"/>
      <c r="G23" s="3">
        <f t="shared" si="3"/>
        <v>21</v>
      </c>
      <c r="H23" s="4"/>
      <c r="I23" s="7"/>
      <c r="J23" s="5"/>
      <c r="K23" s="2"/>
    </row>
    <row r="24" spans="1:14" ht="14.25" customHeight="1" x14ac:dyDescent="0.3">
      <c r="A24" s="3">
        <f t="shared" si="2"/>
        <v>22</v>
      </c>
      <c r="B24" s="1" t="s">
        <v>64</v>
      </c>
      <c r="C24" s="4"/>
      <c r="D24" s="5"/>
      <c r="E24" s="2">
        <f>SUM(E3:E23)</f>
        <v>3466</v>
      </c>
      <c r="G24" s="3">
        <f t="shared" si="3"/>
        <v>22</v>
      </c>
      <c r="H24" s="1" t="s">
        <v>64</v>
      </c>
      <c r="I24" s="4"/>
      <c r="J24" s="5"/>
      <c r="K24" s="2">
        <f>SUM(K3:K23)</f>
        <v>7520.5</v>
      </c>
    </row>
    <row r="25" spans="1:14" ht="14.25" customHeight="1" x14ac:dyDescent="0.25"/>
    <row r="26" spans="1:14" ht="14.25" customHeight="1" x14ac:dyDescent="0.3">
      <c r="A26" s="123" t="s">
        <v>163</v>
      </c>
      <c r="B26" s="122"/>
      <c r="C26" s="122"/>
      <c r="D26" s="122"/>
      <c r="G26" s="121" t="s">
        <v>164</v>
      </c>
      <c r="H26" s="122"/>
      <c r="I26" s="122"/>
      <c r="J26" s="122"/>
      <c r="K26" s="122"/>
      <c r="L26" s="122"/>
      <c r="M26" s="122"/>
      <c r="N26" s="122"/>
    </row>
    <row r="27" spans="1:14" ht="14.25" customHeight="1" x14ac:dyDescent="0.3">
      <c r="A27" s="63" t="s">
        <v>4</v>
      </c>
      <c r="B27" s="63" t="s">
        <v>5</v>
      </c>
      <c r="C27" s="63" t="s">
        <v>10</v>
      </c>
      <c r="D27" s="63" t="s">
        <v>67</v>
      </c>
      <c r="G27" s="1" t="s">
        <v>4</v>
      </c>
      <c r="H27" s="1" t="s">
        <v>71</v>
      </c>
      <c r="I27" s="1" t="s">
        <v>6</v>
      </c>
      <c r="J27" s="1" t="s">
        <v>72</v>
      </c>
      <c r="K27" s="1" t="s">
        <v>73</v>
      </c>
      <c r="L27" s="1" t="s">
        <v>67</v>
      </c>
      <c r="M27" s="1" t="s">
        <v>74</v>
      </c>
      <c r="N27" s="1" t="s">
        <v>75</v>
      </c>
    </row>
    <row r="28" spans="1:14" ht="14.25" customHeight="1" x14ac:dyDescent="0.3">
      <c r="A28" s="3">
        <v>1</v>
      </c>
      <c r="B28" s="3" t="s">
        <v>338</v>
      </c>
      <c r="C28" s="5">
        <v>500</v>
      </c>
      <c r="D28" s="6">
        <v>44896</v>
      </c>
      <c r="G28" s="16">
        <v>1</v>
      </c>
      <c r="H28" s="10"/>
      <c r="I28" s="10"/>
      <c r="J28" s="32"/>
      <c r="K28" s="32"/>
      <c r="L28" s="8"/>
      <c r="M28" s="16"/>
      <c r="N28" s="16"/>
    </row>
    <row r="29" spans="1:14" ht="14.25" customHeight="1" x14ac:dyDescent="0.3">
      <c r="A29" s="3">
        <f t="shared" ref="A29:A40" si="5">A28+1</f>
        <v>2</v>
      </c>
      <c r="B29" s="3" t="s">
        <v>339</v>
      </c>
      <c r="C29" s="5">
        <v>100</v>
      </c>
      <c r="D29" s="6">
        <v>44897</v>
      </c>
      <c r="G29" s="3">
        <f t="shared" ref="G29:G39" si="6">G28+1</f>
        <v>2</v>
      </c>
      <c r="H29" s="4"/>
      <c r="I29" s="4"/>
      <c r="J29" s="29"/>
      <c r="K29" s="29"/>
      <c r="L29" s="6"/>
      <c r="M29" s="3"/>
      <c r="N29" s="3"/>
    </row>
    <row r="30" spans="1:14" ht="14.25" customHeight="1" x14ac:dyDescent="0.3">
      <c r="A30" s="3">
        <f t="shared" si="5"/>
        <v>3</v>
      </c>
      <c r="B30" s="3" t="s">
        <v>510</v>
      </c>
      <c r="C30" s="5">
        <v>400</v>
      </c>
      <c r="D30" s="6">
        <v>44898</v>
      </c>
      <c r="G30" s="3">
        <f t="shared" si="6"/>
        <v>3</v>
      </c>
      <c r="H30" s="4"/>
      <c r="I30" s="4"/>
      <c r="J30" s="29"/>
      <c r="K30" s="29"/>
      <c r="L30" s="6"/>
      <c r="M30" s="3"/>
      <c r="N30" s="3"/>
    </row>
    <row r="31" spans="1:14" ht="14.25" customHeight="1" x14ac:dyDescent="0.3">
      <c r="A31" s="3">
        <f t="shared" si="5"/>
        <v>4</v>
      </c>
      <c r="B31" s="6" t="s">
        <v>514</v>
      </c>
      <c r="C31" s="5">
        <v>120</v>
      </c>
      <c r="D31" s="6">
        <v>44897</v>
      </c>
      <c r="G31" s="3">
        <f t="shared" si="6"/>
        <v>4</v>
      </c>
      <c r="H31" s="4"/>
      <c r="I31" s="4"/>
      <c r="J31" s="29"/>
      <c r="K31" s="29"/>
      <c r="L31" s="6"/>
      <c r="M31" s="3"/>
      <c r="N31" s="3"/>
    </row>
    <row r="32" spans="1:14" ht="14.25" customHeight="1" x14ac:dyDescent="0.3">
      <c r="A32" s="3">
        <f t="shared" si="5"/>
        <v>5</v>
      </c>
      <c r="B32" s="16" t="s">
        <v>515</v>
      </c>
      <c r="C32" s="9">
        <v>100</v>
      </c>
      <c r="D32" s="6">
        <v>44901</v>
      </c>
      <c r="G32" s="3">
        <f t="shared" si="6"/>
        <v>5</v>
      </c>
      <c r="H32" s="4"/>
      <c r="I32" s="4"/>
      <c r="J32" s="29"/>
      <c r="K32" s="29"/>
      <c r="L32" s="6"/>
      <c r="M32" s="3"/>
      <c r="N32" s="3"/>
    </row>
    <row r="33" spans="1:14" ht="14.25" customHeight="1" x14ac:dyDescent="0.3">
      <c r="A33" s="3">
        <f t="shared" si="5"/>
        <v>6</v>
      </c>
      <c r="B33" s="6"/>
      <c r="C33" s="5"/>
      <c r="D33" s="6"/>
      <c r="G33" s="3">
        <f t="shared" si="6"/>
        <v>6</v>
      </c>
      <c r="H33" s="4"/>
      <c r="I33" s="4"/>
      <c r="J33" s="29"/>
      <c r="K33" s="29"/>
      <c r="L33" s="6"/>
      <c r="M33" s="3"/>
      <c r="N33" s="3"/>
    </row>
    <row r="34" spans="1:14" ht="14.25" customHeight="1" x14ac:dyDescent="0.3">
      <c r="A34" s="3">
        <f t="shared" si="5"/>
        <v>7</v>
      </c>
      <c r="B34" s="6"/>
      <c r="C34" s="5"/>
      <c r="D34" s="6"/>
      <c r="G34" s="3">
        <f t="shared" si="6"/>
        <v>7</v>
      </c>
      <c r="H34" s="4"/>
      <c r="I34" s="4"/>
      <c r="J34" s="29"/>
      <c r="K34" s="29"/>
      <c r="L34" s="6"/>
      <c r="M34" s="3"/>
      <c r="N34" s="3"/>
    </row>
    <row r="35" spans="1:14" ht="14.25" customHeight="1" x14ac:dyDescent="0.3">
      <c r="A35" s="3">
        <f t="shared" si="5"/>
        <v>8</v>
      </c>
      <c r="B35" s="6"/>
      <c r="C35" s="5"/>
      <c r="D35" s="6"/>
      <c r="G35" s="3">
        <f t="shared" si="6"/>
        <v>8</v>
      </c>
      <c r="H35" s="11"/>
      <c r="I35" s="11"/>
      <c r="J35" s="11"/>
      <c r="K35" s="11"/>
      <c r="L35" s="11"/>
      <c r="M35" s="11"/>
      <c r="N35" s="11"/>
    </row>
    <row r="36" spans="1:14" ht="14.25" customHeight="1" x14ac:dyDescent="0.3">
      <c r="A36" s="3">
        <f t="shared" si="5"/>
        <v>9</v>
      </c>
      <c r="B36" s="6"/>
      <c r="C36" s="5"/>
      <c r="D36" s="6"/>
      <c r="G36" s="3">
        <f t="shared" si="6"/>
        <v>9</v>
      </c>
      <c r="H36" s="11"/>
      <c r="I36" s="11"/>
      <c r="J36" s="11"/>
      <c r="K36" s="11"/>
      <c r="L36" s="11"/>
      <c r="M36" s="11"/>
      <c r="N36" s="11"/>
    </row>
    <row r="37" spans="1:14" ht="14.25" customHeight="1" x14ac:dyDescent="0.3">
      <c r="A37" s="3">
        <f t="shared" si="5"/>
        <v>10</v>
      </c>
      <c r="B37" s="6"/>
      <c r="C37" s="5"/>
      <c r="D37" s="6"/>
      <c r="G37" s="3">
        <f t="shared" si="6"/>
        <v>10</v>
      </c>
      <c r="H37" s="11"/>
      <c r="I37" s="11"/>
      <c r="J37" s="11"/>
      <c r="K37" s="11"/>
      <c r="L37" s="11"/>
      <c r="M37" s="11"/>
      <c r="N37" s="11"/>
    </row>
    <row r="38" spans="1:14" ht="14.25" customHeight="1" x14ac:dyDescent="0.3">
      <c r="A38" s="3">
        <f t="shared" si="5"/>
        <v>11</v>
      </c>
      <c r="B38" s="11"/>
      <c r="C38" s="11"/>
      <c r="D38" s="11"/>
      <c r="G38" s="3">
        <f t="shared" si="6"/>
        <v>11</v>
      </c>
      <c r="H38" s="11"/>
      <c r="I38" s="11"/>
      <c r="J38" s="11"/>
      <c r="K38" s="11"/>
      <c r="L38" s="11"/>
      <c r="M38" s="11"/>
      <c r="N38" s="11"/>
    </row>
    <row r="39" spans="1:14" ht="14.25" customHeight="1" x14ac:dyDescent="0.3">
      <c r="A39" s="3">
        <f t="shared" si="5"/>
        <v>12</v>
      </c>
      <c r="B39" s="37" t="s">
        <v>179</v>
      </c>
      <c r="C39" s="2">
        <f>SUM(C28:C37)</f>
        <v>1220</v>
      </c>
      <c r="D39" s="4"/>
      <c r="G39" s="3">
        <f t="shared" si="6"/>
        <v>12</v>
      </c>
      <c r="H39" s="1" t="s">
        <v>179</v>
      </c>
      <c r="I39" s="4"/>
      <c r="J39" s="5"/>
      <c r="K39" s="2">
        <f>SUM(K28:K38)</f>
        <v>0</v>
      </c>
      <c r="L39" s="11"/>
      <c r="M39" s="11"/>
      <c r="N39" s="11"/>
    </row>
    <row r="40" spans="1:14" ht="14.25" customHeight="1" x14ac:dyDescent="0.3">
      <c r="A40" s="3">
        <f t="shared" si="5"/>
        <v>13</v>
      </c>
      <c r="B40" s="37" t="s">
        <v>180</v>
      </c>
      <c r="C40" s="2">
        <f>E24-C39</f>
        <v>2246</v>
      </c>
      <c r="D40" s="11"/>
      <c r="G40" s="11"/>
      <c r="H40" s="1" t="s">
        <v>180</v>
      </c>
      <c r="I40" s="11"/>
      <c r="J40" s="11"/>
      <c r="K40" s="2">
        <f>K24-K39</f>
        <v>7520.5</v>
      </c>
      <c r="L40" s="11"/>
      <c r="M40" s="11"/>
      <c r="N40" s="11"/>
    </row>
    <row r="41" spans="1:14" ht="14.25" customHeight="1" x14ac:dyDescent="0.25"/>
    <row r="42" spans="1:14" ht="14.25" customHeight="1" x14ac:dyDescent="0.25"/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</sheetData>
  <mergeCells count="4">
    <mergeCell ref="A1:E1"/>
    <mergeCell ref="G1:K1"/>
    <mergeCell ref="A26:D26"/>
    <mergeCell ref="G26:N26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E1FE-783E-459C-899D-69D5152A287D}">
  <dimension ref="A1:E1000"/>
  <sheetViews>
    <sheetView zoomScale="85" zoomScaleNormal="85" workbookViewId="0">
      <selection activeCell="G30" sqref="G30"/>
    </sheetView>
  </sheetViews>
  <sheetFormatPr baseColWidth="10" defaultColWidth="12.59765625" defaultRowHeight="13.8" x14ac:dyDescent="0.25"/>
  <cols>
    <col min="1" max="1" width="10.59765625" customWidth="1"/>
    <col min="2" max="2" width="27.8984375" bestFit="1" customWidth="1"/>
    <col min="3" max="18" width="10.59765625" customWidth="1"/>
  </cols>
  <sheetData>
    <row r="1" spans="1:5" ht="14.25" customHeight="1" x14ac:dyDescent="0.3">
      <c r="A1" s="123" t="s">
        <v>555</v>
      </c>
      <c r="B1" s="122"/>
      <c r="C1" s="122"/>
      <c r="D1" s="122"/>
      <c r="E1" s="122"/>
    </row>
    <row r="2" spans="1:5" ht="14.2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4.25" customHeight="1" x14ac:dyDescent="0.3">
      <c r="A3" s="3">
        <v>1</v>
      </c>
      <c r="B3" s="10" t="s">
        <v>518</v>
      </c>
      <c r="C3" s="10">
        <v>115</v>
      </c>
      <c r="D3" s="9">
        <v>12</v>
      </c>
      <c r="E3" s="9">
        <f>C3*D3</f>
        <v>1380</v>
      </c>
    </row>
    <row r="4" spans="1:5" ht="14.25" customHeight="1" x14ac:dyDescent="0.3">
      <c r="A4" s="18">
        <f t="shared" ref="A4:A24" si="0">A3+1</f>
        <v>2</v>
      </c>
      <c r="B4" s="68" t="s">
        <v>519</v>
      </c>
      <c r="C4" s="68">
        <v>120</v>
      </c>
      <c r="D4" s="69">
        <v>6</v>
      </c>
      <c r="E4" s="69">
        <f>C4*D4</f>
        <v>720</v>
      </c>
    </row>
    <row r="5" spans="1:5" ht="14.25" customHeight="1" x14ac:dyDescent="0.3">
      <c r="A5" s="64">
        <f t="shared" si="0"/>
        <v>3</v>
      </c>
      <c r="B5" s="68" t="s">
        <v>589</v>
      </c>
      <c r="C5" s="68">
        <v>1</v>
      </c>
      <c r="D5" s="69">
        <v>1100</v>
      </c>
      <c r="E5" s="69">
        <f t="shared" ref="E5:E13" si="1">C5*D5</f>
        <v>1100</v>
      </c>
    </row>
    <row r="6" spans="1:5" ht="14.25" customHeight="1" x14ac:dyDescent="0.3">
      <c r="A6" s="18">
        <f t="shared" si="0"/>
        <v>4</v>
      </c>
      <c r="B6" s="68" t="s">
        <v>602</v>
      </c>
      <c r="C6" s="68">
        <v>1</v>
      </c>
      <c r="D6" s="69">
        <v>800</v>
      </c>
      <c r="E6" s="69">
        <f t="shared" si="1"/>
        <v>800</v>
      </c>
    </row>
    <row r="7" spans="1:5" ht="14.25" customHeight="1" x14ac:dyDescent="0.3">
      <c r="A7" s="18">
        <f t="shared" si="0"/>
        <v>5</v>
      </c>
      <c r="B7" s="68" t="s">
        <v>603</v>
      </c>
      <c r="C7" s="68">
        <v>1</v>
      </c>
      <c r="D7" s="69">
        <v>160</v>
      </c>
      <c r="E7" s="69">
        <f t="shared" si="1"/>
        <v>160</v>
      </c>
    </row>
    <row r="8" spans="1:5" ht="14.25" customHeight="1" x14ac:dyDescent="0.3">
      <c r="A8" s="18">
        <f t="shared" si="0"/>
        <v>6</v>
      </c>
      <c r="B8" s="68" t="s">
        <v>604</v>
      </c>
      <c r="C8" s="68">
        <v>1</v>
      </c>
      <c r="D8" s="69">
        <v>80</v>
      </c>
      <c r="E8" s="69">
        <f t="shared" si="1"/>
        <v>80</v>
      </c>
    </row>
    <row r="9" spans="1:5" ht="14.25" customHeight="1" x14ac:dyDescent="0.3">
      <c r="A9" s="18">
        <f t="shared" si="0"/>
        <v>7</v>
      </c>
      <c r="B9" s="68" t="s">
        <v>605</v>
      </c>
      <c r="C9" s="68">
        <v>1</v>
      </c>
      <c r="D9" s="69">
        <v>250</v>
      </c>
      <c r="E9" s="69">
        <f t="shared" si="1"/>
        <v>250</v>
      </c>
    </row>
    <row r="10" spans="1:5" ht="14.25" customHeight="1" x14ac:dyDescent="0.3">
      <c r="A10" s="18">
        <f t="shared" si="0"/>
        <v>8</v>
      </c>
      <c r="B10" s="68" t="s">
        <v>606</v>
      </c>
      <c r="C10" s="68">
        <v>1</v>
      </c>
      <c r="D10" s="69">
        <v>90</v>
      </c>
      <c r="E10" s="69">
        <f t="shared" si="1"/>
        <v>90</v>
      </c>
    </row>
    <row r="11" spans="1:5" ht="14.25" customHeight="1" x14ac:dyDescent="0.3">
      <c r="A11" s="18">
        <f t="shared" si="0"/>
        <v>9</v>
      </c>
      <c r="B11" s="68" t="s">
        <v>614</v>
      </c>
      <c r="C11" s="68">
        <v>1</v>
      </c>
      <c r="D11" s="69">
        <v>120</v>
      </c>
      <c r="E11" s="69">
        <f t="shared" si="1"/>
        <v>120</v>
      </c>
    </row>
    <row r="12" spans="1:5" ht="14.25" customHeight="1" x14ac:dyDescent="0.3">
      <c r="A12" s="18">
        <f t="shared" si="0"/>
        <v>10</v>
      </c>
      <c r="B12" s="68" t="s">
        <v>615</v>
      </c>
      <c r="C12" s="68">
        <v>1</v>
      </c>
      <c r="D12" s="69">
        <v>50</v>
      </c>
      <c r="E12" s="69">
        <f t="shared" si="1"/>
        <v>50</v>
      </c>
    </row>
    <row r="13" spans="1:5" ht="14.25" customHeight="1" x14ac:dyDescent="0.3">
      <c r="A13" s="18">
        <f t="shared" si="0"/>
        <v>11</v>
      </c>
      <c r="B13" s="68" t="s">
        <v>616</v>
      </c>
      <c r="C13" s="68">
        <v>1</v>
      </c>
      <c r="D13" s="69">
        <v>40</v>
      </c>
      <c r="E13" s="69">
        <f t="shared" si="1"/>
        <v>40</v>
      </c>
    </row>
    <row r="14" spans="1:5" ht="14.25" customHeight="1" x14ac:dyDescent="0.3">
      <c r="A14" s="18">
        <f t="shared" si="0"/>
        <v>12</v>
      </c>
      <c r="B14" s="68"/>
      <c r="C14" s="68"/>
      <c r="D14" s="69"/>
      <c r="E14" s="69"/>
    </row>
    <row r="15" spans="1:5" ht="14.25" customHeight="1" x14ac:dyDescent="0.3">
      <c r="A15" s="18">
        <f t="shared" si="0"/>
        <v>13</v>
      </c>
      <c r="B15" s="68"/>
      <c r="C15" s="68"/>
      <c r="D15" s="69"/>
      <c r="E15" s="69"/>
    </row>
    <row r="16" spans="1:5" ht="14.25" customHeight="1" x14ac:dyDescent="0.3">
      <c r="A16" s="18">
        <f t="shared" si="0"/>
        <v>14</v>
      </c>
      <c r="B16" s="68"/>
      <c r="C16" s="68"/>
      <c r="D16" s="69"/>
      <c r="E16" s="69"/>
    </row>
    <row r="17" spans="1:5" ht="14.25" customHeight="1" x14ac:dyDescent="0.3">
      <c r="A17" s="18">
        <f t="shared" si="0"/>
        <v>15</v>
      </c>
      <c r="B17" s="68"/>
      <c r="C17" s="68"/>
      <c r="D17" s="69"/>
      <c r="E17" s="69"/>
    </row>
    <row r="18" spans="1:5" ht="14.25" customHeight="1" x14ac:dyDescent="0.3">
      <c r="A18" s="18">
        <f t="shared" si="0"/>
        <v>16</v>
      </c>
      <c r="B18" s="68"/>
      <c r="C18" s="68"/>
      <c r="D18" s="69"/>
      <c r="E18" s="69"/>
    </row>
    <row r="19" spans="1:5" ht="14.25" customHeight="1" x14ac:dyDescent="0.3">
      <c r="A19" s="18">
        <f t="shared" si="0"/>
        <v>17</v>
      </c>
      <c r="B19" s="68"/>
      <c r="C19" s="68"/>
      <c r="D19" s="69"/>
      <c r="E19" s="69"/>
    </row>
    <row r="20" spans="1:5" ht="14.25" customHeight="1" x14ac:dyDescent="0.3">
      <c r="A20" s="3">
        <f t="shared" si="0"/>
        <v>18</v>
      </c>
      <c r="B20" s="68"/>
      <c r="C20" s="68"/>
      <c r="D20" s="69"/>
      <c r="E20" s="69"/>
    </row>
    <row r="21" spans="1:5" ht="14.25" customHeight="1" x14ac:dyDescent="0.3">
      <c r="A21" s="3">
        <f t="shared" si="0"/>
        <v>19</v>
      </c>
      <c r="B21" s="68"/>
      <c r="C21" s="68"/>
      <c r="D21" s="69"/>
      <c r="E21" s="69"/>
    </row>
    <row r="22" spans="1:5" ht="14.25" customHeight="1" x14ac:dyDescent="0.3">
      <c r="A22" s="3">
        <f t="shared" si="0"/>
        <v>20</v>
      </c>
      <c r="B22" s="68"/>
      <c r="C22" s="68"/>
      <c r="D22" s="69"/>
      <c r="E22" s="69"/>
    </row>
    <row r="23" spans="1:5" ht="14.25" customHeight="1" x14ac:dyDescent="0.3">
      <c r="A23" s="3">
        <f t="shared" si="0"/>
        <v>21</v>
      </c>
      <c r="B23" s="4"/>
      <c r="C23" s="7"/>
      <c r="D23" s="5"/>
      <c r="E23" s="69"/>
    </row>
    <row r="24" spans="1:5" ht="14.25" customHeight="1" x14ac:dyDescent="0.3">
      <c r="A24" s="3">
        <f t="shared" si="0"/>
        <v>22</v>
      </c>
      <c r="B24" s="1" t="s">
        <v>64</v>
      </c>
      <c r="C24" s="4"/>
      <c r="D24" s="5"/>
      <c r="E24" s="2">
        <f>SUM(E3:E23)</f>
        <v>4790</v>
      </c>
    </row>
    <row r="25" spans="1:5" ht="14.25" customHeight="1" x14ac:dyDescent="0.25"/>
    <row r="26" spans="1:5" ht="14.25" customHeight="1" x14ac:dyDescent="0.3">
      <c r="A26" s="123" t="s">
        <v>552</v>
      </c>
      <c r="B26" s="122"/>
      <c r="C26" s="122"/>
      <c r="D26" s="122"/>
    </row>
    <row r="27" spans="1:5" ht="14.25" customHeight="1" x14ac:dyDescent="0.3">
      <c r="A27" s="63" t="s">
        <v>4</v>
      </c>
      <c r="B27" s="63" t="s">
        <v>5</v>
      </c>
      <c r="C27" s="63" t="s">
        <v>10</v>
      </c>
      <c r="D27" s="63" t="s">
        <v>67</v>
      </c>
    </row>
    <row r="28" spans="1:5" ht="14.25" customHeight="1" x14ac:dyDescent="0.3">
      <c r="A28" s="3">
        <v>1</v>
      </c>
      <c r="B28" s="28" t="s">
        <v>556</v>
      </c>
      <c r="C28" s="5">
        <v>540</v>
      </c>
      <c r="D28" s="6">
        <v>44914</v>
      </c>
    </row>
    <row r="29" spans="1:5" ht="14.25" customHeight="1" x14ac:dyDescent="0.3">
      <c r="A29" s="3">
        <f t="shared" ref="A29:A40" si="2">A28+1</f>
        <v>2</v>
      </c>
      <c r="B29" s="28" t="s">
        <v>437</v>
      </c>
      <c r="C29" s="5">
        <v>350</v>
      </c>
      <c r="D29" s="6">
        <v>44919</v>
      </c>
    </row>
    <row r="30" spans="1:5" ht="14.25" customHeight="1" x14ac:dyDescent="0.3">
      <c r="A30" s="3">
        <f t="shared" si="2"/>
        <v>3</v>
      </c>
      <c r="B30" s="28" t="s">
        <v>569</v>
      </c>
      <c r="C30" s="5">
        <v>400</v>
      </c>
      <c r="D30" s="6">
        <v>44921</v>
      </c>
    </row>
    <row r="31" spans="1:5" ht="14.25" customHeight="1" x14ac:dyDescent="0.3">
      <c r="A31" s="3">
        <f t="shared" si="2"/>
        <v>4</v>
      </c>
      <c r="B31" s="39" t="s">
        <v>570</v>
      </c>
      <c r="C31" s="5">
        <v>100</v>
      </c>
      <c r="D31" s="6">
        <v>44923</v>
      </c>
    </row>
    <row r="32" spans="1:5" ht="14.25" customHeight="1" x14ac:dyDescent="0.3">
      <c r="A32" s="3">
        <f t="shared" si="2"/>
        <v>5</v>
      </c>
      <c r="B32" s="39" t="s">
        <v>588</v>
      </c>
      <c r="C32" s="9">
        <v>700</v>
      </c>
      <c r="D32" s="6">
        <v>44926</v>
      </c>
    </row>
    <row r="33" spans="1:4" ht="14.25" customHeight="1" x14ac:dyDescent="0.3">
      <c r="A33" s="3">
        <f t="shared" si="2"/>
        <v>6</v>
      </c>
      <c r="B33" s="39" t="s">
        <v>599</v>
      </c>
      <c r="C33" s="5">
        <v>100</v>
      </c>
      <c r="D33" s="6">
        <v>44939</v>
      </c>
    </row>
    <row r="34" spans="1:4" ht="14.25" customHeight="1" x14ac:dyDescent="0.3">
      <c r="A34" s="3">
        <f t="shared" si="2"/>
        <v>7</v>
      </c>
      <c r="B34" s="39" t="s">
        <v>607</v>
      </c>
      <c r="C34" s="5">
        <v>1500</v>
      </c>
      <c r="D34" s="6">
        <v>44940</v>
      </c>
    </row>
    <row r="35" spans="1:4" ht="14.25" customHeight="1" x14ac:dyDescent="0.3">
      <c r="A35" s="3">
        <f t="shared" si="2"/>
        <v>8</v>
      </c>
      <c r="B35" s="39" t="s">
        <v>622</v>
      </c>
      <c r="C35" s="5">
        <v>1100</v>
      </c>
      <c r="D35" s="6">
        <v>44954</v>
      </c>
    </row>
    <row r="36" spans="1:4" ht="14.25" customHeight="1" x14ac:dyDescent="0.3">
      <c r="A36" s="3">
        <f t="shared" si="2"/>
        <v>9</v>
      </c>
      <c r="B36" s="6"/>
      <c r="C36" s="5"/>
      <c r="D36" s="6"/>
    </row>
    <row r="37" spans="1:4" ht="14.25" customHeight="1" x14ac:dyDescent="0.3">
      <c r="A37" s="3">
        <f t="shared" si="2"/>
        <v>10</v>
      </c>
      <c r="B37" s="6"/>
      <c r="C37" s="5"/>
      <c r="D37" s="6"/>
    </row>
    <row r="38" spans="1:4" ht="14.25" customHeight="1" x14ac:dyDescent="0.3">
      <c r="A38" s="3">
        <f t="shared" si="2"/>
        <v>11</v>
      </c>
      <c r="B38" s="11"/>
      <c r="C38" s="11"/>
      <c r="D38" s="11"/>
    </row>
    <row r="39" spans="1:4" ht="14.25" customHeight="1" x14ac:dyDescent="0.3">
      <c r="A39" s="3">
        <f t="shared" si="2"/>
        <v>12</v>
      </c>
      <c r="B39" s="37" t="s">
        <v>179</v>
      </c>
      <c r="C39" s="2">
        <f>SUM(C28:C37)</f>
        <v>4790</v>
      </c>
      <c r="D39" s="4"/>
    </row>
    <row r="40" spans="1:4" ht="14.25" customHeight="1" x14ac:dyDescent="0.3">
      <c r="A40" s="3">
        <f t="shared" si="2"/>
        <v>13</v>
      </c>
      <c r="B40" s="37" t="s">
        <v>180</v>
      </c>
      <c r="C40" s="2">
        <f>E24-C39</f>
        <v>0</v>
      </c>
      <c r="D40" s="11"/>
    </row>
    <row r="41" spans="1:4" ht="14.25" customHeight="1" x14ac:dyDescent="0.25"/>
    <row r="42" spans="1:4" ht="14.25" customHeight="1" x14ac:dyDescent="0.25"/>
    <row r="43" spans="1:4" ht="14.25" customHeight="1" x14ac:dyDescent="0.25"/>
    <row r="44" spans="1:4" ht="14.25" customHeight="1" x14ac:dyDescent="0.25"/>
    <row r="45" spans="1:4" ht="14.25" customHeight="1" x14ac:dyDescent="0.25"/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E1"/>
    <mergeCell ref="A26:D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7CD2-F7CE-457E-8122-9138474F63FB}">
  <dimension ref="A1:K44"/>
  <sheetViews>
    <sheetView topLeftCell="A12" zoomScale="85" zoomScaleNormal="85" workbookViewId="0">
      <selection activeCell="H25" sqref="H25"/>
    </sheetView>
  </sheetViews>
  <sheetFormatPr baseColWidth="10" defaultRowHeight="13.8" x14ac:dyDescent="0.25"/>
  <cols>
    <col min="2" max="2" width="46.8984375" bestFit="1" customWidth="1"/>
    <col min="5" max="5" width="12.59765625" customWidth="1"/>
    <col min="8" max="8" width="25.5" customWidth="1"/>
    <col min="9" max="9" width="11.19921875" style="107"/>
  </cols>
  <sheetData>
    <row r="1" spans="1:11" ht="14.4" x14ac:dyDescent="0.3">
      <c r="A1" s="123" t="s">
        <v>0</v>
      </c>
      <c r="B1" s="122"/>
      <c r="C1" s="122"/>
      <c r="D1" s="122"/>
      <c r="E1" s="122"/>
      <c r="G1" s="123" t="s">
        <v>0</v>
      </c>
      <c r="H1" s="122"/>
      <c r="I1" s="122"/>
      <c r="J1" s="122"/>
      <c r="K1" s="122"/>
    </row>
    <row r="2" spans="1:11" ht="14.4" x14ac:dyDescent="0.3">
      <c r="A2" s="1" t="s">
        <v>4</v>
      </c>
      <c r="B2" s="1" t="s">
        <v>5</v>
      </c>
      <c r="C2" s="63" t="s">
        <v>6</v>
      </c>
      <c r="D2" s="63" t="s">
        <v>7</v>
      </c>
      <c r="E2" s="63" t="s">
        <v>8</v>
      </c>
      <c r="G2" s="1" t="s">
        <v>4</v>
      </c>
      <c r="H2" s="1" t="s">
        <v>5</v>
      </c>
      <c r="I2" s="63" t="s">
        <v>6</v>
      </c>
      <c r="J2" s="63" t="s">
        <v>7</v>
      </c>
      <c r="K2" s="63" t="s">
        <v>8</v>
      </c>
    </row>
    <row r="3" spans="1:11" ht="14.4" x14ac:dyDescent="0.3">
      <c r="A3" s="3">
        <v>1</v>
      </c>
      <c r="B3" s="103" t="s">
        <v>574</v>
      </c>
      <c r="C3" s="68">
        <v>2</v>
      </c>
      <c r="D3" s="69">
        <v>1900</v>
      </c>
      <c r="E3" s="69">
        <f>C3*D3</f>
        <v>3800</v>
      </c>
      <c r="G3" s="3">
        <v>1</v>
      </c>
      <c r="H3" s="103" t="s">
        <v>619</v>
      </c>
      <c r="I3" s="79">
        <v>1</v>
      </c>
      <c r="J3" s="69">
        <v>2780</v>
      </c>
      <c r="K3" s="69">
        <f>I3*J3</f>
        <v>2780</v>
      </c>
    </row>
    <row r="4" spans="1:11" ht="14.4" x14ac:dyDescent="0.3">
      <c r="A4" s="18"/>
      <c r="B4" s="103" t="s">
        <v>579</v>
      </c>
      <c r="C4" s="68"/>
      <c r="D4" s="69"/>
      <c r="E4" s="69"/>
      <c r="G4" s="18"/>
      <c r="H4" s="103" t="s">
        <v>579</v>
      </c>
      <c r="I4" s="79"/>
      <c r="J4" s="69"/>
      <c r="K4" s="69"/>
    </row>
    <row r="5" spans="1:11" ht="14.4" x14ac:dyDescent="0.3">
      <c r="A5" s="18"/>
      <c r="B5" s="103" t="s">
        <v>586</v>
      </c>
      <c r="C5" s="68"/>
      <c r="D5" s="69"/>
      <c r="E5" s="69"/>
      <c r="G5" s="18"/>
      <c r="H5" s="103" t="s">
        <v>628</v>
      </c>
      <c r="I5" s="79"/>
      <c r="J5" s="69"/>
      <c r="K5" s="69"/>
    </row>
    <row r="6" spans="1:11" ht="14.4" x14ac:dyDescent="0.3">
      <c r="A6" s="18">
        <f>A3+1</f>
        <v>2</v>
      </c>
      <c r="B6" s="103" t="s">
        <v>575</v>
      </c>
      <c r="C6" s="68">
        <v>1</v>
      </c>
      <c r="D6" s="69">
        <v>8900</v>
      </c>
      <c r="E6" s="69">
        <f>C6*D6</f>
        <v>8900</v>
      </c>
      <c r="G6" s="18">
        <f>G3+1</f>
        <v>2</v>
      </c>
      <c r="H6" s="103" t="s">
        <v>620</v>
      </c>
      <c r="I6" s="79">
        <v>1</v>
      </c>
      <c r="J6" s="69">
        <v>680</v>
      </c>
      <c r="K6" s="69">
        <f>I6*J6</f>
        <v>680</v>
      </c>
    </row>
    <row r="7" spans="1:11" ht="14.4" x14ac:dyDescent="0.3">
      <c r="A7" s="64">
        <f t="shared" ref="A7:A26" si="0">A6+1</f>
        <v>3</v>
      </c>
      <c r="B7" s="103" t="s">
        <v>578</v>
      </c>
      <c r="C7" s="70"/>
      <c r="D7" s="70"/>
      <c r="E7" s="69"/>
      <c r="G7" s="64">
        <f t="shared" ref="G7:G26" si="1">G6+1</f>
        <v>3</v>
      </c>
      <c r="H7" s="103" t="s">
        <v>578</v>
      </c>
      <c r="I7" s="109"/>
      <c r="J7" s="70"/>
      <c r="K7" s="69"/>
    </row>
    <row r="8" spans="1:11" ht="14.4" x14ac:dyDescent="0.3">
      <c r="A8" s="18">
        <f t="shared" si="0"/>
        <v>4</v>
      </c>
      <c r="B8" s="104" t="s">
        <v>580</v>
      </c>
      <c r="C8" s="68"/>
      <c r="D8" s="69"/>
      <c r="E8" s="69"/>
      <c r="G8" s="18">
        <f t="shared" si="1"/>
        <v>4</v>
      </c>
      <c r="H8" s="104" t="s">
        <v>621</v>
      </c>
      <c r="I8" s="79"/>
      <c r="J8" s="69"/>
      <c r="K8" s="69"/>
    </row>
    <row r="9" spans="1:11" ht="14.4" x14ac:dyDescent="0.3">
      <c r="A9" s="18">
        <f t="shared" si="0"/>
        <v>5</v>
      </c>
      <c r="B9" s="104" t="s">
        <v>581</v>
      </c>
      <c r="C9" s="68"/>
      <c r="D9" s="69"/>
      <c r="E9" s="69"/>
      <c r="G9" s="18">
        <f t="shared" si="1"/>
        <v>5</v>
      </c>
      <c r="H9" s="104"/>
      <c r="I9" s="79"/>
      <c r="J9" s="69"/>
      <c r="K9" s="69"/>
    </row>
    <row r="10" spans="1:11" ht="14.4" x14ac:dyDescent="0.3">
      <c r="A10" s="18">
        <f t="shared" si="0"/>
        <v>6</v>
      </c>
      <c r="B10" s="104" t="s">
        <v>582</v>
      </c>
      <c r="C10" s="68"/>
      <c r="D10" s="69"/>
      <c r="E10" s="69"/>
      <c r="G10" s="18">
        <f t="shared" si="1"/>
        <v>6</v>
      </c>
      <c r="H10" s="68" t="s">
        <v>627</v>
      </c>
      <c r="I10" s="79">
        <v>1</v>
      </c>
      <c r="J10" s="69">
        <v>190</v>
      </c>
      <c r="K10" s="69">
        <f>I10*J10</f>
        <v>190</v>
      </c>
    </row>
    <row r="11" spans="1:11" ht="14.4" x14ac:dyDescent="0.3">
      <c r="A11" s="18">
        <f t="shared" si="0"/>
        <v>7</v>
      </c>
      <c r="B11" s="104" t="s">
        <v>583</v>
      </c>
      <c r="C11" s="70"/>
      <c r="D11" s="70"/>
      <c r="E11" s="70"/>
      <c r="G11" s="18">
        <f t="shared" si="1"/>
        <v>7</v>
      </c>
      <c r="H11" s="104"/>
      <c r="I11" s="109"/>
      <c r="J11" s="70"/>
      <c r="K11" s="70"/>
    </row>
    <row r="12" spans="1:11" ht="14.4" x14ac:dyDescent="0.3">
      <c r="A12" s="18">
        <f t="shared" si="0"/>
        <v>8</v>
      </c>
      <c r="B12" s="68" t="s">
        <v>584</v>
      </c>
      <c r="C12" s="68"/>
      <c r="D12" s="69"/>
      <c r="E12" s="69"/>
      <c r="G12" s="18">
        <f t="shared" si="1"/>
        <v>8</v>
      </c>
      <c r="H12" s="68"/>
      <c r="I12" s="79"/>
      <c r="J12" s="69"/>
      <c r="K12" s="69"/>
    </row>
    <row r="13" spans="1:11" ht="14.4" x14ac:dyDescent="0.3">
      <c r="A13" s="18">
        <f t="shared" si="0"/>
        <v>9</v>
      </c>
      <c r="B13" s="10" t="s">
        <v>585</v>
      </c>
      <c r="C13" s="10"/>
      <c r="D13" s="9"/>
      <c r="E13" s="9"/>
      <c r="G13" s="18">
        <f t="shared" si="1"/>
        <v>9</v>
      </c>
      <c r="H13" s="10"/>
      <c r="I13" s="16"/>
      <c r="J13" s="9"/>
      <c r="K13" s="9"/>
    </row>
    <row r="14" spans="1:11" ht="14.4" x14ac:dyDescent="0.3">
      <c r="A14" s="18">
        <f t="shared" si="0"/>
        <v>10</v>
      </c>
      <c r="B14" s="104" t="s">
        <v>587</v>
      </c>
      <c r="C14" s="68"/>
      <c r="D14" s="69"/>
      <c r="E14" s="69"/>
      <c r="G14" s="18">
        <f t="shared" si="1"/>
        <v>10</v>
      </c>
      <c r="H14" s="104"/>
      <c r="I14" s="79"/>
      <c r="J14" s="69"/>
      <c r="K14" s="69"/>
    </row>
    <row r="15" spans="1:11" ht="14.4" x14ac:dyDescent="0.3">
      <c r="A15" s="64">
        <f t="shared" si="0"/>
        <v>11</v>
      </c>
      <c r="B15" s="110" t="s">
        <v>590</v>
      </c>
      <c r="C15" s="110"/>
      <c r="D15" s="111"/>
      <c r="E15" s="111"/>
      <c r="G15" s="18">
        <f t="shared" si="1"/>
        <v>11</v>
      </c>
      <c r="H15" s="68"/>
      <c r="I15" s="79"/>
      <c r="J15" s="69"/>
      <c r="K15" s="69"/>
    </row>
    <row r="16" spans="1:11" ht="14.4" x14ac:dyDescent="0.3">
      <c r="A16" s="79">
        <f t="shared" si="0"/>
        <v>12</v>
      </c>
      <c r="B16" s="68"/>
      <c r="C16" s="68"/>
      <c r="D16" s="69"/>
      <c r="E16" s="69"/>
      <c r="G16" s="18">
        <f t="shared" si="1"/>
        <v>12</v>
      </c>
      <c r="H16" s="68"/>
      <c r="I16" s="79"/>
      <c r="J16" s="69"/>
      <c r="K16" s="69"/>
    </row>
    <row r="17" spans="1:11" ht="14.4" x14ac:dyDescent="0.3">
      <c r="A17" s="79">
        <f t="shared" si="0"/>
        <v>13</v>
      </c>
      <c r="B17" s="70"/>
      <c r="C17" s="70"/>
      <c r="D17" s="70"/>
      <c r="E17" s="70"/>
      <c r="G17" s="18">
        <f t="shared" si="1"/>
        <v>13</v>
      </c>
      <c r="H17" s="68"/>
      <c r="I17" s="79"/>
      <c r="J17" s="69"/>
      <c r="K17" s="69"/>
    </row>
    <row r="18" spans="1:11" ht="14.4" x14ac:dyDescent="0.3">
      <c r="A18" s="79">
        <f t="shared" si="0"/>
        <v>14</v>
      </c>
      <c r="B18" s="68"/>
      <c r="C18" s="68"/>
      <c r="D18" s="69"/>
      <c r="E18" s="69"/>
      <c r="G18" s="18">
        <f t="shared" si="1"/>
        <v>14</v>
      </c>
      <c r="H18" s="68"/>
      <c r="I18" s="79"/>
      <c r="J18" s="69"/>
      <c r="K18" s="69"/>
    </row>
    <row r="19" spans="1:11" ht="14.4" x14ac:dyDescent="0.3">
      <c r="A19" s="79">
        <f t="shared" si="0"/>
        <v>15</v>
      </c>
      <c r="B19" s="68"/>
      <c r="C19" s="68"/>
      <c r="D19" s="69"/>
      <c r="E19" s="69"/>
      <c r="G19" s="18">
        <f t="shared" si="1"/>
        <v>15</v>
      </c>
      <c r="H19" s="68"/>
      <c r="I19" s="79"/>
      <c r="J19" s="69"/>
      <c r="K19" s="69"/>
    </row>
    <row r="20" spans="1:11" ht="14.4" x14ac:dyDescent="0.3">
      <c r="A20" s="14">
        <f t="shared" si="0"/>
        <v>16</v>
      </c>
      <c r="B20" s="112"/>
      <c r="C20" s="112"/>
      <c r="D20" s="113"/>
      <c r="E20" s="113"/>
      <c r="G20" s="18">
        <f t="shared" si="1"/>
        <v>16</v>
      </c>
      <c r="H20" s="68"/>
      <c r="I20" s="79"/>
      <c r="J20" s="69"/>
      <c r="K20" s="69"/>
    </row>
    <row r="21" spans="1:11" ht="14.4" x14ac:dyDescent="0.3">
      <c r="A21" s="18">
        <f t="shared" si="0"/>
        <v>17</v>
      </c>
      <c r="B21" s="68"/>
      <c r="C21" s="68"/>
      <c r="D21" s="69"/>
      <c r="E21" s="69"/>
      <c r="G21" s="18">
        <f t="shared" si="1"/>
        <v>17</v>
      </c>
      <c r="H21" s="68"/>
      <c r="I21" s="79"/>
      <c r="J21" s="69"/>
      <c r="K21" s="69"/>
    </row>
    <row r="22" spans="1:11" ht="14.4" x14ac:dyDescent="0.3">
      <c r="A22" s="3">
        <f t="shared" si="0"/>
        <v>18</v>
      </c>
      <c r="B22" s="25"/>
      <c r="C22" s="25"/>
      <c r="D22" s="49"/>
      <c r="E22" s="49"/>
      <c r="G22" s="3">
        <f t="shared" si="1"/>
        <v>18</v>
      </c>
      <c r="H22" s="25"/>
      <c r="I22" s="23"/>
      <c r="J22" s="49"/>
      <c r="K22" s="49"/>
    </row>
    <row r="23" spans="1:11" ht="14.4" x14ac:dyDescent="0.3">
      <c r="A23" s="3">
        <f t="shared" si="0"/>
        <v>19</v>
      </c>
      <c r="B23" s="4"/>
      <c r="C23" s="4"/>
      <c r="D23" s="5"/>
      <c r="E23" s="5"/>
      <c r="G23" s="3">
        <f t="shared" si="1"/>
        <v>19</v>
      </c>
      <c r="H23" s="4"/>
      <c r="I23" s="3"/>
      <c r="J23" s="5"/>
      <c r="K23" s="5"/>
    </row>
    <row r="24" spans="1:11" ht="14.4" x14ac:dyDescent="0.3">
      <c r="A24" s="3">
        <f t="shared" si="0"/>
        <v>20</v>
      </c>
      <c r="B24" s="4"/>
      <c r="C24" s="4"/>
      <c r="D24" s="5"/>
      <c r="E24" s="5"/>
      <c r="G24" s="3">
        <f t="shared" si="1"/>
        <v>20</v>
      </c>
      <c r="H24" s="4"/>
      <c r="I24" s="3"/>
      <c r="J24" s="5"/>
      <c r="K24" s="5"/>
    </row>
    <row r="25" spans="1:11" ht="14.4" x14ac:dyDescent="0.3">
      <c r="A25" s="3">
        <f t="shared" si="0"/>
        <v>21</v>
      </c>
      <c r="B25" s="4"/>
      <c r="C25" s="7"/>
      <c r="D25" s="5"/>
      <c r="E25" s="2"/>
      <c r="G25" s="3">
        <f t="shared" si="1"/>
        <v>21</v>
      </c>
      <c r="H25" s="4"/>
      <c r="I25" s="47"/>
      <c r="J25" s="5"/>
      <c r="K25" s="2"/>
    </row>
    <row r="26" spans="1:11" ht="14.4" x14ac:dyDescent="0.3">
      <c r="A26" s="3">
        <f t="shared" si="0"/>
        <v>22</v>
      </c>
      <c r="B26" s="1" t="s">
        <v>64</v>
      </c>
      <c r="C26" s="4"/>
      <c r="D26" s="5"/>
      <c r="E26" s="2">
        <f>SUM(E3:E25)</f>
        <v>12700</v>
      </c>
      <c r="G26" s="3">
        <f t="shared" si="1"/>
        <v>22</v>
      </c>
      <c r="H26" s="1" t="s">
        <v>64</v>
      </c>
      <c r="I26" s="3"/>
      <c r="J26" s="5"/>
      <c r="K26" s="2">
        <f>SUM(K3:K25)</f>
        <v>3650</v>
      </c>
    </row>
    <row r="28" spans="1:11" ht="14.4" x14ac:dyDescent="0.3">
      <c r="A28" s="123" t="s">
        <v>618</v>
      </c>
      <c r="B28" s="122"/>
      <c r="C28" s="122"/>
      <c r="D28" s="122"/>
      <c r="G28" s="123" t="s">
        <v>618</v>
      </c>
      <c r="H28" s="122"/>
      <c r="I28" s="122"/>
      <c r="J28" s="122"/>
    </row>
    <row r="29" spans="1:11" ht="14.4" x14ac:dyDescent="0.3">
      <c r="A29" s="63" t="s">
        <v>4</v>
      </c>
      <c r="B29" s="63" t="s">
        <v>5</v>
      </c>
      <c r="C29" s="63" t="s">
        <v>10</v>
      </c>
      <c r="D29" s="63" t="s">
        <v>67</v>
      </c>
      <c r="G29" s="63"/>
      <c r="H29" s="63" t="s">
        <v>5</v>
      </c>
      <c r="I29" s="63" t="s">
        <v>10</v>
      </c>
      <c r="J29" s="63" t="s">
        <v>67</v>
      </c>
    </row>
    <row r="30" spans="1:11" ht="14.4" x14ac:dyDescent="0.3">
      <c r="A30" s="3">
        <v>1</v>
      </c>
      <c r="B30" s="3" t="s">
        <v>576</v>
      </c>
      <c r="C30" s="5">
        <v>1900</v>
      </c>
      <c r="D30" s="6">
        <v>44889</v>
      </c>
      <c r="G30" s="3">
        <v>1</v>
      </c>
      <c r="H30" s="3" t="s">
        <v>338</v>
      </c>
      <c r="I30" s="5">
        <v>1690</v>
      </c>
      <c r="J30" s="6">
        <v>44889</v>
      </c>
    </row>
    <row r="31" spans="1:11" ht="14.4" x14ac:dyDescent="0.3">
      <c r="A31" s="3">
        <f t="shared" ref="A31:A42" si="2">A30+1</f>
        <v>2</v>
      </c>
      <c r="B31" s="3" t="s">
        <v>577</v>
      </c>
      <c r="C31" s="5">
        <v>4450</v>
      </c>
      <c r="D31" s="6">
        <v>44912</v>
      </c>
      <c r="G31" s="3">
        <f t="shared" ref="G31:G42" si="3">G30+1</f>
        <v>2</v>
      </c>
      <c r="H31" s="3"/>
      <c r="I31" s="5"/>
      <c r="J31" s="6"/>
    </row>
    <row r="32" spans="1:11" ht="14.4" x14ac:dyDescent="0.3">
      <c r="A32" s="3">
        <f t="shared" si="2"/>
        <v>3</v>
      </c>
      <c r="B32" s="108" t="s">
        <v>613</v>
      </c>
      <c r="C32" s="5">
        <v>1900</v>
      </c>
      <c r="D32" s="6">
        <v>44949</v>
      </c>
      <c r="G32" s="3">
        <f t="shared" si="3"/>
        <v>3</v>
      </c>
      <c r="H32" s="108"/>
      <c r="I32" s="5"/>
      <c r="J32" s="6"/>
    </row>
    <row r="33" spans="1:10" ht="14.4" x14ac:dyDescent="0.3">
      <c r="A33" s="3">
        <f t="shared" si="2"/>
        <v>4</v>
      </c>
      <c r="B33" s="3" t="s">
        <v>617</v>
      </c>
      <c r="C33" s="5">
        <v>1500</v>
      </c>
      <c r="D33" s="6">
        <v>44589</v>
      </c>
      <c r="G33" s="3">
        <f t="shared" si="3"/>
        <v>4</v>
      </c>
      <c r="H33" s="3"/>
      <c r="I33" s="5"/>
      <c r="J33" s="6"/>
    </row>
    <row r="34" spans="1:10" ht="14.4" x14ac:dyDescent="0.3">
      <c r="A34" s="3">
        <f t="shared" si="2"/>
        <v>5</v>
      </c>
      <c r="B34" s="16" t="s">
        <v>629</v>
      </c>
      <c r="C34" s="9">
        <v>4910</v>
      </c>
      <c r="D34" s="6">
        <v>44959</v>
      </c>
      <c r="G34" s="3">
        <f t="shared" si="3"/>
        <v>5</v>
      </c>
      <c r="H34" s="16"/>
      <c r="I34" s="9"/>
      <c r="J34" s="6"/>
    </row>
    <row r="35" spans="1:10" ht="14.4" x14ac:dyDescent="0.3">
      <c r="A35" s="3">
        <f t="shared" si="2"/>
        <v>6</v>
      </c>
      <c r="B35" s="6"/>
      <c r="C35" s="5"/>
      <c r="D35" s="6"/>
      <c r="G35" s="3">
        <f t="shared" si="3"/>
        <v>6</v>
      </c>
      <c r="H35" s="6"/>
      <c r="I35" s="5"/>
      <c r="J35" s="6"/>
    </row>
    <row r="36" spans="1:10" ht="14.4" x14ac:dyDescent="0.3">
      <c r="A36" s="3">
        <f t="shared" si="2"/>
        <v>7</v>
      </c>
      <c r="B36" s="6"/>
      <c r="C36" s="5"/>
      <c r="D36" s="6"/>
      <c r="G36" s="3">
        <f t="shared" si="3"/>
        <v>7</v>
      </c>
      <c r="H36" s="6"/>
      <c r="I36" s="5"/>
      <c r="J36" s="6"/>
    </row>
    <row r="37" spans="1:10" ht="14.4" x14ac:dyDescent="0.3">
      <c r="A37" s="3">
        <f t="shared" si="2"/>
        <v>8</v>
      </c>
      <c r="B37" s="6"/>
      <c r="C37" s="5"/>
      <c r="D37" s="6"/>
      <c r="G37" s="3">
        <f t="shared" si="3"/>
        <v>8</v>
      </c>
      <c r="H37" s="6"/>
      <c r="I37" s="5"/>
      <c r="J37" s="6"/>
    </row>
    <row r="38" spans="1:10" ht="14.4" x14ac:dyDescent="0.3">
      <c r="A38" s="3">
        <f t="shared" si="2"/>
        <v>9</v>
      </c>
      <c r="B38" s="6"/>
      <c r="C38" s="5"/>
      <c r="D38" s="6"/>
      <c r="G38" s="3">
        <f t="shared" si="3"/>
        <v>9</v>
      </c>
      <c r="H38" s="6"/>
      <c r="I38" s="5"/>
      <c r="J38" s="6"/>
    </row>
    <row r="39" spans="1:10" ht="14.4" x14ac:dyDescent="0.3">
      <c r="A39" s="3">
        <f t="shared" si="2"/>
        <v>10</v>
      </c>
      <c r="B39" s="6"/>
      <c r="C39" s="5"/>
      <c r="D39" s="6"/>
      <c r="G39" s="3">
        <f t="shared" si="3"/>
        <v>10</v>
      </c>
      <c r="H39" s="6"/>
      <c r="I39" s="5"/>
      <c r="J39" s="6"/>
    </row>
    <row r="40" spans="1:10" ht="14.4" x14ac:dyDescent="0.3">
      <c r="A40" s="3">
        <f t="shared" si="2"/>
        <v>11</v>
      </c>
      <c r="B40" s="11"/>
      <c r="C40" s="11"/>
      <c r="D40" s="11"/>
      <c r="G40" s="3">
        <f t="shared" si="3"/>
        <v>11</v>
      </c>
      <c r="H40" s="11"/>
      <c r="I40" s="46"/>
      <c r="J40" s="11"/>
    </row>
    <row r="41" spans="1:10" ht="14.4" x14ac:dyDescent="0.3">
      <c r="A41" s="3">
        <f t="shared" si="2"/>
        <v>12</v>
      </c>
      <c r="B41" s="37" t="s">
        <v>179</v>
      </c>
      <c r="C41" s="2">
        <f>SUM(C30:C39)</f>
        <v>14660</v>
      </c>
      <c r="D41" s="4"/>
      <c r="G41" s="3">
        <f t="shared" si="3"/>
        <v>12</v>
      </c>
      <c r="H41" s="37" t="s">
        <v>179</v>
      </c>
      <c r="I41" s="2">
        <f>SUM(I30:I39)</f>
        <v>1690</v>
      </c>
      <c r="J41" s="4"/>
    </row>
    <row r="42" spans="1:10" ht="14.4" x14ac:dyDescent="0.3">
      <c r="A42" s="3">
        <f t="shared" si="2"/>
        <v>13</v>
      </c>
      <c r="B42" s="37" t="s">
        <v>180</v>
      </c>
      <c r="C42" s="2">
        <f>E26-C41</f>
        <v>-1960</v>
      </c>
      <c r="D42" s="11"/>
      <c r="G42" s="3">
        <f t="shared" si="3"/>
        <v>13</v>
      </c>
      <c r="H42" s="37" t="s">
        <v>180</v>
      </c>
      <c r="I42" s="2">
        <f>K26-I41</f>
        <v>1960</v>
      </c>
      <c r="J42" s="11"/>
    </row>
    <row r="44" spans="1:10" ht="14.4" x14ac:dyDescent="0.3">
      <c r="E44" s="37" t="s">
        <v>180</v>
      </c>
      <c r="F44" s="2">
        <f>C42+I42</f>
        <v>0</v>
      </c>
    </row>
  </sheetData>
  <mergeCells count="4">
    <mergeCell ref="A1:E1"/>
    <mergeCell ref="A28:D28"/>
    <mergeCell ref="G1:K1"/>
    <mergeCell ref="G28:J2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5542-D5E7-497C-BF0E-1D8BA891CEE7}">
  <dimension ref="A1:N1000"/>
  <sheetViews>
    <sheetView zoomScale="85" zoomScaleNormal="85" workbookViewId="0">
      <selection activeCell="C22" sqref="C22"/>
    </sheetView>
  </sheetViews>
  <sheetFormatPr baseColWidth="10" defaultColWidth="12.59765625" defaultRowHeight="13.8" x14ac:dyDescent="0.25"/>
  <cols>
    <col min="1" max="1" width="10.59765625" customWidth="1"/>
    <col min="2" max="2" width="27.3984375" customWidth="1"/>
    <col min="3" max="5" width="10.59765625" customWidth="1"/>
    <col min="6" max="6" width="4.59765625" customWidth="1"/>
    <col min="7" max="7" width="10.59765625" customWidth="1"/>
    <col min="8" max="8" width="21.09765625" customWidth="1"/>
    <col min="9" max="11" width="10.59765625" customWidth="1"/>
    <col min="12" max="12" width="5" customWidth="1"/>
    <col min="13" max="13" width="13.5" customWidth="1"/>
    <col min="14" max="22" width="10.59765625" customWidth="1"/>
  </cols>
  <sheetData>
    <row r="1" spans="1:13" ht="14.25" customHeight="1" x14ac:dyDescent="0.3">
      <c r="A1" s="123" t="s">
        <v>145</v>
      </c>
      <c r="B1" s="122"/>
      <c r="C1" s="122"/>
      <c r="D1" s="122"/>
      <c r="E1" s="122"/>
      <c r="G1" s="123" t="s">
        <v>146</v>
      </c>
      <c r="H1" s="122"/>
      <c r="I1" s="122"/>
      <c r="J1" s="122"/>
      <c r="K1" s="122"/>
      <c r="M1" s="1" t="s">
        <v>147</v>
      </c>
    </row>
    <row r="2" spans="1:13" ht="14.2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M2" s="2">
        <f>E22</f>
        <v>1800</v>
      </c>
    </row>
    <row r="3" spans="1:13" ht="14.25" customHeight="1" x14ac:dyDescent="0.3">
      <c r="A3" s="3">
        <v>1</v>
      </c>
      <c r="B3" s="4" t="s">
        <v>557</v>
      </c>
      <c r="C3" s="4">
        <v>1</v>
      </c>
      <c r="D3" s="29">
        <v>1800</v>
      </c>
      <c r="E3" s="5">
        <f>C3*D3</f>
        <v>1800</v>
      </c>
      <c r="G3" s="3">
        <v>1</v>
      </c>
      <c r="H3" s="4" t="s">
        <v>231</v>
      </c>
      <c r="I3" s="4">
        <v>16</v>
      </c>
      <c r="J3" s="5">
        <v>50</v>
      </c>
      <c r="K3" s="5">
        <f>I3*J3</f>
        <v>800</v>
      </c>
    </row>
    <row r="4" spans="1:13" ht="14.25" customHeight="1" x14ac:dyDescent="0.3">
      <c r="A4" s="3">
        <f t="shared" ref="A4:A22" si="0">A3+1</f>
        <v>2</v>
      </c>
      <c r="B4" s="4"/>
      <c r="C4" s="4"/>
      <c r="D4" s="29"/>
      <c r="E4" s="5"/>
      <c r="G4" s="3">
        <f t="shared" ref="G4:G22" si="1">G3+1</f>
        <v>2</v>
      </c>
      <c r="H4" s="4"/>
      <c r="I4" s="4"/>
      <c r="J4" s="5"/>
      <c r="K4" s="5"/>
    </row>
    <row r="5" spans="1:13" ht="14.25" customHeight="1" x14ac:dyDescent="0.3">
      <c r="A5" s="3">
        <f t="shared" si="0"/>
        <v>3</v>
      </c>
      <c r="B5" s="4"/>
      <c r="C5" s="4"/>
      <c r="D5" s="29"/>
      <c r="E5" s="5"/>
      <c r="G5" s="3">
        <f t="shared" si="1"/>
        <v>3</v>
      </c>
      <c r="H5" s="4"/>
      <c r="I5" s="4"/>
      <c r="J5" s="5"/>
      <c r="K5" s="5"/>
    </row>
    <row r="6" spans="1:13" ht="14.25" customHeight="1" x14ac:dyDescent="0.3">
      <c r="A6" s="3">
        <f t="shared" si="0"/>
        <v>4</v>
      </c>
      <c r="B6" s="4"/>
      <c r="C6" s="4"/>
      <c r="D6" s="29"/>
      <c r="E6" s="5"/>
      <c r="G6" s="3">
        <f t="shared" si="1"/>
        <v>4</v>
      </c>
      <c r="H6" s="4"/>
      <c r="I6" s="4"/>
      <c r="J6" s="5"/>
      <c r="K6" s="5"/>
    </row>
    <row r="7" spans="1:13" ht="14.25" customHeight="1" x14ac:dyDescent="0.3">
      <c r="A7" s="3">
        <f t="shared" si="0"/>
        <v>5</v>
      </c>
      <c r="B7" s="4"/>
      <c r="C7" s="4"/>
      <c r="D7" s="29"/>
      <c r="E7" s="5"/>
      <c r="G7" s="3">
        <f t="shared" si="1"/>
        <v>5</v>
      </c>
      <c r="H7" s="4"/>
      <c r="I7" s="4"/>
      <c r="J7" s="5"/>
      <c r="K7" s="5"/>
    </row>
    <row r="8" spans="1:13" ht="14.25" customHeight="1" x14ac:dyDescent="0.3">
      <c r="A8" s="3">
        <f t="shared" si="0"/>
        <v>6</v>
      </c>
      <c r="B8" s="4"/>
      <c r="C8" s="4"/>
      <c r="D8" s="29"/>
      <c r="E8" s="5"/>
      <c r="G8" s="3">
        <f t="shared" si="1"/>
        <v>6</v>
      </c>
      <c r="H8" s="4"/>
      <c r="I8" s="4"/>
      <c r="J8" s="5"/>
      <c r="K8" s="5"/>
    </row>
    <row r="9" spans="1:13" ht="14.25" customHeight="1" x14ac:dyDescent="0.3">
      <c r="A9" s="3">
        <f t="shared" si="0"/>
        <v>7</v>
      </c>
      <c r="B9" s="4"/>
      <c r="C9" s="4"/>
      <c r="D9" s="29"/>
      <c r="E9" s="5"/>
      <c r="G9" s="3">
        <f t="shared" si="1"/>
        <v>7</v>
      </c>
      <c r="H9" s="4"/>
      <c r="I9" s="4"/>
      <c r="J9" s="5"/>
      <c r="K9" s="5"/>
    </row>
    <row r="10" spans="1:13" ht="14.25" customHeight="1" x14ac:dyDescent="0.3">
      <c r="A10" s="3">
        <f t="shared" si="0"/>
        <v>8</v>
      </c>
      <c r="B10" s="4"/>
      <c r="C10" s="4"/>
      <c r="D10" s="4"/>
      <c r="E10" s="5"/>
      <c r="G10" s="3">
        <f t="shared" si="1"/>
        <v>8</v>
      </c>
      <c r="H10" s="4"/>
      <c r="I10" s="4"/>
      <c r="J10" s="5"/>
      <c r="K10" s="5"/>
    </row>
    <row r="11" spans="1:13" ht="14.25" customHeight="1" x14ac:dyDescent="0.3">
      <c r="A11" s="3">
        <f t="shared" si="0"/>
        <v>9</v>
      </c>
      <c r="B11" s="4"/>
      <c r="C11" s="4"/>
      <c r="D11" s="4"/>
      <c r="E11" s="5"/>
      <c r="G11" s="3">
        <f t="shared" si="1"/>
        <v>9</v>
      </c>
      <c r="H11" s="4"/>
      <c r="I11" s="4"/>
      <c r="J11" s="5"/>
      <c r="K11" s="5"/>
    </row>
    <row r="12" spans="1:13" ht="14.25" customHeight="1" x14ac:dyDescent="0.3">
      <c r="A12" s="3">
        <f t="shared" si="0"/>
        <v>10</v>
      </c>
      <c r="B12" s="4"/>
      <c r="C12" s="4"/>
      <c r="D12" s="4"/>
      <c r="E12" s="5"/>
      <c r="G12" s="3">
        <f t="shared" si="1"/>
        <v>10</v>
      </c>
      <c r="H12" s="4"/>
      <c r="I12" s="4"/>
      <c r="J12" s="5"/>
      <c r="K12" s="5"/>
    </row>
    <row r="13" spans="1:13" ht="14.25" customHeight="1" x14ac:dyDescent="0.3">
      <c r="A13" s="3">
        <f t="shared" si="0"/>
        <v>11</v>
      </c>
      <c r="B13" s="4"/>
      <c r="C13" s="4"/>
      <c r="D13" s="4"/>
      <c r="E13" s="5"/>
      <c r="G13" s="3">
        <f t="shared" si="1"/>
        <v>11</v>
      </c>
      <c r="H13" s="4"/>
      <c r="I13" s="4"/>
      <c r="J13" s="5"/>
      <c r="K13" s="5"/>
    </row>
    <row r="14" spans="1:13" ht="14.25" customHeight="1" x14ac:dyDescent="0.3">
      <c r="A14" s="3">
        <f t="shared" si="0"/>
        <v>12</v>
      </c>
      <c r="B14" s="4"/>
      <c r="C14" s="4"/>
      <c r="D14" s="4"/>
      <c r="E14" s="2"/>
      <c r="G14" s="3">
        <f t="shared" si="1"/>
        <v>12</v>
      </c>
      <c r="H14" s="1" t="s">
        <v>42</v>
      </c>
      <c r="I14" s="7"/>
      <c r="J14" s="5"/>
      <c r="K14" s="2">
        <f>SUM(K3:K13)</f>
        <v>800</v>
      </c>
    </row>
    <row r="15" spans="1:13" ht="14.25" customHeight="1" x14ac:dyDescent="0.3">
      <c r="A15" s="3">
        <f t="shared" si="0"/>
        <v>13</v>
      </c>
      <c r="B15" s="4"/>
      <c r="C15" s="4"/>
      <c r="D15" s="4"/>
      <c r="E15" s="5"/>
      <c r="G15" s="3">
        <f t="shared" si="1"/>
        <v>13</v>
      </c>
      <c r="H15" s="4" t="s">
        <v>231</v>
      </c>
      <c r="I15" s="4">
        <v>16</v>
      </c>
      <c r="J15" s="5">
        <v>50</v>
      </c>
      <c r="K15" s="5">
        <f>I15*J15</f>
        <v>800</v>
      </c>
    </row>
    <row r="16" spans="1:13" ht="14.25" customHeight="1" x14ac:dyDescent="0.3">
      <c r="A16" s="3">
        <f t="shared" si="0"/>
        <v>14</v>
      </c>
      <c r="B16" s="4"/>
      <c r="C16" s="4"/>
      <c r="D16" s="4"/>
      <c r="E16" s="5"/>
      <c r="G16" s="3">
        <f t="shared" si="1"/>
        <v>14</v>
      </c>
      <c r="H16" s="4"/>
      <c r="I16" s="4"/>
      <c r="J16" s="5"/>
      <c r="K16" s="5"/>
    </row>
    <row r="17" spans="1:14" ht="14.25" customHeight="1" x14ac:dyDescent="0.3">
      <c r="A17" s="3">
        <f t="shared" si="0"/>
        <v>15</v>
      </c>
      <c r="B17" s="4"/>
      <c r="C17" s="4"/>
      <c r="D17" s="4"/>
      <c r="E17" s="5"/>
      <c r="G17" s="3">
        <f t="shared" si="1"/>
        <v>15</v>
      </c>
      <c r="H17" s="4"/>
      <c r="I17" s="4"/>
      <c r="J17" s="5"/>
      <c r="K17" s="5"/>
    </row>
    <row r="18" spans="1:14" ht="14.25" customHeight="1" x14ac:dyDescent="0.3">
      <c r="A18" s="3">
        <f t="shared" si="0"/>
        <v>16</v>
      </c>
      <c r="B18" s="4"/>
      <c r="C18" s="4"/>
      <c r="D18" s="4"/>
      <c r="E18" s="5"/>
      <c r="G18" s="3">
        <f t="shared" si="1"/>
        <v>16</v>
      </c>
      <c r="H18" s="4"/>
      <c r="I18" s="36"/>
      <c r="J18" s="5"/>
      <c r="K18" s="5"/>
    </row>
    <row r="19" spans="1:14" ht="14.25" customHeight="1" x14ac:dyDescent="0.3">
      <c r="A19" s="3">
        <f t="shared" si="0"/>
        <v>17</v>
      </c>
      <c r="B19" s="4"/>
      <c r="C19" s="4"/>
      <c r="D19" s="4"/>
      <c r="E19" s="5"/>
      <c r="G19" s="3">
        <f t="shared" si="1"/>
        <v>17</v>
      </c>
      <c r="H19" s="4"/>
      <c r="I19" s="4"/>
      <c r="J19" s="5"/>
      <c r="K19" s="5"/>
    </row>
    <row r="20" spans="1:14" ht="14.25" customHeight="1" x14ac:dyDescent="0.3">
      <c r="A20" s="3">
        <f t="shared" si="0"/>
        <v>18</v>
      </c>
      <c r="B20" s="4"/>
      <c r="C20" s="4"/>
      <c r="D20" s="5"/>
      <c r="E20" s="5"/>
      <c r="G20" s="3">
        <f t="shared" si="1"/>
        <v>18</v>
      </c>
      <c r="H20" s="4"/>
      <c r="I20" s="4"/>
      <c r="J20" s="5"/>
      <c r="K20" s="5"/>
    </row>
    <row r="21" spans="1:14" ht="14.25" customHeight="1" x14ac:dyDescent="0.3">
      <c r="A21" s="3">
        <f t="shared" si="0"/>
        <v>19</v>
      </c>
      <c r="B21" s="4"/>
      <c r="C21" s="7"/>
      <c r="D21" s="5"/>
      <c r="E21" s="2"/>
      <c r="G21" s="3">
        <f t="shared" si="1"/>
        <v>19</v>
      </c>
      <c r="H21" s="1" t="s">
        <v>62</v>
      </c>
      <c r="I21" s="7"/>
      <c r="J21" s="5"/>
      <c r="K21" s="2">
        <f>SUM(K15:K20)</f>
        <v>800</v>
      </c>
    </row>
    <row r="22" spans="1:14" ht="14.25" customHeight="1" x14ac:dyDescent="0.3">
      <c r="A22" s="3">
        <f t="shared" si="0"/>
        <v>20</v>
      </c>
      <c r="B22" s="1" t="s">
        <v>64</v>
      </c>
      <c r="C22" s="4"/>
      <c r="D22" s="5"/>
      <c r="E22" s="2">
        <f>SUM(E3:E21)</f>
        <v>1800</v>
      </c>
      <c r="G22" s="3">
        <f t="shared" si="1"/>
        <v>20</v>
      </c>
      <c r="H22" s="1" t="s">
        <v>64</v>
      </c>
      <c r="I22" s="4"/>
      <c r="J22" s="5"/>
      <c r="K22" s="2">
        <f>K14+K21</f>
        <v>1600</v>
      </c>
    </row>
    <row r="23" spans="1:14" ht="14.25" customHeight="1" x14ac:dyDescent="0.25"/>
    <row r="24" spans="1:14" ht="14.25" customHeight="1" x14ac:dyDescent="0.3">
      <c r="A24" s="123" t="s">
        <v>163</v>
      </c>
      <c r="B24" s="122"/>
      <c r="C24" s="122"/>
      <c r="D24" s="122"/>
      <c r="G24" s="121" t="s">
        <v>164</v>
      </c>
      <c r="H24" s="122"/>
      <c r="I24" s="122"/>
      <c r="J24" s="122"/>
      <c r="K24" s="122"/>
      <c r="L24" s="122"/>
      <c r="M24" s="122"/>
      <c r="N24" s="122"/>
    </row>
    <row r="25" spans="1:14" ht="14.25" customHeight="1" x14ac:dyDescent="0.3">
      <c r="A25" s="63" t="s">
        <v>4</v>
      </c>
      <c r="B25" s="63" t="s">
        <v>5</v>
      </c>
      <c r="C25" s="63" t="s">
        <v>10</v>
      </c>
      <c r="D25" s="63" t="s">
        <v>67</v>
      </c>
      <c r="G25" s="1" t="s">
        <v>4</v>
      </c>
      <c r="H25" s="1" t="s">
        <v>71</v>
      </c>
      <c r="I25" s="1" t="s">
        <v>6</v>
      </c>
      <c r="J25" s="1" t="s">
        <v>72</v>
      </c>
      <c r="K25" s="1" t="s">
        <v>73</v>
      </c>
      <c r="L25" s="1" t="s">
        <v>67</v>
      </c>
      <c r="M25" s="1" t="s">
        <v>74</v>
      </c>
      <c r="N25" s="1" t="s">
        <v>75</v>
      </c>
    </row>
    <row r="26" spans="1:14" ht="14.25" customHeight="1" x14ac:dyDescent="0.3">
      <c r="A26" s="3">
        <v>1</v>
      </c>
      <c r="B26" s="3" t="s">
        <v>558</v>
      </c>
      <c r="C26" s="5">
        <v>500</v>
      </c>
      <c r="D26" s="6">
        <v>44910</v>
      </c>
      <c r="G26" s="16">
        <v>1</v>
      </c>
      <c r="H26" s="10" t="s">
        <v>236</v>
      </c>
      <c r="I26" s="10">
        <v>20</v>
      </c>
      <c r="J26" s="32">
        <v>48.5</v>
      </c>
      <c r="K26" s="32">
        <f t="shared" ref="K26:K32" si="2">I26*J26</f>
        <v>970</v>
      </c>
      <c r="L26" s="8"/>
      <c r="M26" s="16"/>
      <c r="N26" s="16"/>
    </row>
    <row r="27" spans="1:14" ht="14.25" customHeight="1" x14ac:dyDescent="0.3">
      <c r="A27" s="3">
        <f t="shared" ref="A27:A34" si="3">A26+1</f>
        <v>2</v>
      </c>
      <c r="B27" s="3" t="s">
        <v>232</v>
      </c>
      <c r="C27" s="5">
        <v>200</v>
      </c>
      <c r="D27" s="6">
        <v>44915</v>
      </c>
      <c r="G27" s="3">
        <f t="shared" ref="G27:G42" si="4">G26+1</f>
        <v>2</v>
      </c>
      <c r="H27" s="4" t="s">
        <v>237</v>
      </c>
      <c r="I27" s="4">
        <v>1</v>
      </c>
      <c r="J27" s="29">
        <v>902</v>
      </c>
      <c r="K27" s="32">
        <f t="shared" si="2"/>
        <v>902</v>
      </c>
      <c r="L27" s="6"/>
      <c r="M27" s="3"/>
      <c r="N27" s="3"/>
    </row>
    <row r="28" spans="1:14" ht="14.25" customHeight="1" x14ac:dyDescent="0.3">
      <c r="A28" s="3">
        <f t="shared" si="3"/>
        <v>3</v>
      </c>
      <c r="B28" s="3" t="s">
        <v>234</v>
      </c>
      <c r="C28" s="5">
        <v>700</v>
      </c>
      <c r="D28" s="6">
        <v>44918</v>
      </c>
      <c r="G28" s="3">
        <f t="shared" si="4"/>
        <v>3</v>
      </c>
      <c r="H28" s="4" t="s">
        <v>238</v>
      </c>
      <c r="I28" s="4">
        <v>100</v>
      </c>
      <c r="J28" s="29">
        <v>2</v>
      </c>
      <c r="K28" s="32">
        <f t="shared" si="2"/>
        <v>200</v>
      </c>
      <c r="L28" s="6"/>
      <c r="M28" s="3"/>
      <c r="N28" s="3"/>
    </row>
    <row r="29" spans="1:14" ht="14.25" customHeight="1" x14ac:dyDescent="0.3">
      <c r="A29" s="3">
        <f t="shared" si="3"/>
        <v>4</v>
      </c>
      <c r="B29" s="3" t="s">
        <v>234</v>
      </c>
      <c r="C29" s="5">
        <v>400</v>
      </c>
      <c r="D29" s="6">
        <v>44918</v>
      </c>
      <c r="G29" s="3">
        <f t="shared" si="4"/>
        <v>4</v>
      </c>
      <c r="H29" s="10" t="s">
        <v>239</v>
      </c>
      <c r="I29" s="10">
        <v>10</v>
      </c>
      <c r="J29" s="32">
        <v>31</v>
      </c>
      <c r="K29" s="32">
        <f t="shared" si="2"/>
        <v>310</v>
      </c>
      <c r="L29" s="8"/>
      <c r="M29" s="16"/>
      <c r="N29" s="3"/>
    </row>
    <row r="30" spans="1:14" ht="14.25" customHeight="1" x14ac:dyDescent="0.3">
      <c r="A30" s="3">
        <f t="shared" si="3"/>
        <v>5</v>
      </c>
      <c r="B30" s="3"/>
      <c r="C30" s="5"/>
      <c r="D30" s="6"/>
      <c r="G30" s="3">
        <f t="shared" si="4"/>
        <v>5</v>
      </c>
      <c r="H30" s="4" t="s">
        <v>240</v>
      </c>
      <c r="I30" s="4">
        <v>5</v>
      </c>
      <c r="J30" s="29">
        <v>54</v>
      </c>
      <c r="K30" s="32">
        <f t="shared" si="2"/>
        <v>270</v>
      </c>
      <c r="L30" s="8"/>
      <c r="M30" s="16"/>
      <c r="N30" s="3"/>
    </row>
    <row r="31" spans="1:14" ht="14.25" customHeight="1" x14ac:dyDescent="0.3">
      <c r="A31" s="3">
        <f t="shared" si="3"/>
        <v>6</v>
      </c>
      <c r="B31" s="6"/>
      <c r="C31" s="5"/>
      <c r="D31" s="6"/>
      <c r="G31" s="3">
        <f t="shared" si="4"/>
        <v>6</v>
      </c>
      <c r="H31" s="10" t="s">
        <v>241</v>
      </c>
      <c r="I31" s="10">
        <v>2</v>
      </c>
      <c r="J31" s="32">
        <v>230</v>
      </c>
      <c r="K31" s="32">
        <f t="shared" si="2"/>
        <v>460</v>
      </c>
      <c r="L31" s="8"/>
      <c r="M31" s="16"/>
      <c r="N31" s="3"/>
    </row>
    <row r="32" spans="1:14" ht="14.25" customHeight="1" x14ac:dyDescent="0.3">
      <c r="A32" s="3">
        <f t="shared" si="3"/>
        <v>7</v>
      </c>
      <c r="B32" s="6"/>
      <c r="C32" s="5"/>
      <c r="D32" s="6"/>
      <c r="G32" s="3">
        <f t="shared" si="4"/>
        <v>7</v>
      </c>
      <c r="H32" s="4" t="s">
        <v>242</v>
      </c>
      <c r="I32" s="4">
        <v>1</v>
      </c>
      <c r="J32" s="29">
        <v>130</v>
      </c>
      <c r="K32" s="32">
        <f t="shared" si="2"/>
        <v>130</v>
      </c>
      <c r="L32" s="6"/>
      <c r="M32" s="3"/>
      <c r="N32" s="3"/>
    </row>
    <row r="33" spans="1:14" ht="14.25" customHeight="1" x14ac:dyDescent="0.3">
      <c r="A33" s="3">
        <f t="shared" si="3"/>
        <v>8</v>
      </c>
      <c r="B33" s="6"/>
      <c r="C33" s="5"/>
      <c r="D33" s="6"/>
      <c r="G33" s="3">
        <f t="shared" si="4"/>
        <v>8</v>
      </c>
      <c r="H33" s="4"/>
      <c r="I33" s="4"/>
      <c r="J33" s="29"/>
      <c r="K33" s="32"/>
      <c r="L33" s="11"/>
      <c r="M33" s="11"/>
      <c r="N33" s="11"/>
    </row>
    <row r="34" spans="1:14" ht="14.25" customHeight="1" x14ac:dyDescent="0.3">
      <c r="A34" s="3">
        <f t="shared" si="3"/>
        <v>9</v>
      </c>
      <c r="B34" s="6"/>
      <c r="C34" s="5"/>
      <c r="D34" s="6"/>
      <c r="G34" s="3">
        <f t="shared" si="4"/>
        <v>9</v>
      </c>
      <c r="H34" s="4"/>
      <c r="I34" s="4"/>
      <c r="J34" s="29"/>
      <c r="K34" s="32"/>
      <c r="L34" s="11"/>
      <c r="M34" s="11"/>
      <c r="N34" s="11"/>
    </row>
    <row r="35" spans="1:14" ht="14.25" customHeight="1" x14ac:dyDescent="0.3">
      <c r="A35" s="3"/>
      <c r="B35" s="6"/>
      <c r="C35" s="5"/>
      <c r="D35" s="6"/>
      <c r="G35" s="3">
        <f t="shared" si="4"/>
        <v>10</v>
      </c>
      <c r="H35" s="4"/>
      <c r="I35" s="4"/>
      <c r="J35" s="29"/>
      <c r="K35" s="32"/>
      <c r="L35" s="11"/>
      <c r="M35" s="11"/>
      <c r="N35" s="11"/>
    </row>
    <row r="36" spans="1:14" ht="14.25" customHeight="1" x14ac:dyDescent="0.3">
      <c r="A36" s="3"/>
      <c r="B36" s="6"/>
      <c r="C36" s="5"/>
      <c r="D36" s="6"/>
      <c r="G36" s="3">
        <f t="shared" si="4"/>
        <v>11</v>
      </c>
      <c r="H36" s="4"/>
      <c r="I36" s="4"/>
      <c r="J36" s="29"/>
      <c r="K36" s="32"/>
      <c r="L36" s="11"/>
      <c r="M36" s="11"/>
      <c r="N36" s="11"/>
    </row>
    <row r="37" spans="1:14" ht="14.25" customHeight="1" x14ac:dyDescent="0.3">
      <c r="A37" s="3"/>
      <c r="B37" s="6"/>
      <c r="C37" s="5"/>
      <c r="D37" s="6"/>
      <c r="G37" s="3">
        <f t="shared" si="4"/>
        <v>12</v>
      </c>
      <c r="H37" s="4"/>
      <c r="I37" s="4"/>
      <c r="J37" s="29"/>
      <c r="K37" s="32"/>
      <c r="L37" s="11"/>
      <c r="M37" s="11"/>
      <c r="N37" s="11"/>
    </row>
    <row r="38" spans="1:14" ht="14.25" customHeight="1" x14ac:dyDescent="0.3">
      <c r="A38" s="3"/>
      <c r="B38" s="6"/>
      <c r="C38" s="5"/>
      <c r="D38" s="6"/>
      <c r="G38" s="3">
        <f t="shared" si="4"/>
        <v>13</v>
      </c>
      <c r="H38" s="4"/>
      <c r="I38" s="4"/>
      <c r="J38" s="29"/>
      <c r="K38" s="29"/>
      <c r="L38" s="11"/>
      <c r="M38" s="11"/>
      <c r="N38" s="11"/>
    </row>
    <row r="39" spans="1:14" ht="14.25" customHeight="1" x14ac:dyDescent="0.3">
      <c r="A39" s="3">
        <f>A34+1</f>
        <v>10</v>
      </c>
      <c r="B39" s="6"/>
      <c r="C39" s="5"/>
      <c r="D39" s="6"/>
      <c r="G39" s="3">
        <f t="shared" si="4"/>
        <v>14</v>
      </c>
      <c r="H39" s="11"/>
      <c r="I39" s="11"/>
      <c r="J39" s="11"/>
      <c r="K39" s="11"/>
      <c r="L39" s="11"/>
      <c r="M39" s="11"/>
      <c r="N39" s="11"/>
    </row>
    <row r="40" spans="1:14" ht="14.25" customHeight="1" x14ac:dyDescent="0.3">
      <c r="A40" s="3">
        <f t="shared" ref="A40:A42" si="5">A39+1</f>
        <v>11</v>
      </c>
      <c r="B40" s="11"/>
      <c r="C40" s="11"/>
      <c r="D40" s="11"/>
      <c r="G40" s="3">
        <f t="shared" si="4"/>
        <v>15</v>
      </c>
      <c r="H40" s="11"/>
      <c r="I40" s="11"/>
      <c r="J40" s="11"/>
      <c r="K40" s="11"/>
      <c r="L40" s="11"/>
      <c r="M40" s="11"/>
      <c r="N40" s="11"/>
    </row>
    <row r="41" spans="1:14" ht="14.25" customHeight="1" x14ac:dyDescent="0.3">
      <c r="A41" s="3">
        <f t="shared" si="5"/>
        <v>12</v>
      </c>
      <c r="B41" s="37" t="s">
        <v>179</v>
      </c>
      <c r="C41" s="2">
        <f>SUM(C26:C39)</f>
        <v>1800</v>
      </c>
      <c r="D41" s="4"/>
      <c r="G41" s="3">
        <f t="shared" si="4"/>
        <v>16</v>
      </c>
      <c r="H41" s="1" t="s">
        <v>179</v>
      </c>
      <c r="I41" s="4"/>
      <c r="J41" s="5"/>
      <c r="K41" s="2">
        <f>SUM(K26:K39)</f>
        <v>3242</v>
      </c>
      <c r="L41" s="11"/>
      <c r="M41" s="11"/>
      <c r="N41" s="11"/>
    </row>
    <row r="42" spans="1:14" ht="14.25" customHeight="1" x14ac:dyDescent="0.3">
      <c r="A42" s="3">
        <f t="shared" si="5"/>
        <v>13</v>
      </c>
      <c r="B42" s="37" t="s">
        <v>180</v>
      </c>
      <c r="C42" s="2">
        <f>E22-SUM(C26:C38)</f>
        <v>0</v>
      </c>
      <c r="D42" s="11"/>
      <c r="G42" s="3">
        <f t="shared" si="4"/>
        <v>17</v>
      </c>
      <c r="H42" s="1" t="s">
        <v>180</v>
      </c>
      <c r="I42" s="11"/>
      <c r="J42" s="11"/>
      <c r="K42" s="2"/>
      <c r="L42" s="11"/>
      <c r="M42" s="11"/>
      <c r="N42" s="11"/>
    </row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E1"/>
    <mergeCell ref="G1:K1"/>
    <mergeCell ref="A24:D24"/>
    <mergeCell ref="G24:N2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962E-EE17-4F3F-BBA8-0FE30C35B2D1}">
  <dimension ref="A1:E40"/>
  <sheetViews>
    <sheetView zoomScale="85" zoomScaleNormal="85" workbookViewId="0">
      <selection activeCell="J31" sqref="J31"/>
    </sheetView>
  </sheetViews>
  <sheetFormatPr baseColWidth="10" defaultRowHeight="13.8" x14ac:dyDescent="0.25"/>
  <cols>
    <col min="1" max="1" width="10.59765625" customWidth="1"/>
    <col min="2" max="2" width="24.59765625" customWidth="1"/>
    <col min="3" max="3" width="10.59765625" customWidth="1"/>
    <col min="4" max="4" width="12.5" bestFit="1" customWidth="1"/>
    <col min="5" max="5" width="10.59765625" customWidth="1"/>
  </cols>
  <sheetData>
    <row r="1" spans="1:5" ht="14.4" x14ac:dyDescent="0.3">
      <c r="A1" s="123" t="s">
        <v>559</v>
      </c>
      <c r="B1" s="122"/>
      <c r="C1" s="122"/>
      <c r="D1" s="122"/>
      <c r="E1" s="122"/>
    </row>
    <row r="2" spans="1:5" ht="14.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4.4" x14ac:dyDescent="0.3">
      <c r="A3" s="3">
        <v>1</v>
      </c>
      <c r="B3" s="10" t="s">
        <v>560</v>
      </c>
      <c r="C3" s="10">
        <v>23</v>
      </c>
      <c r="D3" s="9">
        <v>400</v>
      </c>
      <c r="E3" s="9">
        <f>C3*D3</f>
        <v>9200</v>
      </c>
    </row>
    <row r="4" spans="1:5" ht="14.4" x14ac:dyDescent="0.3">
      <c r="A4" s="18">
        <f t="shared" ref="A4:A24" si="0">A3+1</f>
        <v>2</v>
      </c>
      <c r="B4" s="68" t="s">
        <v>561</v>
      </c>
      <c r="C4" s="68">
        <v>1</v>
      </c>
      <c r="D4" s="69">
        <v>1400</v>
      </c>
      <c r="E4" s="69">
        <f>C4*D4</f>
        <v>1400</v>
      </c>
    </row>
    <row r="5" spans="1:5" ht="14.4" x14ac:dyDescent="0.3">
      <c r="A5" s="64">
        <f t="shared" si="0"/>
        <v>3</v>
      </c>
      <c r="B5" s="10" t="s">
        <v>566</v>
      </c>
      <c r="C5" s="70"/>
      <c r="D5" s="70"/>
      <c r="E5" s="69">
        <v>100</v>
      </c>
    </row>
    <row r="6" spans="1:5" ht="14.4" x14ac:dyDescent="0.3">
      <c r="A6" s="18">
        <f t="shared" si="0"/>
        <v>4</v>
      </c>
      <c r="B6" s="68"/>
      <c r="C6" s="68"/>
      <c r="D6" s="69"/>
      <c r="E6" s="69"/>
    </row>
    <row r="7" spans="1:5" ht="14.4" x14ac:dyDescent="0.3">
      <c r="A7" s="18">
        <f t="shared" si="0"/>
        <v>5</v>
      </c>
      <c r="B7" s="68"/>
      <c r="C7" s="68"/>
      <c r="D7" s="69"/>
      <c r="E7" s="69"/>
    </row>
    <row r="8" spans="1:5" ht="14.4" x14ac:dyDescent="0.3">
      <c r="A8" s="18">
        <f t="shared" si="0"/>
        <v>6</v>
      </c>
      <c r="B8" s="68"/>
      <c r="C8" s="68"/>
      <c r="D8" s="69"/>
      <c r="E8" s="69"/>
    </row>
    <row r="9" spans="1:5" ht="14.4" x14ac:dyDescent="0.3">
      <c r="A9" s="18">
        <f t="shared" si="0"/>
        <v>7</v>
      </c>
      <c r="B9" s="70"/>
      <c r="C9" s="70"/>
      <c r="D9" s="70"/>
      <c r="E9" s="70"/>
    </row>
    <row r="10" spans="1:5" ht="14.4" x14ac:dyDescent="0.3">
      <c r="A10" s="18">
        <f t="shared" si="0"/>
        <v>8</v>
      </c>
      <c r="B10" s="68"/>
      <c r="C10" s="68"/>
      <c r="D10" s="69"/>
      <c r="E10" s="69"/>
    </row>
    <row r="11" spans="1:5" ht="14.4" x14ac:dyDescent="0.3">
      <c r="A11" s="18">
        <f t="shared" si="0"/>
        <v>9</v>
      </c>
      <c r="B11" s="10"/>
      <c r="C11" s="10"/>
      <c r="D11" s="9"/>
      <c r="E11" s="9"/>
    </row>
    <row r="12" spans="1:5" ht="14.4" x14ac:dyDescent="0.3">
      <c r="A12" s="18">
        <f t="shared" si="0"/>
        <v>10</v>
      </c>
      <c r="B12" s="68"/>
      <c r="C12" s="68"/>
      <c r="D12" s="69"/>
      <c r="E12" s="69"/>
    </row>
    <row r="13" spans="1:5" ht="14.4" x14ac:dyDescent="0.3">
      <c r="A13" s="18">
        <f t="shared" si="0"/>
        <v>11</v>
      </c>
      <c r="B13" s="68"/>
      <c r="C13" s="68"/>
      <c r="D13" s="69"/>
      <c r="E13" s="69"/>
    </row>
    <row r="14" spans="1:5" ht="14.4" x14ac:dyDescent="0.3">
      <c r="A14" s="18">
        <f t="shared" si="0"/>
        <v>12</v>
      </c>
      <c r="B14" s="68"/>
      <c r="C14" s="68"/>
      <c r="D14" s="69"/>
      <c r="E14" s="69"/>
    </row>
    <row r="15" spans="1:5" ht="14.4" x14ac:dyDescent="0.3">
      <c r="A15" s="18">
        <f t="shared" si="0"/>
        <v>13</v>
      </c>
      <c r="B15" s="68"/>
      <c r="C15" s="68"/>
      <c r="D15" s="69"/>
      <c r="E15" s="69"/>
    </row>
    <row r="16" spans="1:5" ht="14.4" x14ac:dyDescent="0.3">
      <c r="A16" s="18">
        <f t="shared" si="0"/>
        <v>14</v>
      </c>
      <c r="B16" s="68"/>
      <c r="C16" s="68"/>
      <c r="D16" s="69"/>
      <c r="E16" s="69"/>
    </row>
    <row r="17" spans="1:5" ht="14.4" x14ac:dyDescent="0.3">
      <c r="A17" s="18">
        <f t="shared" si="0"/>
        <v>15</v>
      </c>
      <c r="B17" s="68"/>
      <c r="C17" s="68"/>
      <c r="D17" s="69"/>
      <c r="E17" s="69"/>
    </row>
    <row r="18" spans="1:5" ht="14.4" x14ac:dyDescent="0.3">
      <c r="A18" s="18">
        <f t="shared" si="0"/>
        <v>16</v>
      </c>
      <c r="B18" s="68"/>
      <c r="C18" s="68"/>
      <c r="D18" s="69"/>
      <c r="E18" s="69"/>
    </row>
    <row r="19" spans="1:5" ht="14.4" x14ac:dyDescent="0.3">
      <c r="A19" s="18">
        <f t="shared" si="0"/>
        <v>17</v>
      </c>
      <c r="B19" s="68"/>
      <c r="C19" s="68"/>
      <c r="D19" s="69"/>
      <c r="E19" s="69"/>
    </row>
    <row r="20" spans="1:5" ht="14.4" x14ac:dyDescent="0.3">
      <c r="A20" s="3">
        <f t="shared" si="0"/>
        <v>18</v>
      </c>
      <c r="B20" s="25"/>
      <c r="C20" s="25"/>
      <c r="D20" s="49"/>
      <c r="E20" s="49"/>
    </row>
    <row r="21" spans="1:5" ht="14.4" x14ac:dyDescent="0.3">
      <c r="A21" s="3">
        <f t="shared" si="0"/>
        <v>19</v>
      </c>
      <c r="B21" s="4"/>
      <c r="C21" s="4"/>
      <c r="D21" s="5"/>
      <c r="E21" s="5"/>
    </row>
    <row r="22" spans="1:5" ht="14.4" x14ac:dyDescent="0.3">
      <c r="A22" s="3">
        <f t="shared" si="0"/>
        <v>20</v>
      </c>
      <c r="B22" s="4"/>
      <c r="C22" s="4"/>
      <c r="D22" s="5"/>
      <c r="E22" s="5"/>
    </row>
    <row r="23" spans="1:5" ht="14.4" x14ac:dyDescent="0.3">
      <c r="A23" s="3">
        <f t="shared" si="0"/>
        <v>21</v>
      </c>
      <c r="B23" s="4"/>
      <c r="C23" s="7"/>
      <c r="D23" s="5"/>
      <c r="E23" s="2"/>
    </row>
    <row r="24" spans="1:5" ht="14.4" x14ac:dyDescent="0.3">
      <c r="A24" s="3">
        <f t="shared" si="0"/>
        <v>22</v>
      </c>
      <c r="B24" s="1" t="s">
        <v>64</v>
      </c>
      <c r="C24" s="4"/>
      <c r="D24" s="5"/>
      <c r="E24" s="2">
        <f>SUM(E3:E23)</f>
        <v>10700</v>
      </c>
    </row>
    <row r="26" spans="1:5" ht="14.4" x14ac:dyDescent="0.3">
      <c r="A26" s="123" t="s">
        <v>552</v>
      </c>
      <c r="B26" s="122"/>
      <c r="C26" s="122"/>
      <c r="D26" s="122"/>
    </row>
    <row r="27" spans="1:5" ht="14.4" x14ac:dyDescent="0.3">
      <c r="A27" s="63" t="s">
        <v>4</v>
      </c>
      <c r="B27" s="63" t="s">
        <v>5</v>
      </c>
      <c r="C27" s="63" t="s">
        <v>10</v>
      </c>
      <c r="D27" s="63" t="s">
        <v>67</v>
      </c>
    </row>
    <row r="28" spans="1:5" ht="14.4" x14ac:dyDescent="0.3">
      <c r="A28" s="3">
        <v>1</v>
      </c>
      <c r="B28" s="3" t="s">
        <v>562</v>
      </c>
      <c r="C28" s="5">
        <v>1800</v>
      </c>
      <c r="D28" s="6">
        <v>44915</v>
      </c>
    </row>
    <row r="29" spans="1:5" ht="14.4" x14ac:dyDescent="0.3">
      <c r="A29" s="3">
        <f t="shared" ref="A29:A40" si="1">A28+1</f>
        <v>2</v>
      </c>
      <c r="B29" s="3" t="s">
        <v>567</v>
      </c>
      <c r="C29" s="5">
        <v>3500</v>
      </c>
      <c r="D29" s="6">
        <v>44918</v>
      </c>
    </row>
    <row r="30" spans="1:5" ht="14.4" x14ac:dyDescent="0.3">
      <c r="A30" s="3">
        <f t="shared" si="1"/>
        <v>3</v>
      </c>
      <c r="B30" s="3" t="s">
        <v>608</v>
      </c>
      <c r="C30" s="5">
        <v>5400</v>
      </c>
      <c r="D30" s="6">
        <v>44940</v>
      </c>
    </row>
    <row r="31" spans="1:5" ht="14.4" x14ac:dyDescent="0.3">
      <c r="A31" s="3">
        <f t="shared" si="1"/>
        <v>4</v>
      </c>
      <c r="B31" s="6"/>
      <c r="C31" s="5"/>
      <c r="D31" s="6"/>
    </row>
    <row r="32" spans="1:5" ht="14.4" x14ac:dyDescent="0.3">
      <c r="A32" s="3">
        <f t="shared" si="1"/>
        <v>5</v>
      </c>
      <c r="B32" s="16"/>
      <c r="C32" s="9"/>
      <c r="D32" s="6"/>
    </row>
    <row r="33" spans="1:4" ht="14.4" x14ac:dyDescent="0.3">
      <c r="A33" s="3">
        <f t="shared" si="1"/>
        <v>6</v>
      </c>
      <c r="B33" s="6"/>
      <c r="C33" s="5"/>
      <c r="D33" s="6"/>
    </row>
    <row r="34" spans="1:4" ht="14.4" x14ac:dyDescent="0.3">
      <c r="A34" s="3">
        <f t="shared" si="1"/>
        <v>7</v>
      </c>
      <c r="B34" s="6"/>
      <c r="C34" s="5"/>
      <c r="D34" s="6"/>
    </row>
    <row r="35" spans="1:4" ht="14.4" x14ac:dyDescent="0.3">
      <c r="A35" s="3">
        <f t="shared" si="1"/>
        <v>8</v>
      </c>
      <c r="B35" s="6"/>
      <c r="C35" s="5"/>
      <c r="D35" s="6"/>
    </row>
    <row r="36" spans="1:4" ht="14.4" x14ac:dyDescent="0.3">
      <c r="A36" s="3">
        <f t="shared" si="1"/>
        <v>9</v>
      </c>
      <c r="B36" s="6"/>
      <c r="C36" s="5"/>
      <c r="D36" s="6"/>
    </row>
    <row r="37" spans="1:4" ht="14.4" x14ac:dyDescent="0.3">
      <c r="A37" s="3">
        <f t="shared" si="1"/>
        <v>10</v>
      </c>
      <c r="B37" s="6"/>
      <c r="C37" s="5"/>
      <c r="D37" s="6"/>
    </row>
    <row r="38" spans="1:4" ht="14.4" x14ac:dyDescent="0.3">
      <c r="A38" s="3">
        <f t="shared" si="1"/>
        <v>11</v>
      </c>
      <c r="B38" s="11"/>
      <c r="C38" s="11"/>
      <c r="D38" s="11"/>
    </row>
    <row r="39" spans="1:4" ht="14.4" x14ac:dyDescent="0.3">
      <c r="A39" s="3">
        <f t="shared" si="1"/>
        <v>12</v>
      </c>
      <c r="B39" s="37" t="s">
        <v>179</v>
      </c>
      <c r="C39" s="2">
        <f>SUM(C28:C37)</f>
        <v>10700</v>
      </c>
      <c r="D39" s="4"/>
    </row>
    <row r="40" spans="1:4" ht="14.4" x14ac:dyDescent="0.3">
      <c r="A40" s="3">
        <f t="shared" si="1"/>
        <v>13</v>
      </c>
      <c r="B40" s="37" t="s">
        <v>180</v>
      </c>
      <c r="C40" s="2">
        <f>E24-C39</f>
        <v>0</v>
      </c>
      <c r="D40" s="11"/>
    </row>
  </sheetData>
  <mergeCells count="2">
    <mergeCell ref="A1:E1"/>
    <mergeCell ref="A26:D2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EA30-80F5-448B-B636-38EFC4F3BBAB}">
  <dimension ref="A1:E40"/>
  <sheetViews>
    <sheetView zoomScale="85" zoomScaleNormal="85" workbookViewId="0">
      <selection activeCell="H20" sqref="H20"/>
    </sheetView>
  </sheetViews>
  <sheetFormatPr baseColWidth="10" defaultRowHeight="13.8" x14ac:dyDescent="0.25"/>
  <cols>
    <col min="1" max="1" width="10.59765625" customWidth="1"/>
    <col min="2" max="2" width="24.59765625" customWidth="1"/>
    <col min="3" max="3" width="10.59765625" customWidth="1"/>
    <col min="4" max="4" width="12.5" bestFit="1" customWidth="1"/>
    <col min="5" max="5" width="10.59765625" customWidth="1"/>
  </cols>
  <sheetData>
    <row r="1" spans="1:5" ht="14.4" x14ac:dyDescent="0.3">
      <c r="A1" s="123" t="s">
        <v>0</v>
      </c>
      <c r="B1" s="122"/>
      <c r="C1" s="122"/>
      <c r="D1" s="122"/>
      <c r="E1" s="122"/>
    </row>
    <row r="2" spans="1:5" ht="14.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4.4" x14ac:dyDescent="0.3">
      <c r="A3" s="3">
        <v>1</v>
      </c>
      <c r="B3" s="10" t="s">
        <v>591</v>
      </c>
      <c r="C3" s="10">
        <v>4</v>
      </c>
      <c r="D3" s="9">
        <v>140</v>
      </c>
      <c r="E3" s="9">
        <f>C3*D3</f>
        <v>560</v>
      </c>
    </row>
    <row r="4" spans="1:5" ht="14.4" x14ac:dyDescent="0.3">
      <c r="A4" s="18">
        <f t="shared" ref="A4:A24" si="0">A3+1</f>
        <v>2</v>
      </c>
      <c r="B4" s="105" t="s">
        <v>592</v>
      </c>
      <c r="C4" s="68"/>
      <c r="D4" s="69"/>
      <c r="E4" s="9"/>
    </row>
    <row r="5" spans="1:5" ht="14.4" x14ac:dyDescent="0.3">
      <c r="A5" s="64">
        <f t="shared" si="0"/>
        <v>3</v>
      </c>
      <c r="B5" s="106" t="s">
        <v>593</v>
      </c>
      <c r="C5" s="70">
        <v>1</v>
      </c>
      <c r="D5" s="9">
        <v>480</v>
      </c>
      <c r="E5" s="9">
        <f t="shared" ref="E5:E16" si="1">C5*D5</f>
        <v>480</v>
      </c>
    </row>
    <row r="6" spans="1:5" ht="14.4" x14ac:dyDescent="0.3">
      <c r="A6" s="18">
        <f t="shared" si="0"/>
        <v>4</v>
      </c>
      <c r="B6" s="105" t="s">
        <v>594</v>
      </c>
      <c r="C6" s="68">
        <v>1</v>
      </c>
      <c r="D6" s="69">
        <v>72</v>
      </c>
      <c r="E6" s="9">
        <f t="shared" si="1"/>
        <v>72</v>
      </c>
    </row>
    <row r="7" spans="1:5" ht="14.4" x14ac:dyDescent="0.3">
      <c r="A7" s="18">
        <f t="shared" si="0"/>
        <v>5</v>
      </c>
      <c r="B7" s="105" t="s">
        <v>595</v>
      </c>
      <c r="C7" s="68">
        <v>4</v>
      </c>
      <c r="D7" s="69">
        <v>10</v>
      </c>
      <c r="E7" s="9">
        <f t="shared" si="1"/>
        <v>40</v>
      </c>
    </row>
    <row r="8" spans="1:5" ht="14.4" x14ac:dyDescent="0.3">
      <c r="A8" s="18">
        <f t="shared" si="0"/>
        <v>6</v>
      </c>
      <c r="B8" s="68" t="s">
        <v>596</v>
      </c>
      <c r="C8" s="68">
        <v>1</v>
      </c>
      <c r="D8" s="69">
        <v>700</v>
      </c>
      <c r="E8" s="9">
        <f t="shared" si="1"/>
        <v>700</v>
      </c>
    </row>
    <row r="9" spans="1:5" ht="14.4" x14ac:dyDescent="0.3">
      <c r="A9" s="18">
        <f t="shared" si="0"/>
        <v>7</v>
      </c>
      <c r="B9" s="68" t="s">
        <v>597</v>
      </c>
      <c r="C9" s="68">
        <v>1</v>
      </c>
      <c r="D9" s="69">
        <v>160</v>
      </c>
      <c r="E9" s="9">
        <f t="shared" si="1"/>
        <v>160</v>
      </c>
    </row>
    <row r="10" spans="1:5" ht="14.4" x14ac:dyDescent="0.3">
      <c r="A10" s="18">
        <f t="shared" si="0"/>
        <v>8</v>
      </c>
      <c r="B10" s="68"/>
      <c r="C10" s="68"/>
      <c r="D10" s="69"/>
      <c r="E10" s="9">
        <f t="shared" si="1"/>
        <v>0</v>
      </c>
    </row>
    <row r="11" spans="1:5" ht="14.4" x14ac:dyDescent="0.3">
      <c r="A11" s="18">
        <f t="shared" si="0"/>
        <v>9</v>
      </c>
      <c r="B11" s="68"/>
      <c r="C11" s="68"/>
      <c r="D11" s="69"/>
      <c r="E11" s="9">
        <f t="shared" si="1"/>
        <v>0</v>
      </c>
    </row>
    <row r="12" spans="1:5" ht="14.4" x14ac:dyDescent="0.3">
      <c r="A12" s="18">
        <f t="shared" si="0"/>
        <v>10</v>
      </c>
      <c r="B12" s="68"/>
      <c r="C12" s="68"/>
      <c r="D12" s="69"/>
      <c r="E12" s="9">
        <f t="shared" si="1"/>
        <v>0</v>
      </c>
    </row>
    <row r="13" spans="1:5" ht="14.4" x14ac:dyDescent="0.3">
      <c r="A13" s="18">
        <f t="shared" si="0"/>
        <v>11</v>
      </c>
      <c r="B13" s="68"/>
      <c r="C13" s="68"/>
      <c r="D13" s="69"/>
      <c r="E13" s="9">
        <f t="shared" si="1"/>
        <v>0</v>
      </c>
    </row>
    <row r="14" spans="1:5" ht="14.4" x14ac:dyDescent="0.3">
      <c r="A14" s="18">
        <f t="shared" si="0"/>
        <v>12</v>
      </c>
      <c r="B14" s="68"/>
      <c r="C14" s="68"/>
      <c r="D14" s="69"/>
      <c r="E14" s="9">
        <f t="shared" si="1"/>
        <v>0</v>
      </c>
    </row>
    <row r="15" spans="1:5" ht="14.4" x14ac:dyDescent="0.3">
      <c r="A15" s="18">
        <f t="shared" si="0"/>
        <v>13</v>
      </c>
      <c r="B15" s="68"/>
      <c r="C15" s="68"/>
      <c r="D15" s="69"/>
      <c r="E15" s="9">
        <f t="shared" si="1"/>
        <v>0</v>
      </c>
    </row>
    <row r="16" spans="1:5" ht="14.4" x14ac:dyDescent="0.3">
      <c r="A16" s="18">
        <f t="shared" si="0"/>
        <v>14</v>
      </c>
      <c r="B16" s="68"/>
      <c r="C16" s="68"/>
      <c r="D16" s="69"/>
      <c r="E16" s="9">
        <f t="shared" si="1"/>
        <v>0</v>
      </c>
    </row>
    <row r="17" spans="1:5" ht="14.4" x14ac:dyDescent="0.3">
      <c r="A17" s="18">
        <f t="shared" si="0"/>
        <v>15</v>
      </c>
      <c r="B17" s="68"/>
      <c r="C17" s="68"/>
      <c r="D17" s="69"/>
      <c r="E17" s="69"/>
    </row>
    <row r="18" spans="1:5" ht="14.4" x14ac:dyDescent="0.3">
      <c r="A18" s="18">
        <f t="shared" si="0"/>
        <v>16</v>
      </c>
      <c r="B18" s="68"/>
      <c r="C18" s="68"/>
      <c r="D18" s="69"/>
      <c r="E18" s="69"/>
    </row>
    <row r="19" spans="1:5" ht="14.4" x14ac:dyDescent="0.3">
      <c r="A19" s="18">
        <f t="shared" si="0"/>
        <v>17</v>
      </c>
      <c r="B19" s="68"/>
      <c r="C19" s="68"/>
      <c r="D19" s="69"/>
      <c r="E19" s="69"/>
    </row>
    <row r="20" spans="1:5" ht="14.4" x14ac:dyDescent="0.3">
      <c r="A20" s="3">
        <f t="shared" si="0"/>
        <v>18</v>
      </c>
      <c r="B20" s="68"/>
      <c r="C20" s="68"/>
      <c r="D20" s="69"/>
      <c r="E20" s="49"/>
    </row>
    <row r="21" spans="1:5" ht="14.4" x14ac:dyDescent="0.3">
      <c r="A21" s="3">
        <f t="shared" si="0"/>
        <v>19</v>
      </c>
      <c r="B21" s="68"/>
      <c r="C21" s="68"/>
      <c r="D21" s="69"/>
      <c r="E21" s="5"/>
    </row>
    <row r="22" spans="1:5" ht="14.4" x14ac:dyDescent="0.3">
      <c r="A22" s="3">
        <f t="shared" si="0"/>
        <v>20</v>
      </c>
      <c r="B22" s="68"/>
      <c r="C22" s="68"/>
      <c r="D22" s="69"/>
      <c r="E22" s="5"/>
    </row>
    <row r="23" spans="1:5" ht="14.4" x14ac:dyDescent="0.3">
      <c r="A23" s="3">
        <f t="shared" si="0"/>
        <v>21</v>
      </c>
      <c r="B23" s="4"/>
      <c r="C23" s="68"/>
      <c r="D23" s="69"/>
      <c r="E23" s="2"/>
    </row>
    <row r="24" spans="1:5" ht="14.4" x14ac:dyDescent="0.3">
      <c r="A24" s="3">
        <f t="shared" si="0"/>
        <v>22</v>
      </c>
      <c r="B24" s="1" t="s">
        <v>64</v>
      </c>
      <c r="C24" s="4"/>
      <c r="D24" s="5"/>
      <c r="E24" s="2">
        <f>SUM(E3:E23)</f>
        <v>2012</v>
      </c>
    </row>
    <row r="26" spans="1:5" ht="14.4" x14ac:dyDescent="0.3">
      <c r="A26" s="123" t="s">
        <v>552</v>
      </c>
      <c r="B26" s="122"/>
      <c r="C26" s="122"/>
      <c r="D26" s="122"/>
    </row>
    <row r="27" spans="1:5" ht="14.4" x14ac:dyDescent="0.3">
      <c r="A27" s="63" t="s">
        <v>4</v>
      </c>
      <c r="B27" s="63" t="s">
        <v>5</v>
      </c>
      <c r="C27" s="63" t="s">
        <v>10</v>
      </c>
      <c r="D27" s="63" t="s">
        <v>67</v>
      </c>
    </row>
    <row r="28" spans="1:5" ht="14.4" x14ac:dyDescent="0.3">
      <c r="A28" s="3">
        <v>1</v>
      </c>
      <c r="B28" s="3"/>
      <c r="C28" s="5"/>
      <c r="D28" s="6"/>
    </row>
    <row r="29" spans="1:5" ht="14.4" x14ac:dyDescent="0.3">
      <c r="A29" s="3">
        <f t="shared" ref="A29:A40" si="2">A28+1</f>
        <v>2</v>
      </c>
      <c r="B29" s="3"/>
      <c r="C29" s="5"/>
      <c r="D29" s="6"/>
    </row>
    <row r="30" spans="1:5" ht="14.4" x14ac:dyDescent="0.3">
      <c r="A30" s="3">
        <f t="shared" si="2"/>
        <v>3</v>
      </c>
      <c r="B30" s="3"/>
      <c r="C30" s="5"/>
      <c r="D30" s="6"/>
    </row>
    <row r="31" spans="1:5" ht="14.4" x14ac:dyDescent="0.3">
      <c r="A31" s="3">
        <f t="shared" si="2"/>
        <v>4</v>
      </c>
      <c r="B31" s="6"/>
      <c r="C31" s="5"/>
      <c r="D31" s="6"/>
    </row>
    <row r="32" spans="1:5" ht="14.4" x14ac:dyDescent="0.3">
      <c r="A32" s="3">
        <f t="shared" si="2"/>
        <v>5</v>
      </c>
      <c r="B32" s="16"/>
      <c r="C32" s="9"/>
      <c r="D32" s="6"/>
    </row>
    <row r="33" spans="1:4" ht="14.4" x14ac:dyDescent="0.3">
      <c r="A33" s="3">
        <f t="shared" si="2"/>
        <v>6</v>
      </c>
      <c r="B33" s="6"/>
      <c r="C33" s="5"/>
      <c r="D33" s="6"/>
    </row>
    <row r="34" spans="1:4" ht="14.4" x14ac:dyDescent="0.3">
      <c r="A34" s="3">
        <f t="shared" si="2"/>
        <v>7</v>
      </c>
      <c r="B34" s="6"/>
      <c r="C34" s="5"/>
      <c r="D34" s="6"/>
    </row>
    <row r="35" spans="1:4" ht="14.4" x14ac:dyDescent="0.3">
      <c r="A35" s="3">
        <f t="shared" si="2"/>
        <v>8</v>
      </c>
      <c r="B35" s="6"/>
      <c r="C35" s="5"/>
      <c r="D35" s="6"/>
    </row>
    <row r="36" spans="1:4" ht="14.4" x14ac:dyDescent="0.3">
      <c r="A36" s="3">
        <f t="shared" si="2"/>
        <v>9</v>
      </c>
      <c r="B36" s="6"/>
      <c r="C36" s="5"/>
      <c r="D36" s="6"/>
    </row>
    <row r="37" spans="1:4" ht="14.4" x14ac:dyDescent="0.3">
      <c r="A37" s="3">
        <f t="shared" si="2"/>
        <v>10</v>
      </c>
      <c r="B37" s="6"/>
      <c r="C37" s="5"/>
      <c r="D37" s="6"/>
    </row>
    <row r="38" spans="1:4" ht="14.4" x14ac:dyDescent="0.3">
      <c r="A38" s="3">
        <f t="shared" si="2"/>
        <v>11</v>
      </c>
      <c r="B38" s="11"/>
      <c r="C38" s="11"/>
      <c r="D38" s="11"/>
    </row>
    <row r="39" spans="1:4" ht="14.4" x14ac:dyDescent="0.3">
      <c r="A39" s="3">
        <f t="shared" si="2"/>
        <v>12</v>
      </c>
      <c r="B39" s="37" t="s">
        <v>179</v>
      </c>
      <c r="C39" s="2"/>
      <c r="D39" s="4"/>
    </row>
    <row r="40" spans="1:4" ht="14.4" x14ac:dyDescent="0.3">
      <c r="A40" s="3">
        <f t="shared" si="2"/>
        <v>13</v>
      </c>
      <c r="B40" s="37" t="s">
        <v>180</v>
      </c>
      <c r="C40" s="2"/>
      <c r="D40" s="11"/>
    </row>
  </sheetData>
  <mergeCells count="2">
    <mergeCell ref="A1:E1"/>
    <mergeCell ref="A26:D26"/>
  </mergeCells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9FC2-4457-4D2A-9E61-E008A60B5621}">
  <dimension ref="A1:G40"/>
  <sheetViews>
    <sheetView zoomScale="85" zoomScaleNormal="85" workbookViewId="0">
      <selection activeCell="B34" sqref="B34"/>
    </sheetView>
  </sheetViews>
  <sheetFormatPr baseColWidth="10" defaultRowHeight="13.8" x14ac:dyDescent="0.25"/>
  <cols>
    <col min="2" max="2" width="20.19921875" bestFit="1" customWidth="1"/>
  </cols>
  <sheetData>
    <row r="1" spans="1:7" ht="14.4" x14ac:dyDescent="0.3">
      <c r="A1" s="123" t="s">
        <v>145</v>
      </c>
      <c r="B1" s="122"/>
      <c r="C1" s="122"/>
      <c r="D1" s="122"/>
      <c r="E1" s="122"/>
    </row>
    <row r="2" spans="1:7" ht="14.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7" ht="14.4" x14ac:dyDescent="0.3">
      <c r="A3" s="3">
        <v>1</v>
      </c>
      <c r="B3" s="10" t="s">
        <v>598</v>
      </c>
      <c r="C3" s="16">
        <v>2</v>
      </c>
      <c r="D3" s="9">
        <v>520</v>
      </c>
      <c r="E3" s="9">
        <f>C3*D3</f>
        <v>1040</v>
      </c>
      <c r="G3">
        <v>1040</v>
      </c>
    </row>
    <row r="4" spans="1:7" ht="14.4" x14ac:dyDescent="0.3">
      <c r="A4" s="18">
        <f t="shared" ref="A4:A24" si="0">A3+1</f>
        <v>2</v>
      </c>
      <c r="B4" s="68" t="s">
        <v>600</v>
      </c>
      <c r="C4" s="79">
        <v>12</v>
      </c>
      <c r="D4" s="69">
        <v>35</v>
      </c>
      <c r="E4" s="69">
        <f>C4*D4</f>
        <v>420</v>
      </c>
      <c r="G4">
        <v>70</v>
      </c>
    </row>
    <row r="5" spans="1:7" ht="14.4" x14ac:dyDescent="0.3">
      <c r="A5" s="64">
        <f t="shared" si="0"/>
        <v>3</v>
      </c>
      <c r="B5" s="68"/>
      <c r="C5" s="68"/>
      <c r="D5" s="69"/>
      <c r="E5" s="69"/>
      <c r="G5">
        <v>-100</v>
      </c>
    </row>
    <row r="6" spans="1:7" ht="14.4" x14ac:dyDescent="0.3">
      <c r="A6" s="18">
        <f t="shared" si="0"/>
        <v>4</v>
      </c>
      <c r="B6" s="68"/>
      <c r="C6" s="68"/>
      <c r="D6" s="69"/>
      <c r="E6" s="69"/>
      <c r="G6">
        <f>SUM(G3:G5)</f>
        <v>1010</v>
      </c>
    </row>
    <row r="7" spans="1:7" ht="14.4" x14ac:dyDescent="0.3">
      <c r="A7" s="18">
        <f t="shared" si="0"/>
        <v>5</v>
      </c>
      <c r="B7" s="68"/>
      <c r="C7" s="68"/>
      <c r="D7" s="69"/>
      <c r="E7" s="69"/>
    </row>
    <row r="8" spans="1:7" ht="14.4" x14ac:dyDescent="0.3">
      <c r="A8" s="18">
        <f t="shared" si="0"/>
        <v>6</v>
      </c>
      <c r="B8" s="68"/>
      <c r="C8" s="68"/>
      <c r="D8" s="69"/>
      <c r="E8" s="69"/>
    </row>
    <row r="9" spans="1:7" ht="14.4" x14ac:dyDescent="0.3">
      <c r="A9" s="18">
        <f t="shared" si="0"/>
        <v>7</v>
      </c>
      <c r="B9" s="68"/>
      <c r="C9" s="68"/>
      <c r="D9" s="69"/>
      <c r="E9" s="69"/>
    </row>
    <row r="10" spans="1:7" ht="14.4" x14ac:dyDescent="0.3">
      <c r="A10" s="18">
        <f t="shared" si="0"/>
        <v>8</v>
      </c>
      <c r="B10" s="68"/>
      <c r="C10" s="68"/>
      <c r="D10" s="69"/>
      <c r="E10" s="69"/>
    </row>
    <row r="11" spans="1:7" ht="14.4" x14ac:dyDescent="0.3">
      <c r="A11" s="18">
        <f t="shared" si="0"/>
        <v>9</v>
      </c>
      <c r="B11" s="68"/>
      <c r="C11" s="68"/>
      <c r="D11" s="69"/>
      <c r="E11" s="69"/>
    </row>
    <row r="12" spans="1:7" ht="14.4" x14ac:dyDescent="0.3">
      <c r="A12" s="18">
        <f t="shared" si="0"/>
        <v>10</v>
      </c>
      <c r="B12" s="68"/>
      <c r="C12" s="68"/>
      <c r="D12" s="69"/>
      <c r="E12" s="69"/>
    </row>
    <row r="13" spans="1:7" ht="14.4" x14ac:dyDescent="0.3">
      <c r="A13" s="18">
        <f t="shared" si="0"/>
        <v>11</v>
      </c>
      <c r="B13" s="68"/>
      <c r="C13" s="68"/>
      <c r="D13" s="69"/>
      <c r="E13" s="69"/>
    </row>
    <row r="14" spans="1:7" ht="14.4" x14ac:dyDescent="0.3">
      <c r="A14" s="18">
        <f t="shared" si="0"/>
        <v>12</v>
      </c>
      <c r="B14" s="68"/>
      <c r="C14" s="68"/>
      <c r="D14" s="69"/>
      <c r="E14" s="69"/>
    </row>
    <row r="15" spans="1:7" ht="14.4" x14ac:dyDescent="0.3">
      <c r="A15" s="18">
        <f t="shared" si="0"/>
        <v>13</v>
      </c>
      <c r="B15" s="68"/>
      <c r="C15" s="68"/>
      <c r="D15" s="69"/>
      <c r="E15" s="69"/>
    </row>
    <row r="16" spans="1:7" ht="14.4" x14ac:dyDescent="0.3">
      <c r="A16" s="18">
        <f t="shared" si="0"/>
        <v>14</v>
      </c>
      <c r="B16" s="68"/>
      <c r="C16" s="68"/>
      <c r="D16" s="69"/>
      <c r="E16" s="69"/>
    </row>
    <row r="17" spans="1:5" ht="14.4" x14ac:dyDescent="0.3">
      <c r="A17" s="18">
        <f t="shared" si="0"/>
        <v>15</v>
      </c>
      <c r="B17" s="68"/>
      <c r="C17" s="68"/>
      <c r="D17" s="69"/>
      <c r="E17" s="69"/>
    </row>
    <row r="18" spans="1:5" ht="14.4" x14ac:dyDescent="0.3">
      <c r="A18" s="18">
        <f t="shared" si="0"/>
        <v>16</v>
      </c>
      <c r="B18" s="68"/>
      <c r="C18" s="68"/>
      <c r="D18" s="69"/>
      <c r="E18" s="69"/>
    </row>
    <row r="19" spans="1:5" ht="14.4" x14ac:dyDescent="0.3">
      <c r="A19" s="18">
        <f t="shared" si="0"/>
        <v>17</v>
      </c>
      <c r="B19" s="68"/>
      <c r="C19" s="68"/>
      <c r="D19" s="69"/>
      <c r="E19" s="69"/>
    </row>
    <row r="20" spans="1:5" ht="14.4" x14ac:dyDescent="0.3">
      <c r="A20" s="3">
        <f t="shared" si="0"/>
        <v>18</v>
      </c>
      <c r="B20" s="68"/>
      <c r="C20" s="68"/>
      <c r="D20" s="69"/>
      <c r="E20" s="69"/>
    </row>
    <row r="21" spans="1:5" ht="14.4" x14ac:dyDescent="0.3">
      <c r="A21" s="3">
        <f t="shared" si="0"/>
        <v>19</v>
      </c>
      <c r="B21" s="68"/>
      <c r="C21" s="68"/>
      <c r="D21" s="69"/>
      <c r="E21" s="69"/>
    </row>
    <row r="22" spans="1:5" ht="14.4" x14ac:dyDescent="0.3">
      <c r="A22" s="3">
        <f t="shared" si="0"/>
        <v>20</v>
      </c>
      <c r="B22" s="68"/>
      <c r="C22" s="68"/>
      <c r="D22" s="69"/>
      <c r="E22" s="69"/>
    </row>
    <row r="23" spans="1:5" ht="14.4" x14ac:dyDescent="0.3">
      <c r="A23" s="3">
        <f t="shared" si="0"/>
        <v>21</v>
      </c>
      <c r="B23" s="4"/>
      <c r="C23" s="7"/>
      <c r="D23" s="5"/>
      <c r="E23" s="69"/>
    </row>
    <row r="24" spans="1:5" ht="14.4" x14ac:dyDescent="0.3">
      <c r="A24" s="3">
        <f t="shared" si="0"/>
        <v>22</v>
      </c>
      <c r="B24" s="1" t="s">
        <v>64</v>
      </c>
      <c r="C24" s="4"/>
      <c r="D24" s="5"/>
      <c r="E24" s="2">
        <f>SUM(E3:E23)</f>
        <v>1460</v>
      </c>
    </row>
    <row r="26" spans="1:5" ht="14.4" x14ac:dyDescent="0.3">
      <c r="A26" s="123" t="s">
        <v>552</v>
      </c>
      <c r="B26" s="122"/>
      <c r="C26" s="122"/>
      <c r="D26" s="122"/>
    </row>
    <row r="27" spans="1:5" ht="14.4" x14ac:dyDescent="0.3">
      <c r="A27" s="63" t="s">
        <v>4</v>
      </c>
      <c r="B27" s="63" t="s">
        <v>5</v>
      </c>
      <c r="C27" s="63" t="s">
        <v>10</v>
      </c>
      <c r="D27" s="63" t="s">
        <v>67</v>
      </c>
    </row>
    <row r="28" spans="1:5" ht="14.4" x14ac:dyDescent="0.3">
      <c r="A28" s="3">
        <v>1</v>
      </c>
      <c r="B28" s="28" t="s">
        <v>338</v>
      </c>
      <c r="C28" s="5">
        <v>100</v>
      </c>
      <c r="D28" s="6">
        <v>44937</v>
      </c>
    </row>
    <row r="29" spans="1:5" ht="14.4" x14ac:dyDescent="0.3">
      <c r="A29" s="3">
        <f t="shared" ref="A29:A40" si="1">A28+1</f>
        <v>2</v>
      </c>
      <c r="B29" s="28" t="s">
        <v>601</v>
      </c>
      <c r="C29" s="5">
        <v>1000</v>
      </c>
      <c r="D29" s="6">
        <v>44940</v>
      </c>
    </row>
    <row r="30" spans="1:5" ht="14.4" x14ac:dyDescent="0.3">
      <c r="A30" s="3">
        <f t="shared" si="1"/>
        <v>3</v>
      </c>
      <c r="B30" s="28"/>
      <c r="C30" s="5"/>
      <c r="D30" s="6"/>
    </row>
    <row r="31" spans="1:5" ht="14.4" x14ac:dyDescent="0.3">
      <c r="A31" s="3">
        <f t="shared" si="1"/>
        <v>4</v>
      </c>
      <c r="B31" s="39"/>
      <c r="C31" s="5"/>
      <c r="D31" s="6"/>
    </row>
    <row r="32" spans="1:5" ht="14.4" x14ac:dyDescent="0.3">
      <c r="A32" s="3">
        <f t="shared" si="1"/>
        <v>5</v>
      </c>
      <c r="B32" s="39"/>
      <c r="C32" s="9"/>
      <c r="D32" s="6"/>
    </row>
    <row r="33" spans="1:4" ht="14.4" x14ac:dyDescent="0.3">
      <c r="A33" s="3">
        <f t="shared" si="1"/>
        <v>6</v>
      </c>
      <c r="B33" s="6"/>
      <c r="C33" s="5"/>
      <c r="D33" s="6"/>
    </row>
    <row r="34" spans="1:4" ht="14.4" x14ac:dyDescent="0.3">
      <c r="A34" s="3">
        <f t="shared" si="1"/>
        <v>7</v>
      </c>
      <c r="B34" s="6"/>
      <c r="C34" s="5"/>
      <c r="D34" s="6"/>
    </row>
    <row r="35" spans="1:4" ht="14.4" x14ac:dyDescent="0.3">
      <c r="A35" s="3">
        <f t="shared" si="1"/>
        <v>8</v>
      </c>
      <c r="B35" s="6"/>
      <c r="C35" s="5"/>
      <c r="D35" s="6"/>
    </row>
    <row r="36" spans="1:4" ht="14.4" x14ac:dyDescent="0.3">
      <c r="A36" s="3">
        <f t="shared" si="1"/>
        <v>9</v>
      </c>
      <c r="B36" s="6"/>
      <c r="C36" s="5"/>
      <c r="D36" s="6"/>
    </row>
    <row r="37" spans="1:4" ht="14.4" x14ac:dyDescent="0.3">
      <c r="A37" s="3">
        <f t="shared" si="1"/>
        <v>10</v>
      </c>
      <c r="B37" s="6"/>
      <c r="C37" s="5"/>
      <c r="D37" s="6"/>
    </row>
    <row r="38" spans="1:4" ht="14.4" x14ac:dyDescent="0.3">
      <c r="A38" s="3">
        <f t="shared" si="1"/>
        <v>11</v>
      </c>
      <c r="B38" s="11"/>
      <c r="C38" s="11"/>
      <c r="D38" s="11"/>
    </row>
    <row r="39" spans="1:4" ht="14.4" x14ac:dyDescent="0.3">
      <c r="A39" s="3">
        <f t="shared" si="1"/>
        <v>12</v>
      </c>
      <c r="B39" s="37" t="s">
        <v>179</v>
      </c>
      <c r="C39" s="2">
        <f>SUM(C28:C37)</f>
        <v>1100</v>
      </c>
      <c r="D39" s="4"/>
    </row>
    <row r="40" spans="1:4" ht="14.4" x14ac:dyDescent="0.3">
      <c r="A40" s="3">
        <f t="shared" si="1"/>
        <v>13</v>
      </c>
      <c r="B40" s="37" t="s">
        <v>180</v>
      </c>
      <c r="C40" s="2">
        <f>E24-C39</f>
        <v>360</v>
      </c>
      <c r="D40" s="11"/>
    </row>
  </sheetData>
  <mergeCells count="2">
    <mergeCell ref="A1:E1"/>
    <mergeCell ref="A26:D2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8CB9-14AE-45F1-B323-FC5803DCA7F5}">
  <dimension ref="A1:I11"/>
  <sheetViews>
    <sheetView workbookViewId="0">
      <selection activeCell="D8" sqref="D8"/>
    </sheetView>
  </sheetViews>
  <sheetFormatPr baseColWidth="10" defaultRowHeight="13.8" x14ac:dyDescent="0.25"/>
  <cols>
    <col min="1" max="1" width="11" style="107"/>
    <col min="2" max="2" width="55.69921875" style="115" bestFit="1" customWidth="1"/>
    <col min="3" max="3" width="30.09765625" style="115" customWidth="1"/>
    <col min="4" max="4" width="43.3984375" style="115" bestFit="1" customWidth="1"/>
    <col min="5" max="5" width="19.5" style="115" customWidth="1"/>
    <col min="6" max="6" width="11" style="115"/>
    <col min="7" max="7" width="12.09765625" customWidth="1"/>
  </cols>
  <sheetData>
    <row r="1" spans="1:9" s="107" customFormat="1" x14ac:dyDescent="0.25">
      <c r="A1" s="114" t="s">
        <v>353</v>
      </c>
      <c r="B1" s="114" t="s">
        <v>630</v>
      </c>
      <c r="C1" s="114" t="s">
        <v>631</v>
      </c>
      <c r="D1" s="114" t="s">
        <v>632</v>
      </c>
      <c r="E1" s="114" t="s">
        <v>633</v>
      </c>
      <c r="F1" s="114" t="s">
        <v>634</v>
      </c>
    </row>
    <row r="2" spans="1:9" x14ac:dyDescent="0.25">
      <c r="A2" s="107">
        <v>1900</v>
      </c>
      <c r="B2" s="115" t="s">
        <v>635</v>
      </c>
      <c r="E2" s="107" t="s">
        <v>636</v>
      </c>
      <c r="F2" s="107">
        <v>1300</v>
      </c>
      <c r="G2" t="s">
        <v>488</v>
      </c>
    </row>
    <row r="3" spans="1:9" x14ac:dyDescent="0.25">
      <c r="A3" s="107">
        <v>1500</v>
      </c>
      <c r="B3" s="115" t="s">
        <v>637</v>
      </c>
      <c r="C3" s="115" t="s">
        <v>638</v>
      </c>
      <c r="D3" s="115" t="s">
        <v>639</v>
      </c>
      <c r="E3" s="107" t="s">
        <v>640</v>
      </c>
      <c r="F3" s="107">
        <v>1700</v>
      </c>
      <c r="G3" s="115" t="s">
        <v>648</v>
      </c>
    </row>
    <row r="4" spans="1:9" x14ac:dyDescent="0.25">
      <c r="A4" s="107">
        <f>B4*C4</f>
        <v>480</v>
      </c>
      <c r="B4" s="115">
        <v>40</v>
      </c>
      <c r="C4" s="115">
        <v>12</v>
      </c>
      <c r="D4" s="115" t="s">
        <v>641</v>
      </c>
      <c r="E4" s="107" t="s">
        <v>642</v>
      </c>
      <c r="F4" s="107">
        <v>480</v>
      </c>
      <c r="G4" s="115" t="s">
        <v>648</v>
      </c>
      <c r="I4">
        <v>3530</v>
      </c>
    </row>
    <row r="5" spans="1:9" x14ac:dyDescent="0.25">
      <c r="B5" s="115" t="s">
        <v>643</v>
      </c>
      <c r="F5" s="107">
        <v>50</v>
      </c>
      <c r="G5" t="s">
        <v>488</v>
      </c>
      <c r="I5">
        <v>1150</v>
      </c>
    </row>
    <row r="6" spans="1:9" x14ac:dyDescent="0.25">
      <c r="F6" s="107"/>
      <c r="I6">
        <f>I4-I5</f>
        <v>2380</v>
      </c>
    </row>
    <row r="7" spans="1:9" x14ac:dyDescent="0.25">
      <c r="C7" s="115" t="s">
        <v>644</v>
      </c>
      <c r="F7" s="107"/>
    </row>
    <row r="8" spans="1:9" x14ac:dyDescent="0.25">
      <c r="A8" s="114">
        <f>SUM(A2:A7)</f>
        <v>3880</v>
      </c>
      <c r="B8" s="115">
        <v>8.6</v>
      </c>
      <c r="C8" s="115">
        <f>A8/B8</f>
        <v>451.16279069767444</v>
      </c>
      <c r="F8" s="107">
        <f>SUM(F2:F7)</f>
        <v>3530</v>
      </c>
      <c r="G8" s="114">
        <f>A8-F8</f>
        <v>350</v>
      </c>
    </row>
    <row r="9" spans="1:9" x14ac:dyDescent="0.25">
      <c r="G9" s="107" t="s">
        <v>645</v>
      </c>
    </row>
    <row r="11" spans="1:9" ht="69" x14ac:dyDescent="0.25">
      <c r="B11" s="116" t="s">
        <v>646</v>
      </c>
      <c r="D11" s="115" t="s">
        <v>647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E99D-A313-4903-A174-A2C4985A27E5}">
  <dimension ref="A1:K40"/>
  <sheetViews>
    <sheetView zoomScale="85" zoomScaleNormal="85" workbookViewId="0">
      <selection activeCell="H20" sqref="H20"/>
    </sheetView>
  </sheetViews>
  <sheetFormatPr baseColWidth="10" defaultRowHeight="13.8" x14ac:dyDescent="0.25"/>
  <cols>
    <col min="2" max="2" width="20.19921875" bestFit="1" customWidth="1"/>
    <col min="3" max="3" width="11" style="107"/>
    <col min="8" max="8" width="15.09765625" customWidth="1"/>
  </cols>
  <sheetData>
    <row r="1" spans="1:11" ht="14.4" x14ac:dyDescent="0.3">
      <c r="A1" s="123" t="s">
        <v>145</v>
      </c>
      <c r="B1" s="122"/>
      <c r="C1" s="122"/>
      <c r="D1" s="122"/>
      <c r="E1" s="122"/>
      <c r="G1" s="123" t="s">
        <v>145</v>
      </c>
      <c r="H1" s="122"/>
      <c r="I1" s="122"/>
      <c r="J1" s="122"/>
      <c r="K1" s="122"/>
    </row>
    <row r="2" spans="1:11" ht="14.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ht="14.4" x14ac:dyDescent="0.3">
      <c r="A3" s="3">
        <v>1</v>
      </c>
      <c r="B3" s="10" t="s">
        <v>609</v>
      </c>
      <c r="C3" s="16">
        <v>5</v>
      </c>
      <c r="D3" s="9">
        <v>200</v>
      </c>
      <c r="E3" s="9">
        <f t="shared" ref="E3:E8" si="0">C3*D3</f>
        <v>1000</v>
      </c>
      <c r="G3" s="3">
        <v>1</v>
      </c>
      <c r="H3" s="10" t="s">
        <v>649</v>
      </c>
      <c r="I3" s="16">
        <v>1</v>
      </c>
      <c r="J3" s="9">
        <v>350</v>
      </c>
      <c r="K3" s="9">
        <f t="shared" ref="K3" si="1">I3*J3</f>
        <v>350</v>
      </c>
    </row>
    <row r="4" spans="1:11" ht="14.4" x14ac:dyDescent="0.3">
      <c r="A4" s="18">
        <f t="shared" ref="A4:A24" si="2">A3+1</f>
        <v>2</v>
      </c>
      <c r="B4" s="68" t="s">
        <v>612</v>
      </c>
      <c r="C4" s="79">
        <v>4</v>
      </c>
      <c r="D4" s="69">
        <v>60</v>
      </c>
      <c r="E4" s="69">
        <f t="shared" si="0"/>
        <v>240</v>
      </c>
      <c r="G4" s="18">
        <f t="shared" ref="G4:G24" si="3">G3+1</f>
        <v>2</v>
      </c>
      <c r="H4" s="68"/>
      <c r="I4" s="79"/>
      <c r="J4" s="69"/>
      <c r="K4" s="69"/>
    </row>
    <row r="5" spans="1:11" ht="14.4" x14ac:dyDescent="0.3">
      <c r="A5" s="64">
        <f t="shared" si="2"/>
        <v>3</v>
      </c>
      <c r="B5" s="68" t="s">
        <v>39</v>
      </c>
      <c r="C5" s="79">
        <v>2</v>
      </c>
      <c r="D5" s="69">
        <v>600</v>
      </c>
      <c r="E5" s="69">
        <f t="shared" si="0"/>
        <v>1200</v>
      </c>
      <c r="G5" s="64">
        <f t="shared" si="3"/>
        <v>3</v>
      </c>
      <c r="H5" s="68"/>
      <c r="I5" s="79"/>
      <c r="J5" s="69"/>
      <c r="K5" s="69"/>
    </row>
    <row r="6" spans="1:11" ht="14.4" x14ac:dyDescent="0.3">
      <c r="A6" s="18">
        <f t="shared" si="2"/>
        <v>4</v>
      </c>
      <c r="B6" s="68" t="s">
        <v>610</v>
      </c>
      <c r="C6" s="79">
        <v>1</v>
      </c>
      <c r="D6" s="69">
        <v>600</v>
      </c>
      <c r="E6" s="69">
        <f t="shared" si="0"/>
        <v>600</v>
      </c>
      <c r="G6" s="18">
        <f t="shared" si="3"/>
        <v>4</v>
      </c>
      <c r="H6" s="68"/>
      <c r="I6" s="79"/>
      <c r="J6" s="69"/>
      <c r="K6" s="69"/>
    </row>
    <row r="7" spans="1:11" ht="14.4" x14ac:dyDescent="0.3">
      <c r="A7" s="18">
        <f t="shared" si="2"/>
        <v>5</v>
      </c>
      <c r="B7" s="68" t="s">
        <v>624</v>
      </c>
      <c r="C7" s="79">
        <v>1</v>
      </c>
      <c r="D7" s="69">
        <v>350</v>
      </c>
      <c r="E7" s="69">
        <f t="shared" si="0"/>
        <v>350</v>
      </c>
      <c r="G7" s="18">
        <f t="shared" si="3"/>
        <v>5</v>
      </c>
      <c r="H7" s="68"/>
      <c r="I7" s="79"/>
      <c r="J7" s="69"/>
      <c r="K7" s="69"/>
    </row>
    <row r="8" spans="1:11" ht="14.4" x14ac:dyDescent="0.3">
      <c r="A8" s="18">
        <f t="shared" si="2"/>
        <v>6</v>
      </c>
      <c r="B8" s="68" t="s">
        <v>626</v>
      </c>
      <c r="C8" s="79">
        <v>1</v>
      </c>
      <c r="D8" s="69">
        <v>50</v>
      </c>
      <c r="E8" s="69">
        <f t="shared" si="0"/>
        <v>50</v>
      </c>
      <c r="G8" s="18">
        <f t="shared" si="3"/>
        <v>6</v>
      </c>
      <c r="H8" s="68"/>
      <c r="I8" s="79"/>
      <c r="J8" s="69"/>
      <c r="K8" s="69"/>
    </row>
    <row r="9" spans="1:11" ht="14.4" x14ac:dyDescent="0.3">
      <c r="A9" s="18">
        <f t="shared" si="2"/>
        <v>7</v>
      </c>
      <c r="B9" s="68"/>
      <c r="C9" s="79"/>
      <c r="D9" s="69"/>
      <c r="E9" s="69"/>
      <c r="G9" s="18">
        <f t="shared" si="3"/>
        <v>7</v>
      </c>
      <c r="H9" s="68"/>
      <c r="I9" s="79"/>
      <c r="J9" s="69"/>
      <c r="K9" s="69"/>
    </row>
    <row r="10" spans="1:11" ht="14.4" x14ac:dyDescent="0.3">
      <c r="A10" s="18">
        <f t="shared" si="2"/>
        <v>8</v>
      </c>
      <c r="B10" s="68"/>
      <c r="C10" s="79"/>
      <c r="D10" s="69"/>
      <c r="E10" s="69"/>
      <c r="G10" s="18">
        <f t="shared" si="3"/>
        <v>8</v>
      </c>
      <c r="H10" s="68"/>
      <c r="I10" s="79"/>
      <c r="J10" s="69"/>
      <c r="K10" s="69"/>
    </row>
    <row r="11" spans="1:11" ht="14.4" x14ac:dyDescent="0.3">
      <c r="A11" s="18">
        <f t="shared" si="2"/>
        <v>9</v>
      </c>
      <c r="B11" s="68"/>
      <c r="C11" s="79"/>
      <c r="D11" s="69"/>
      <c r="E11" s="69"/>
      <c r="G11" s="18">
        <f t="shared" si="3"/>
        <v>9</v>
      </c>
      <c r="H11" s="68"/>
      <c r="I11" s="79"/>
      <c r="J11" s="69"/>
      <c r="K11" s="69"/>
    </row>
    <row r="12" spans="1:11" ht="14.4" x14ac:dyDescent="0.3">
      <c r="A12" s="18">
        <f t="shared" si="2"/>
        <v>10</v>
      </c>
      <c r="B12" s="68"/>
      <c r="C12" s="79"/>
      <c r="D12" s="69"/>
      <c r="E12" s="69"/>
      <c r="G12" s="18">
        <f t="shared" si="3"/>
        <v>10</v>
      </c>
      <c r="H12" s="68"/>
      <c r="I12" s="79"/>
      <c r="J12" s="69"/>
      <c r="K12" s="69"/>
    </row>
    <row r="13" spans="1:11" ht="14.4" x14ac:dyDescent="0.3">
      <c r="A13" s="18">
        <f t="shared" si="2"/>
        <v>11</v>
      </c>
      <c r="B13" s="68"/>
      <c r="C13" s="79"/>
      <c r="D13" s="69"/>
      <c r="E13" s="69"/>
      <c r="G13" s="18">
        <f t="shared" si="3"/>
        <v>11</v>
      </c>
      <c r="H13" s="68"/>
      <c r="I13" s="79"/>
      <c r="J13" s="69"/>
      <c r="K13" s="69"/>
    </row>
    <row r="14" spans="1:11" ht="14.4" x14ac:dyDescent="0.3">
      <c r="A14" s="18">
        <f t="shared" si="2"/>
        <v>12</v>
      </c>
      <c r="B14" s="68"/>
      <c r="C14" s="79"/>
      <c r="D14" s="69"/>
      <c r="E14" s="69"/>
      <c r="G14" s="18">
        <f t="shared" si="3"/>
        <v>12</v>
      </c>
      <c r="H14" s="68"/>
      <c r="I14" s="79"/>
      <c r="J14" s="69"/>
      <c r="K14" s="69"/>
    </row>
    <row r="15" spans="1:11" ht="14.4" x14ac:dyDescent="0.3">
      <c r="A15" s="18">
        <f t="shared" si="2"/>
        <v>13</v>
      </c>
      <c r="B15" s="68"/>
      <c r="C15" s="79"/>
      <c r="D15" s="69"/>
      <c r="E15" s="69"/>
      <c r="G15" s="18">
        <f t="shared" si="3"/>
        <v>13</v>
      </c>
      <c r="H15" s="68"/>
      <c r="I15" s="79"/>
      <c r="J15" s="69"/>
      <c r="K15" s="69"/>
    </row>
    <row r="16" spans="1:11" ht="14.4" x14ac:dyDescent="0.3">
      <c r="A16" s="18">
        <f t="shared" si="2"/>
        <v>14</v>
      </c>
      <c r="B16" s="68"/>
      <c r="C16" s="79"/>
      <c r="D16" s="69"/>
      <c r="E16" s="69"/>
      <c r="G16" s="18">
        <f t="shared" si="3"/>
        <v>14</v>
      </c>
      <c r="H16" s="68"/>
      <c r="I16" s="79"/>
      <c r="J16" s="69"/>
      <c r="K16" s="69"/>
    </row>
    <row r="17" spans="1:11" ht="14.4" x14ac:dyDescent="0.3">
      <c r="A17" s="18">
        <f t="shared" si="2"/>
        <v>15</v>
      </c>
      <c r="B17" s="68"/>
      <c r="C17" s="79"/>
      <c r="D17" s="69"/>
      <c r="E17" s="69"/>
      <c r="G17" s="18">
        <f t="shared" si="3"/>
        <v>15</v>
      </c>
      <c r="H17" s="68"/>
      <c r="I17" s="79"/>
      <c r="J17" s="69"/>
      <c r="K17" s="69"/>
    </row>
    <row r="18" spans="1:11" ht="14.4" x14ac:dyDescent="0.3">
      <c r="A18" s="18">
        <f t="shared" si="2"/>
        <v>16</v>
      </c>
      <c r="B18" s="68"/>
      <c r="C18" s="79"/>
      <c r="D18" s="69"/>
      <c r="E18" s="69"/>
      <c r="G18" s="18">
        <f t="shared" si="3"/>
        <v>16</v>
      </c>
      <c r="H18" s="68"/>
      <c r="I18" s="79"/>
      <c r="J18" s="69"/>
      <c r="K18" s="69"/>
    </row>
    <row r="19" spans="1:11" ht="14.4" x14ac:dyDescent="0.3">
      <c r="A19" s="18">
        <f t="shared" si="2"/>
        <v>17</v>
      </c>
      <c r="B19" s="68"/>
      <c r="C19" s="79"/>
      <c r="D19" s="69"/>
      <c r="E19" s="69"/>
      <c r="G19" s="18">
        <f t="shared" si="3"/>
        <v>17</v>
      </c>
      <c r="H19" s="68"/>
      <c r="I19" s="79"/>
      <c r="J19" s="69"/>
      <c r="K19" s="69"/>
    </row>
    <row r="20" spans="1:11" ht="14.4" x14ac:dyDescent="0.3">
      <c r="A20" s="3">
        <f t="shared" si="2"/>
        <v>18</v>
      </c>
      <c r="B20" s="68"/>
      <c r="C20" s="79"/>
      <c r="D20" s="69"/>
      <c r="E20" s="69"/>
      <c r="G20" s="3">
        <f t="shared" si="3"/>
        <v>18</v>
      </c>
      <c r="H20" s="68"/>
      <c r="I20" s="79"/>
      <c r="J20" s="69"/>
      <c r="K20" s="69"/>
    </row>
    <row r="21" spans="1:11" ht="14.4" x14ac:dyDescent="0.3">
      <c r="A21" s="3">
        <f t="shared" si="2"/>
        <v>19</v>
      </c>
      <c r="B21" s="68"/>
      <c r="C21" s="79"/>
      <c r="D21" s="69"/>
      <c r="E21" s="69"/>
      <c r="G21" s="3">
        <f t="shared" si="3"/>
        <v>19</v>
      </c>
      <c r="H21" s="68"/>
      <c r="I21" s="79"/>
      <c r="J21" s="69"/>
      <c r="K21" s="69"/>
    </row>
    <row r="22" spans="1:11" ht="14.4" x14ac:dyDescent="0.3">
      <c r="A22" s="3">
        <f t="shared" si="2"/>
        <v>20</v>
      </c>
      <c r="B22" s="68"/>
      <c r="C22" s="79"/>
      <c r="D22" s="69"/>
      <c r="E22" s="69"/>
      <c r="G22" s="3">
        <f t="shared" si="3"/>
        <v>20</v>
      </c>
      <c r="H22" s="68"/>
      <c r="I22" s="79"/>
      <c r="J22" s="69"/>
      <c r="K22" s="69"/>
    </row>
    <row r="23" spans="1:11" ht="14.4" x14ac:dyDescent="0.3">
      <c r="A23" s="3">
        <f t="shared" si="2"/>
        <v>21</v>
      </c>
      <c r="B23" s="4"/>
      <c r="C23" s="47"/>
      <c r="D23" s="5"/>
      <c r="E23" s="69"/>
      <c r="G23" s="3">
        <f t="shared" si="3"/>
        <v>21</v>
      </c>
      <c r="H23" s="4"/>
      <c r="I23" s="47"/>
      <c r="J23" s="5"/>
      <c r="K23" s="69"/>
    </row>
    <row r="24" spans="1:11" ht="14.4" x14ac:dyDescent="0.3">
      <c r="A24" s="3">
        <f t="shared" si="2"/>
        <v>22</v>
      </c>
      <c r="B24" s="1" t="s">
        <v>64</v>
      </c>
      <c r="C24" s="3"/>
      <c r="D24" s="5"/>
      <c r="E24" s="2">
        <f>SUM(E3:E23)</f>
        <v>3440</v>
      </c>
      <c r="G24" s="3">
        <f t="shared" si="3"/>
        <v>22</v>
      </c>
      <c r="H24" s="1" t="s">
        <v>64</v>
      </c>
      <c r="I24" s="3"/>
      <c r="J24" s="5"/>
      <c r="K24" s="2">
        <f>SUM(K3:K23)</f>
        <v>350</v>
      </c>
    </row>
    <row r="25" spans="1:11" x14ac:dyDescent="0.25">
      <c r="I25" s="107"/>
    </row>
    <row r="26" spans="1:11" ht="14.4" x14ac:dyDescent="0.3">
      <c r="A26" s="123" t="s">
        <v>552</v>
      </c>
      <c r="B26" s="122"/>
      <c r="C26" s="122"/>
      <c r="D26" s="122"/>
      <c r="G26" s="123" t="s">
        <v>552</v>
      </c>
      <c r="H26" s="122"/>
      <c r="I26" s="122"/>
      <c r="J26" s="122"/>
    </row>
    <row r="27" spans="1:11" ht="14.4" x14ac:dyDescent="0.3">
      <c r="A27" s="63" t="s">
        <v>4</v>
      </c>
      <c r="B27" s="63" t="s">
        <v>5</v>
      </c>
      <c r="C27" s="63" t="s">
        <v>10</v>
      </c>
      <c r="D27" s="63" t="s">
        <v>67</v>
      </c>
      <c r="G27" s="63" t="s">
        <v>4</v>
      </c>
      <c r="H27" s="63" t="s">
        <v>5</v>
      </c>
      <c r="I27" s="63" t="s">
        <v>10</v>
      </c>
      <c r="J27" s="63" t="s">
        <v>67</v>
      </c>
    </row>
    <row r="28" spans="1:11" ht="14.4" x14ac:dyDescent="0.3">
      <c r="A28" s="3">
        <v>1</v>
      </c>
      <c r="B28" s="28" t="s">
        <v>338</v>
      </c>
      <c r="C28" s="5">
        <v>100</v>
      </c>
      <c r="D28" s="6">
        <v>44945</v>
      </c>
      <c r="G28" s="3">
        <v>1</v>
      </c>
      <c r="H28" s="28" t="s">
        <v>338</v>
      </c>
      <c r="I28" s="5">
        <v>100</v>
      </c>
      <c r="J28" s="6">
        <v>44964</v>
      </c>
    </row>
    <row r="29" spans="1:11" ht="14.4" x14ac:dyDescent="0.3">
      <c r="A29" s="3">
        <f t="shared" ref="A29:A40" si="4">A28+1</f>
        <v>2</v>
      </c>
      <c r="B29" s="28" t="s">
        <v>611</v>
      </c>
      <c r="C29" s="5">
        <v>400</v>
      </c>
      <c r="D29" s="6">
        <v>44945</v>
      </c>
      <c r="G29" s="3">
        <f t="shared" ref="G29:G40" si="5">G28+1</f>
        <v>2</v>
      </c>
      <c r="H29" s="28"/>
      <c r="I29" s="5"/>
      <c r="J29" s="6"/>
    </row>
    <row r="30" spans="1:11" ht="14.4" x14ac:dyDescent="0.3">
      <c r="A30" s="3">
        <f t="shared" si="4"/>
        <v>3</v>
      </c>
      <c r="B30" s="28" t="s">
        <v>434</v>
      </c>
      <c r="C30" s="5">
        <v>1000</v>
      </c>
      <c r="D30" s="6">
        <v>44947</v>
      </c>
      <c r="G30" s="3">
        <f t="shared" si="5"/>
        <v>3</v>
      </c>
      <c r="H30" s="28"/>
      <c r="I30" s="5"/>
      <c r="J30" s="6"/>
    </row>
    <row r="31" spans="1:11" ht="14.4" x14ac:dyDescent="0.3">
      <c r="A31" s="3">
        <f t="shared" si="4"/>
        <v>4</v>
      </c>
      <c r="B31" s="28" t="s">
        <v>510</v>
      </c>
      <c r="C31" s="5">
        <v>100</v>
      </c>
      <c r="D31" s="6">
        <v>44949</v>
      </c>
      <c r="G31" s="3">
        <f t="shared" si="5"/>
        <v>4</v>
      </c>
      <c r="H31" s="28"/>
      <c r="I31" s="5"/>
      <c r="J31" s="6"/>
    </row>
    <row r="32" spans="1:11" ht="14.4" x14ac:dyDescent="0.3">
      <c r="A32" s="3">
        <f t="shared" si="4"/>
        <v>5</v>
      </c>
      <c r="B32" s="28" t="s">
        <v>437</v>
      </c>
      <c r="C32" s="5">
        <v>1100</v>
      </c>
      <c r="D32" s="6">
        <v>44955</v>
      </c>
      <c r="G32" s="3">
        <f t="shared" si="5"/>
        <v>5</v>
      </c>
      <c r="H32" s="28"/>
      <c r="I32" s="5"/>
      <c r="J32" s="6"/>
    </row>
    <row r="33" spans="1:10" ht="14.4" x14ac:dyDescent="0.3">
      <c r="A33" s="3">
        <f t="shared" si="4"/>
        <v>6</v>
      </c>
      <c r="B33" s="28" t="s">
        <v>512</v>
      </c>
      <c r="C33" s="5">
        <v>100</v>
      </c>
      <c r="D33" s="6">
        <v>44958</v>
      </c>
      <c r="G33" s="3">
        <f t="shared" si="5"/>
        <v>6</v>
      </c>
      <c r="H33" s="28"/>
      <c r="I33" s="5"/>
      <c r="J33" s="6"/>
    </row>
    <row r="34" spans="1:10" ht="14.4" x14ac:dyDescent="0.3">
      <c r="A34" s="3">
        <f t="shared" si="4"/>
        <v>7</v>
      </c>
      <c r="B34" s="28" t="s">
        <v>513</v>
      </c>
      <c r="C34" s="5">
        <v>100</v>
      </c>
      <c r="D34" s="6">
        <v>44960</v>
      </c>
      <c r="G34" s="3">
        <f t="shared" si="5"/>
        <v>7</v>
      </c>
      <c r="H34" s="28"/>
      <c r="I34" s="5"/>
      <c r="J34" s="6"/>
    </row>
    <row r="35" spans="1:10" ht="14.4" x14ac:dyDescent="0.3">
      <c r="A35" s="3">
        <f t="shared" si="4"/>
        <v>8</v>
      </c>
      <c r="B35" s="6"/>
      <c r="C35" s="5">
        <v>540</v>
      </c>
      <c r="D35" s="6">
        <v>44961</v>
      </c>
      <c r="G35" s="3">
        <f t="shared" si="5"/>
        <v>8</v>
      </c>
      <c r="H35" s="6"/>
      <c r="I35" s="5"/>
      <c r="J35" s="6"/>
    </row>
    <row r="36" spans="1:10" ht="14.4" x14ac:dyDescent="0.3">
      <c r="A36" s="3">
        <f t="shared" si="4"/>
        <v>9</v>
      </c>
      <c r="B36" s="6"/>
      <c r="C36" s="5"/>
      <c r="D36" s="6"/>
      <c r="G36" s="3">
        <f t="shared" si="5"/>
        <v>9</v>
      </c>
      <c r="H36" s="6"/>
      <c r="I36" s="5"/>
      <c r="J36" s="6"/>
    </row>
    <row r="37" spans="1:10" ht="14.4" x14ac:dyDescent="0.3">
      <c r="A37" s="3">
        <f t="shared" si="4"/>
        <v>10</v>
      </c>
      <c r="B37" s="6"/>
      <c r="C37" s="5"/>
      <c r="D37" s="6"/>
      <c r="G37" s="3">
        <f t="shared" si="5"/>
        <v>10</v>
      </c>
      <c r="H37" s="6"/>
      <c r="I37" s="5"/>
      <c r="J37" s="6"/>
    </row>
    <row r="38" spans="1:10" ht="14.4" x14ac:dyDescent="0.3">
      <c r="A38" s="3">
        <f t="shared" si="4"/>
        <v>11</v>
      </c>
      <c r="B38" s="11"/>
      <c r="C38" s="46"/>
      <c r="D38" s="11"/>
      <c r="G38" s="3">
        <f t="shared" si="5"/>
        <v>11</v>
      </c>
      <c r="H38" s="11"/>
      <c r="I38" s="46"/>
      <c r="J38" s="11"/>
    </row>
    <row r="39" spans="1:10" ht="14.4" x14ac:dyDescent="0.3">
      <c r="A39" s="3">
        <f t="shared" si="4"/>
        <v>12</v>
      </c>
      <c r="B39" s="37" t="s">
        <v>179</v>
      </c>
      <c r="C39" s="2">
        <f>SUM(C28:C37)</f>
        <v>3440</v>
      </c>
      <c r="D39" s="4"/>
      <c r="G39" s="3">
        <f t="shared" si="5"/>
        <v>12</v>
      </c>
      <c r="H39" s="37" t="s">
        <v>179</v>
      </c>
      <c r="I39" s="2">
        <f>SUM(I28:I37)</f>
        <v>100</v>
      </c>
      <c r="J39" s="4"/>
    </row>
    <row r="40" spans="1:10" ht="14.4" x14ac:dyDescent="0.3">
      <c r="A40" s="3">
        <f t="shared" si="4"/>
        <v>13</v>
      </c>
      <c r="B40" s="37" t="s">
        <v>180</v>
      </c>
      <c r="C40" s="2">
        <f>E24-C39</f>
        <v>0</v>
      </c>
      <c r="D40" s="11"/>
      <c r="G40" s="3">
        <f t="shared" si="5"/>
        <v>13</v>
      </c>
      <c r="H40" s="37" t="s">
        <v>180</v>
      </c>
      <c r="I40" s="2">
        <f>K24-I39</f>
        <v>250</v>
      </c>
      <c r="J40" s="11"/>
    </row>
  </sheetData>
  <mergeCells count="4">
    <mergeCell ref="A1:E1"/>
    <mergeCell ref="A26:D26"/>
    <mergeCell ref="G1:K1"/>
    <mergeCell ref="G26:J2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87A4-EAFF-4988-B3EF-236F87E2D2C2}">
  <dimension ref="A1:E25"/>
  <sheetViews>
    <sheetView zoomScale="85" zoomScaleNormal="85" workbookViewId="0">
      <selection activeCell="H35" sqref="H35"/>
    </sheetView>
  </sheetViews>
  <sheetFormatPr baseColWidth="10" defaultRowHeight="13.8" x14ac:dyDescent="0.25"/>
  <cols>
    <col min="2" max="2" width="26.09765625" customWidth="1"/>
  </cols>
  <sheetData>
    <row r="1" spans="1:5" ht="14.4" x14ac:dyDescent="0.3">
      <c r="A1" s="123" t="s">
        <v>145</v>
      </c>
      <c r="B1" s="122"/>
      <c r="C1" s="122"/>
      <c r="D1" s="122"/>
      <c r="E1" s="122"/>
    </row>
    <row r="2" spans="1:5" ht="14.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4.4" x14ac:dyDescent="0.3">
      <c r="A3" s="3">
        <v>1</v>
      </c>
      <c r="B3" s="4" t="s">
        <v>651</v>
      </c>
      <c r="C3" s="4">
        <v>1</v>
      </c>
      <c r="D3" s="5">
        <v>150</v>
      </c>
      <c r="E3" s="5">
        <f t="shared" ref="E3" si="0">C3*D3</f>
        <v>150</v>
      </c>
    </row>
    <row r="4" spans="1:5" ht="14.4" x14ac:dyDescent="0.3">
      <c r="A4" s="3">
        <f t="shared" ref="A4:A9" si="1">A3+1</f>
        <v>2</v>
      </c>
      <c r="B4" s="4"/>
      <c r="C4" s="4"/>
      <c r="D4" s="5"/>
      <c r="E4" s="5"/>
    </row>
    <row r="5" spans="1:5" ht="14.4" x14ac:dyDescent="0.3">
      <c r="A5" s="16">
        <f t="shared" si="1"/>
        <v>3</v>
      </c>
      <c r="B5" s="4"/>
      <c r="C5" s="4"/>
      <c r="D5" s="5"/>
      <c r="E5" s="5"/>
    </row>
    <row r="6" spans="1:5" ht="14.4" x14ac:dyDescent="0.3">
      <c r="A6" s="18">
        <f t="shared" si="1"/>
        <v>4</v>
      </c>
      <c r="B6" s="68"/>
      <c r="C6" s="68"/>
      <c r="D6" s="69"/>
      <c r="E6" s="69"/>
    </row>
    <row r="7" spans="1:5" ht="14.4" x14ac:dyDescent="0.3">
      <c r="A7" s="18">
        <f t="shared" si="1"/>
        <v>5</v>
      </c>
      <c r="B7" s="4"/>
      <c r="C7" s="4"/>
      <c r="D7" s="5"/>
      <c r="E7" s="5"/>
    </row>
    <row r="8" spans="1:5" ht="14.4" x14ac:dyDescent="0.3">
      <c r="A8" s="18">
        <f t="shared" si="1"/>
        <v>6</v>
      </c>
      <c r="B8" s="4"/>
      <c r="C8" s="7"/>
      <c r="D8" s="5"/>
      <c r="E8" s="2"/>
    </row>
    <row r="9" spans="1:5" ht="14.4" x14ac:dyDescent="0.3">
      <c r="A9" s="18">
        <f t="shared" si="1"/>
        <v>7</v>
      </c>
      <c r="B9" s="1" t="s">
        <v>64</v>
      </c>
      <c r="C9" s="4"/>
      <c r="D9" s="5"/>
      <c r="E9" s="2">
        <v>150</v>
      </c>
    </row>
    <row r="11" spans="1:5" ht="14.4" x14ac:dyDescent="0.3">
      <c r="A11" s="123" t="s">
        <v>163</v>
      </c>
      <c r="B11" s="122"/>
      <c r="C11" s="122"/>
      <c r="D11" s="122"/>
    </row>
    <row r="12" spans="1:5" ht="14.4" x14ac:dyDescent="0.3">
      <c r="A12" s="63" t="s">
        <v>4</v>
      </c>
      <c r="B12" s="63" t="s">
        <v>5</v>
      </c>
      <c r="C12" s="63" t="s">
        <v>10</v>
      </c>
      <c r="D12" s="63" t="s">
        <v>67</v>
      </c>
    </row>
    <row r="13" spans="1:5" ht="14.4" x14ac:dyDescent="0.3">
      <c r="A13" s="3">
        <v>1</v>
      </c>
      <c r="B13" s="3" t="s">
        <v>650</v>
      </c>
      <c r="C13" s="5">
        <v>10</v>
      </c>
      <c r="D13" s="6">
        <v>45014</v>
      </c>
    </row>
    <row r="14" spans="1:5" ht="14.4" x14ac:dyDescent="0.3">
      <c r="A14" s="3">
        <f t="shared" ref="A14:A25" si="2">A13+1</f>
        <v>2</v>
      </c>
      <c r="B14" s="3" t="s">
        <v>652</v>
      </c>
      <c r="C14" s="5">
        <v>150</v>
      </c>
      <c r="D14" s="6"/>
    </row>
    <row r="15" spans="1:5" ht="14.4" x14ac:dyDescent="0.3">
      <c r="A15" s="3">
        <f t="shared" si="2"/>
        <v>3</v>
      </c>
      <c r="B15" s="3"/>
      <c r="C15" s="5"/>
      <c r="D15" s="6"/>
    </row>
    <row r="16" spans="1:5" ht="14.4" x14ac:dyDescent="0.3">
      <c r="A16" s="3">
        <f t="shared" si="2"/>
        <v>4</v>
      </c>
      <c r="B16" s="6"/>
      <c r="C16" s="5"/>
      <c r="D16" s="6"/>
    </row>
    <row r="17" spans="1:4" ht="14.4" x14ac:dyDescent="0.3">
      <c r="A17" s="3">
        <f t="shared" si="2"/>
        <v>5</v>
      </c>
      <c r="B17" s="16"/>
      <c r="C17" s="9"/>
      <c r="D17" s="6"/>
    </row>
    <row r="18" spans="1:4" ht="14.4" x14ac:dyDescent="0.3">
      <c r="A18" s="3">
        <f t="shared" si="2"/>
        <v>6</v>
      </c>
      <c r="B18" s="6"/>
      <c r="C18" s="5"/>
      <c r="D18" s="6"/>
    </row>
    <row r="19" spans="1:4" ht="14.4" x14ac:dyDescent="0.3">
      <c r="A19" s="3">
        <f t="shared" si="2"/>
        <v>7</v>
      </c>
      <c r="B19" s="6"/>
      <c r="C19" s="5"/>
      <c r="D19" s="6"/>
    </row>
    <row r="20" spans="1:4" ht="14.4" x14ac:dyDescent="0.3">
      <c r="A20" s="3">
        <f t="shared" si="2"/>
        <v>8</v>
      </c>
      <c r="B20" s="6"/>
      <c r="C20" s="5"/>
      <c r="D20" s="6"/>
    </row>
    <row r="21" spans="1:4" ht="14.4" x14ac:dyDescent="0.3">
      <c r="A21" s="3">
        <f t="shared" si="2"/>
        <v>9</v>
      </c>
      <c r="B21" s="6"/>
      <c r="C21" s="5"/>
      <c r="D21" s="6"/>
    </row>
    <row r="22" spans="1:4" ht="14.4" x14ac:dyDescent="0.3">
      <c r="A22" s="3">
        <f t="shared" si="2"/>
        <v>10</v>
      </c>
      <c r="B22" s="6"/>
      <c r="C22" s="5"/>
      <c r="D22" s="6"/>
    </row>
    <row r="23" spans="1:4" ht="14.4" x14ac:dyDescent="0.3">
      <c r="A23" s="3">
        <f t="shared" si="2"/>
        <v>11</v>
      </c>
      <c r="B23" s="11"/>
      <c r="C23" s="11"/>
      <c r="D23" s="11"/>
    </row>
    <row r="24" spans="1:4" ht="14.4" x14ac:dyDescent="0.3">
      <c r="A24" s="3">
        <f t="shared" si="2"/>
        <v>12</v>
      </c>
      <c r="B24" s="37" t="s">
        <v>179</v>
      </c>
      <c r="C24" s="2">
        <f>SUM(C13:C22)</f>
        <v>160</v>
      </c>
      <c r="D24" s="4"/>
    </row>
    <row r="25" spans="1:4" ht="14.4" x14ac:dyDescent="0.3">
      <c r="A25" s="3">
        <f t="shared" si="2"/>
        <v>13</v>
      </c>
      <c r="B25" s="37" t="s">
        <v>180</v>
      </c>
      <c r="C25" s="2">
        <f>E9-C24</f>
        <v>-10</v>
      </c>
      <c r="D25" s="11"/>
    </row>
  </sheetData>
  <mergeCells count="2">
    <mergeCell ref="A1:E1"/>
    <mergeCell ref="A11:D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8C2E-6A6D-42A2-8102-51449131378D}">
  <dimension ref="A1:E40"/>
  <sheetViews>
    <sheetView zoomScale="85" zoomScaleNormal="85" workbookViewId="0">
      <selection activeCell="G12" sqref="G12"/>
    </sheetView>
  </sheetViews>
  <sheetFormatPr baseColWidth="10" defaultRowHeight="13.8" x14ac:dyDescent="0.25"/>
  <cols>
    <col min="2" max="2" width="21.19921875" bestFit="1" customWidth="1"/>
    <col min="3" max="3" width="11.19921875" style="107"/>
  </cols>
  <sheetData>
    <row r="1" spans="1:5" ht="14.4" x14ac:dyDescent="0.3">
      <c r="A1" s="123" t="s">
        <v>145</v>
      </c>
      <c r="B1" s="122"/>
      <c r="C1" s="122"/>
      <c r="D1" s="122"/>
      <c r="E1" s="122"/>
    </row>
    <row r="2" spans="1:5" ht="14.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4.4" x14ac:dyDescent="0.3">
      <c r="A3" s="3">
        <v>1</v>
      </c>
      <c r="B3" s="10" t="s">
        <v>653</v>
      </c>
      <c r="C3" s="16">
        <v>44</v>
      </c>
      <c r="D3" s="9">
        <v>18</v>
      </c>
      <c r="E3" s="9">
        <f t="shared" ref="E3:E11" si="0">C3*D3</f>
        <v>792</v>
      </c>
    </row>
    <row r="4" spans="1:5" ht="14.4" x14ac:dyDescent="0.3">
      <c r="A4" s="18">
        <f t="shared" ref="A4:A24" si="1">A3+1</f>
        <v>2</v>
      </c>
      <c r="B4" s="68" t="s">
        <v>655</v>
      </c>
      <c r="C4" s="79">
        <v>1</v>
      </c>
      <c r="D4" s="69">
        <v>250</v>
      </c>
      <c r="E4" s="9">
        <f t="shared" si="0"/>
        <v>250</v>
      </c>
    </row>
    <row r="5" spans="1:5" ht="14.4" x14ac:dyDescent="0.3">
      <c r="A5" s="64">
        <f t="shared" si="1"/>
        <v>3</v>
      </c>
      <c r="B5" s="68" t="s">
        <v>656</v>
      </c>
      <c r="C5" s="79">
        <v>1</v>
      </c>
      <c r="D5" s="69">
        <v>120</v>
      </c>
      <c r="E5" s="9">
        <f t="shared" si="0"/>
        <v>120</v>
      </c>
    </row>
    <row r="6" spans="1:5" ht="14.4" x14ac:dyDescent="0.3">
      <c r="A6" s="18">
        <f t="shared" si="1"/>
        <v>4</v>
      </c>
      <c r="B6" s="68" t="s">
        <v>651</v>
      </c>
      <c r="C6" s="79">
        <v>1</v>
      </c>
      <c r="D6" s="69">
        <v>250</v>
      </c>
      <c r="E6" s="9">
        <f t="shared" si="0"/>
        <v>250</v>
      </c>
    </row>
    <row r="7" spans="1:5" ht="14.4" x14ac:dyDescent="0.3">
      <c r="A7" s="18">
        <f t="shared" si="1"/>
        <v>5</v>
      </c>
      <c r="B7" s="68" t="s">
        <v>657</v>
      </c>
      <c r="C7" s="79">
        <v>1</v>
      </c>
      <c r="D7" s="69">
        <v>50</v>
      </c>
      <c r="E7" s="9">
        <f t="shared" si="0"/>
        <v>50</v>
      </c>
    </row>
    <row r="8" spans="1:5" ht="14.4" x14ac:dyDescent="0.3">
      <c r="A8" s="18">
        <f t="shared" si="1"/>
        <v>6</v>
      </c>
      <c r="B8" s="110" t="s">
        <v>24</v>
      </c>
      <c r="C8" s="117">
        <v>1</v>
      </c>
      <c r="D8" s="111">
        <v>100</v>
      </c>
      <c r="E8" s="9">
        <f t="shared" si="0"/>
        <v>100</v>
      </c>
    </row>
    <row r="9" spans="1:5" ht="14.4" x14ac:dyDescent="0.3">
      <c r="A9" s="18">
        <f t="shared" si="1"/>
        <v>7</v>
      </c>
      <c r="B9" s="68" t="s">
        <v>658</v>
      </c>
      <c r="C9" s="79"/>
      <c r="D9" s="69"/>
      <c r="E9" s="69">
        <v>-62</v>
      </c>
    </row>
    <row r="10" spans="1:5" ht="14.4" x14ac:dyDescent="0.3">
      <c r="A10" s="18">
        <f t="shared" si="1"/>
        <v>8</v>
      </c>
      <c r="B10" s="68" t="s">
        <v>660</v>
      </c>
      <c r="C10" s="79">
        <v>1</v>
      </c>
      <c r="D10" s="69">
        <v>70</v>
      </c>
      <c r="E10" s="69">
        <f t="shared" si="0"/>
        <v>70</v>
      </c>
    </row>
    <row r="11" spans="1:5" ht="14.4" x14ac:dyDescent="0.3">
      <c r="A11" s="18">
        <f t="shared" si="1"/>
        <v>9</v>
      </c>
      <c r="B11" s="68" t="s">
        <v>653</v>
      </c>
      <c r="C11" s="79">
        <v>1</v>
      </c>
      <c r="D11" s="69">
        <v>110</v>
      </c>
      <c r="E11" s="69">
        <f t="shared" si="0"/>
        <v>110</v>
      </c>
    </row>
    <row r="12" spans="1:5" ht="14.4" x14ac:dyDescent="0.3">
      <c r="A12" s="18">
        <f t="shared" si="1"/>
        <v>10</v>
      </c>
      <c r="B12" s="70"/>
      <c r="C12" s="109"/>
      <c r="D12" s="70"/>
      <c r="E12" s="69"/>
    </row>
    <row r="13" spans="1:5" ht="14.4" x14ac:dyDescent="0.3">
      <c r="A13" s="18">
        <f t="shared" si="1"/>
        <v>11</v>
      </c>
      <c r="B13" s="68"/>
      <c r="C13" s="79"/>
      <c r="D13" s="69"/>
      <c r="E13" s="69"/>
    </row>
    <row r="14" spans="1:5" ht="14.4" x14ac:dyDescent="0.3">
      <c r="A14" s="18">
        <f t="shared" si="1"/>
        <v>12</v>
      </c>
      <c r="B14" s="68"/>
      <c r="C14" s="79"/>
      <c r="D14" s="69"/>
      <c r="E14" s="69"/>
    </row>
    <row r="15" spans="1:5" ht="14.4" x14ac:dyDescent="0.3">
      <c r="A15" s="18">
        <f t="shared" si="1"/>
        <v>13</v>
      </c>
      <c r="B15" s="68"/>
      <c r="C15" s="79"/>
      <c r="D15" s="69"/>
      <c r="E15" s="69"/>
    </row>
    <row r="16" spans="1:5" ht="14.4" x14ac:dyDescent="0.3">
      <c r="A16" s="18">
        <f t="shared" si="1"/>
        <v>14</v>
      </c>
      <c r="B16" s="68"/>
      <c r="C16" s="79"/>
      <c r="D16" s="69"/>
      <c r="E16" s="69"/>
    </row>
    <row r="17" spans="1:5" ht="14.4" x14ac:dyDescent="0.3">
      <c r="A17" s="18">
        <f t="shared" si="1"/>
        <v>15</v>
      </c>
      <c r="B17" s="68"/>
      <c r="C17" s="79"/>
      <c r="D17" s="69"/>
      <c r="E17" s="69"/>
    </row>
    <row r="18" spans="1:5" ht="14.4" x14ac:dyDescent="0.3">
      <c r="A18" s="18">
        <f t="shared" si="1"/>
        <v>16</v>
      </c>
      <c r="B18" s="68"/>
      <c r="C18" s="79"/>
      <c r="D18" s="69"/>
      <c r="E18" s="69"/>
    </row>
    <row r="19" spans="1:5" ht="14.4" x14ac:dyDescent="0.3">
      <c r="A19" s="18">
        <f t="shared" si="1"/>
        <v>17</v>
      </c>
      <c r="B19" s="68"/>
      <c r="C19" s="79"/>
      <c r="D19" s="69"/>
      <c r="E19" s="69"/>
    </row>
    <row r="20" spans="1:5" ht="14.4" x14ac:dyDescent="0.3">
      <c r="A20" s="3">
        <f t="shared" si="1"/>
        <v>18</v>
      </c>
      <c r="B20" s="68"/>
      <c r="C20" s="79"/>
      <c r="D20" s="69"/>
      <c r="E20" s="69"/>
    </row>
    <row r="21" spans="1:5" ht="14.4" x14ac:dyDescent="0.3">
      <c r="A21" s="3">
        <f t="shared" si="1"/>
        <v>19</v>
      </c>
      <c r="B21" s="68"/>
      <c r="C21" s="79"/>
      <c r="D21" s="69"/>
      <c r="E21" s="69"/>
    </row>
    <row r="22" spans="1:5" ht="14.4" x14ac:dyDescent="0.3">
      <c r="A22" s="3">
        <f t="shared" si="1"/>
        <v>20</v>
      </c>
      <c r="B22" s="68"/>
      <c r="C22" s="79"/>
      <c r="D22" s="69"/>
      <c r="E22" s="69"/>
    </row>
    <row r="23" spans="1:5" ht="14.4" x14ac:dyDescent="0.3">
      <c r="A23" s="3">
        <f t="shared" si="1"/>
        <v>21</v>
      </c>
      <c r="B23" s="4"/>
      <c r="C23" s="47"/>
      <c r="D23" s="5"/>
      <c r="E23" s="69"/>
    </row>
    <row r="24" spans="1:5" ht="14.4" x14ac:dyDescent="0.3">
      <c r="A24" s="3">
        <f t="shared" si="1"/>
        <v>22</v>
      </c>
      <c r="B24" s="1" t="s">
        <v>64</v>
      </c>
      <c r="C24" s="3"/>
      <c r="D24" s="5"/>
      <c r="E24" s="2">
        <f>SUM(E3:E23)</f>
        <v>1680</v>
      </c>
    </row>
    <row r="26" spans="1:5" ht="14.4" x14ac:dyDescent="0.3">
      <c r="A26" s="123" t="s">
        <v>552</v>
      </c>
      <c r="B26" s="122"/>
      <c r="C26" s="122"/>
      <c r="D26" s="122"/>
    </row>
    <row r="27" spans="1:5" ht="14.4" x14ac:dyDescent="0.3">
      <c r="A27" s="63" t="s">
        <v>4</v>
      </c>
      <c r="B27" s="63" t="s">
        <v>5</v>
      </c>
      <c r="C27" s="63" t="s">
        <v>10</v>
      </c>
      <c r="D27" s="63" t="s">
        <v>67</v>
      </c>
    </row>
    <row r="28" spans="1:5" ht="14.4" x14ac:dyDescent="0.3">
      <c r="A28" s="3">
        <v>1</v>
      </c>
      <c r="B28" s="28" t="s">
        <v>232</v>
      </c>
      <c r="C28" s="5">
        <v>100</v>
      </c>
      <c r="D28" s="6"/>
    </row>
    <row r="29" spans="1:5" ht="14.4" x14ac:dyDescent="0.3">
      <c r="A29" s="3">
        <f t="shared" ref="A29:A40" si="2">A28+1</f>
        <v>2</v>
      </c>
      <c r="B29" s="28" t="s">
        <v>234</v>
      </c>
      <c r="C29" s="5">
        <v>100</v>
      </c>
      <c r="D29" s="6"/>
    </row>
    <row r="30" spans="1:5" ht="14.4" x14ac:dyDescent="0.3">
      <c r="A30" s="3">
        <f t="shared" si="2"/>
        <v>3</v>
      </c>
      <c r="B30" s="28" t="s">
        <v>659</v>
      </c>
      <c r="C30" s="5">
        <v>550</v>
      </c>
      <c r="D30" s="6"/>
    </row>
    <row r="31" spans="1:5" ht="14.4" x14ac:dyDescent="0.3">
      <c r="A31" s="3">
        <f t="shared" si="2"/>
        <v>4</v>
      </c>
      <c r="B31" s="28" t="s">
        <v>654</v>
      </c>
      <c r="C31" s="5">
        <v>750</v>
      </c>
      <c r="D31" s="6"/>
    </row>
    <row r="32" spans="1:5" ht="14.4" x14ac:dyDescent="0.3">
      <c r="A32" s="3">
        <f t="shared" si="2"/>
        <v>5</v>
      </c>
      <c r="B32" s="28" t="s">
        <v>663</v>
      </c>
      <c r="C32" s="5">
        <v>180</v>
      </c>
      <c r="D32" s="6"/>
    </row>
    <row r="33" spans="1:4" ht="14.4" x14ac:dyDescent="0.3">
      <c r="A33" s="3">
        <f t="shared" si="2"/>
        <v>6</v>
      </c>
      <c r="B33" s="28"/>
      <c r="C33" s="5"/>
      <c r="D33" s="6"/>
    </row>
    <row r="34" spans="1:4" ht="14.4" x14ac:dyDescent="0.3">
      <c r="A34" s="3">
        <f t="shared" si="2"/>
        <v>7</v>
      </c>
      <c r="B34" s="28"/>
      <c r="C34" s="5"/>
      <c r="D34" s="6"/>
    </row>
    <row r="35" spans="1:4" ht="14.4" x14ac:dyDescent="0.3">
      <c r="A35" s="3">
        <f t="shared" si="2"/>
        <v>8</v>
      </c>
      <c r="B35" s="6"/>
      <c r="C35" s="5"/>
      <c r="D35" s="6"/>
    </row>
    <row r="36" spans="1:4" ht="14.4" x14ac:dyDescent="0.3">
      <c r="A36" s="3">
        <f t="shared" si="2"/>
        <v>9</v>
      </c>
      <c r="B36" s="6"/>
      <c r="C36" s="5"/>
      <c r="D36" s="6"/>
    </row>
    <row r="37" spans="1:4" ht="14.4" x14ac:dyDescent="0.3">
      <c r="A37" s="3">
        <f t="shared" si="2"/>
        <v>10</v>
      </c>
      <c r="B37" s="6"/>
      <c r="C37" s="5"/>
      <c r="D37" s="6"/>
    </row>
    <row r="38" spans="1:4" ht="14.4" x14ac:dyDescent="0.3">
      <c r="A38" s="3">
        <f t="shared" si="2"/>
        <v>11</v>
      </c>
      <c r="B38" s="11"/>
      <c r="C38" s="46"/>
      <c r="D38" s="11"/>
    </row>
    <row r="39" spans="1:4" ht="14.4" x14ac:dyDescent="0.3">
      <c r="A39" s="3">
        <f t="shared" si="2"/>
        <v>12</v>
      </c>
      <c r="B39" s="37" t="s">
        <v>179</v>
      </c>
      <c r="C39" s="2">
        <f>SUM(C28:C37)</f>
        <v>1680</v>
      </c>
      <c r="D39" s="4"/>
    </row>
    <row r="40" spans="1:4" ht="14.4" x14ac:dyDescent="0.3">
      <c r="A40" s="3">
        <f t="shared" si="2"/>
        <v>13</v>
      </c>
      <c r="B40" s="37" t="s">
        <v>180</v>
      </c>
      <c r="C40" s="2">
        <f>E24-C39</f>
        <v>0</v>
      </c>
      <c r="D40" s="11"/>
    </row>
  </sheetData>
  <mergeCells count="2">
    <mergeCell ref="A1:E1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Mano Obra</vt:lpstr>
      <vt:lpstr>Material</vt:lpstr>
      <vt:lpstr>Tarrajeo</vt:lpstr>
      <vt:lpstr>Ceramica</vt:lpstr>
      <vt:lpstr>3 Piso</vt:lpstr>
      <vt:lpstr>Pintada</vt:lpstr>
      <vt:lpstr>Gastos +</vt:lpstr>
      <vt:lpstr>Final</vt:lpstr>
      <vt:lpstr>Tuberia y Ceram</vt:lpstr>
      <vt:lpstr>Drywall</vt:lpstr>
      <vt:lpstr>Electricista</vt:lpstr>
      <vt:lpstr>Gasto Final Casa</vt:lpstr>
      <vt:lpstr>Hugo</vt:lpstr>
      <vt:lpstr>Hugo 2</vt:lpstr>
      <vt:lpstr>Loysi</vt:lpstr>
      <vt:lpstr>Loysi 2</vt:lpstr>
      <vt:lpstr>Mamparas</vt:lpstr>
      <vt:lpstr>Pintor</vt:lpstr>
      <vt:lpstr>Puertas</vt:lpstr>
      <vt:lpstr>Desague_Agua</vt:lpstr>
      <vt:lpstr>Ladrillo Piso 3</vt:lpstr>
      <vt:lpstr>Balcon</vt:lpstr>
      <vt:lpstr>Enchape Baci</vt:lpstr>
      <vt:lpstr>Baño Calle</vt:lpstr>
      <vt:lpstr>Casa Grau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Alejos Vega</dc:creator>
  <cp:keywords/>
  <dc:description/>
  <cp:lastModifiedBy>Jonathan Alejos Vega</cp:lastModifiedBy>
  <cp:revision/>
  <dcterms:created xsi:type="dcterms:W3CDTF">2021-10-29T15:39:34Z</dcterms:created>
  <dcterms:modified xsi:type="dcterms:W3CDTF">2024-08-20T03:14:41Z</dcterms:modified>
  <cp:category/>
  <cp:contentStatus/>
</cp:coreProperties>
</file>