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JoséAmérico\Python_Projects\Financials\"/>
    </mc:Choice>
  </mc:AlternateContent>
  <xr:revisionPtr revIDLastSave="0" documentId="13_ncr:1_{9FB13D5E-E21D-45AD-B6D0-A05618F068C5}" xr6:coauthVersionLast="47" xr6:coauthVersionMax="47" xr10:uidLastSave="{00000000-0000-0000-0000-000000000000}"/>
  <bookViews>
    <workbookView xWindow="-108" yWindow="-108" windowWidth="23256" windowHeight="12576" xr2:uid="{7FA171D5-A81E-4ED7-8D33-90468C916980}"/>
  </bookViews>
  <sheets>
    <sheet name="Índices" sheetId="1" r:id="rId1"/>
  </sheets>
  <definedNames>
    <definedName name="_xlnm._FilterDatabase" localSheetId="0" hidden="1">Índices!$A$1:$T$39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4" i="1" l="1"/>
  <c r="K54" i="1"/>
  <c r="Q53" i="1"/>
  <c r="K53" i="1"/>
  <c r="Q52" i="1"/>
  <c r="K52" i="1"/>
  <c r="Q51" i="1"/>
  <c r="K51" i="1"/>
  <c r="Q48" i="1"/>
  <c r="K48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W28" i="1"/>
  <c r="V28" i="1"/>
  <c r="U28" i="1"/>
  <c r="T28" i="1"/>
  <c r="S28" i="1"/>
  <c r="R28" i="1"/>
  <c r="J28" i="1"/>
  <c r="I28" i="1"/>
  <c r="H28" i="1"/>
  <c r="G28" i="1"/>
  <c r="F28" i="1"/>
  <c r="E28" i="1"/>
  <c r="D28" i="1"/>
  <c r="C28" i="1"/>
  <c r="B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tc={B5BE04DC-BA22-4C9F-9DB4-B9746E180813}</author>
    <author>tc={ADD2F3C5-28C3-4CCF-81EC-14C224DF6DDE}</author>
  </authors>
  <commentList>
    <comment ref="Q12" authorId="0" shapeId="0" xr:uid="{B5BE04DC-BA22-4C9F-9DB4-B9746E1808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ADD2F3C5-28C3-4CCF-81EC-14C224DF6D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</commentList>
</comments>
</file>

<file path=xl/sharedStrings.xml><?xml version="1.0" encoding="utf-8"?>
<sst xmlns="http://schemas.openxmlformats.org/spreadsheetml/2006/main" count="76" uniqueCount="75">
  <si>
    <t>Clubes</t>
  </si>
  <si>
    <t>América</t>
  </si>
  <si>
    <t>Atlético</t>
  </si>
  <si>
    <t>Athletico</t>
  </si>
  <si>
    <t>Bahia</t>
  </si>
  <si>
    <t>Botafogo</t>
  </si>
  <si>
    <t>Corinthians</t>
  </si>
  <si>
    <t>Coritiba</t>
  </si>
  <si>
    <t>Cruzeiro</t>
  </si>
  <si>
    <t>Cuiabá</t>
  </si>
  <si>
    <t>Flamengo</t>
  </si>
  <si>
    <t>Fluminense</t>
  </si>
  <si>
    <t>Fortaleza</t>
  </si>
  <si>
    <t>Grêmio</t>
  </si>
  <si>
    <t>Goiás</t>
  </si>
  <si>
    <t>Internacional</t>
  </si>
  <si>
    <t>Palmeiras</t>
  </si>
  <si>
    <t>Santos</t>
  </si>
  <si>
    <t>São Paulo</t>
  </si>
  <si>
    <t>Vasco</t>
  </si>
  <si>
    <t>Atlético GO</t>
  </si>
  <si>
    <t>Criciúma</t>
  </si>
  <si>
    <t>Juventude</t>
  </si>
  <si>
    <t>Receita c/ Direitos de transmissão</t>
  </si>
  <si>
    <t>Receita c/ Publicidade e patrocínio</t>
  </si>
  <si>
    <t>Receita c/ Match-Day</t>
  </si>
  <si>
    <t>Receita c/ Sócio-torcedor</t>
  </si>
  <si>
    <t>Premiações</t>
  </si>
  <si>
    <t>Receita c/ Licenciamento da marca</t>
  </si>
  <si>
    <t>Receita Recorrente</t>
  </si>
  <si>
    <t>Receita c/ Negociação de atletas</t>
  </si>
  <si>
    <t>Outras receitas</t>
  </si>
  <si>
    <t>Receita Operacional Líquida</t>
  </si>
  <si>
    <t>Pessoal e encargos sociais</t>
  </si>
  <si>
    <t>Direitos de imagem</t>
  </si>
  <si>
    <t>Despesas com Operação de jogos</t>
  </si>
  <si>
    <t>Despesas gerais e administrativas</t>
  </si>
  <si>
    <t>Depreciação e amortização</t>
  </si>
  <si>
    <t>Outras despesas</t>
  </si>
  <si>
    <t>Despesas totais</t>
  </si>
  <si>
    <t>Resultado</t>
  </si>
  <si>
    <t>Geração de Caixa Operacional</t>
  </si>
  <si>
    <t>EBITDA</t>
  </si>
  <si>
    <t>Dívida</t>
  </si>
  <si>
    <t>Provisão p/ Contingências</t>
  </si>
  <si>
    <t>Aquisições de atletas</t>
  </si>
  <si>
    <t>Gastos c/ Base</t>
  </si>
  <si>
    <t>Despesas Operacionais c/ Base</t>
  </si>
  <si>
    <t>Imobilizado</t>
  </si>
  <si>
    <t>Folha do futebol</t>
  </si>
  <si>
    <t>Base de Torcedores %</t>
  </si>
  <si>
    <t>Base de Torcedores</t>
  </si>
  <si>
    <t>Pontuação Série A 2023</t>
  </si>
  <si>
    <t>Performance Série A 2023</t>
  </si>
  <si>
    <t>Bilheteria Série A 2023 (R$ milhões)</t>
  </si>
  <si>
    <t>Bilheteria média Série A 2023 (R$ mil/jogo)</t>
  </si>
  <si>
    <t>Público Médio (pagantes)</t>
  </si>
  <si>
    <t>Sócios-Torcedores</t>
  </si>
  <si>
    <t>Público Médio / Sócios-Torcedores</t>
  </si>
  <si>
    <t>PIB do Estado (R$ bilhões)</t>
  </si>
  <si>
    <t>Valor do Elenco (€ milhões)</t>
  </si>
  <si>
    <t>Receita Operacional Líquida / Base de Torcedores</t>
  </si>
  <si>
    <t>Receita Operacional Líquida  / Sócios Torcedores</t>
  </si>
  <si>
    <t>Receita com Venda de Direitos Econômicos / Gastos com a Base</t>
  </si>
  <si>
    <t>Receita com Venda de Direitos Econômicos / Pontuação</t>
  </si>
  <si>
    <t>Receita com Premiação / Folha do Futebol</t>
  </si>
  <si>
    <t>Folha do futebol / Pontuação</t>
  </si>
  <si>
    <t>Receita Operacional Líquida / Pontuação</t>
  </si>
  <si>
    <t>Gastos com a Base</t>
  </si>
  <si>
    <t>Receita c/ Transmissão + Premiações</t>
  </si>
  <si>
    <t>Direitos de Transmissão</t>
  </si>
  <si>
    <t>Dívida/EBITDA</t>
  </si>
  <si>
    <t>Dívida/Receita Operacional Líquida</t>
  </si>
  <si>
    <t>Folha do futebol / Receita Operacional Líquida</t>
  </si>
  <si>
    <t>Folha futebol + Compra jogadores / Rec Oper Líquida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</si>
</sst>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center"/>
    </xf>
    <xf numFmtId="1" fontId="0" fillId="0" borderId="0" xfId="0" applyNumberFormat="1"/>
    <xf numFmtId="9" fontId="0" fillId="0" borderId="0" xfId="1" applyFont="1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merico Pereira Antunes" id="{8294F8CF-28E3-4C1A-B363-FD1D8B588181}" userId="S::jose.antunes@bcb.gov.br::2672cfdf-1968-4225-86d0-f56765cdc2c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2" dT="2024-04-06T11:10:04.91" personId="{8294F8CF-28E3-4C1A-B363-FD1D8B588181}" id="{B5BE04DC-BA22-4C9F-9DB4-B9746E180813}">
    <text>Inclui a rubrica "Gastos com atletas, comissão técnica e baixa"</text>
  </threadedComment>
  <threadedComment ref="Q22" dT="2024-04-09T12:45:36.02" personId="{8294F8CF-28E3-4C1A-B363-FD1D8B588181}" id="{ADD2F3C5-28C3-4CCF-81EC-14C224DF6DDE}">
    <text>Bancária + Entidades + Fiscais + Partes Relacionadas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E27F-1E3D-4288-A7FF-28C2AC4FE4E3}">
  <dimension ref="A1:AK54"/>
  <sheetViews>
    <sheetView showGridLines="0" tabSelected="1" zoomScale="90" zoomScaleNormal="90" workbookViewId="0">
      <pane xSplit="1" ySplit="1" topLeftCell="H26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defaultRowHeight="14.4" x14ac:dyDescent="0.3"/>
  <cols>
    <col min="1" max="1" width="63.44140625" bestFit="1" customWidth="1"/>
    <col min="2" max="2" width="9.88671875" bestFit="1" customWidth="1"/>
    <col min="3" max="3" width="9.5546875" bestFit="1" customWidth="1"/>
    <col min="4" max="4" width="10.664062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0.6640625" bestFit="1" customWidth="1"/>
    <col min="22" max="22" width="8.33203125" bestFit="1" customWidth="1"/>
    <col min="23" max="23" width="8.6640625" bestFit="1" customWidth="1"/>
    <col min="24" max="24" width="7.44140625" bestFit="1" customWidth="1"/>
    <col min="25" max="25" width="8" bestFit="1" customWidth="1"/>
    <col min="26" max="26" width="8.5546875" bestFit="1" customWidth="1"/>
    <col min="27" max="27" width="7.21875" bestFit="1" customWidth="1"/>
    <col min="28" max="28" width="12.109375" bestFit="1" customWidth="1"/>
    <col min="29" max="29" width="5.6640625" bestFit="1" customWidth="1"/>
    <col min="30" max="30" width="8.6640625" bestFit="1" customWidth="1"/>
    <col min="31" max="31" width="6.5546875" bestFit="1" customWidth="1"/>
    <col min="32" max="32" width="5.6640625" bestFit="1" customWidth="1"/>
    <col min="33" max="33" width="7.6640625" bestFit="1" customWidth="1"/>
    <col min="34" max="34" width="7.777343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</row>
    <row r="2" spans="1:37" x14ac:dyDescent="0.3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v>326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183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121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63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59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37" x14ac:dyDescent="0.3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v>90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80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36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541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187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4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732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387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86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26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t="s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86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t="s">
        <v>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106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t="s">
        <v>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697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-16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t="s">
        <v>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t="s">
        <v>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t="s">
        <v>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167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128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t="s">
        <v>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150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2" t="s">
        <v>46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29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37" x14ac:dyDescent="0.3">
      <c r="A26" t="s">
        <v>47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37" x14ac:dyDescent="0.3">
      <c r="A27" t="s">
        <v>48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37" x14ac:dyDescent="0.3">
      <c r="A28" t="s">
        <v>49</v>
      </c>
      <c r="B28">
        <f>B12+B13</f>
        <v>0</v>
      </c>
      <c r="C28">
        <f t="shared" ref="C28:W28" si="0"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>
        <v>0</v>
      </c>
      <c r="O28">
        <v>0</v>
      </c>
      <c r="P28">
        <v>0</v>
      </c>
      <c r="Q28">
        <v>405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</row>
    <row r="29" spans="1:37" x14ac:dyDescent="0.3">
      <c r="A29" t="s">
        <v>50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>
        <v>0.4</v>
      </c>
      <c r="V29">
        <v>0.1</v>
      </c>
      <c r="W29">
        <v>0.1</v>
      </c>
    </row>
    <row r="30" spans="1:37" x14ac:dyDescent="0.3">
      <c r="A30" t="s">
        <v>51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>
        <v>0.88</v>
      </c>
      <c r="V30">
        <v>0.22</v>
      </c>
      <c r="W30">
        <v>0.22</v>
      </c>
    </row>
    <row r="31" spans="1:37" x14ac:dyDescent="0.3">
      <c r="A31" t="s">
        <v>52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>
        <v>0</v>
      </c>
      <c r="V31">
        <v>0</v>
      </c>
      <c r="W31">
        <v>0</v>
      </c>
    </row>
    <row r="32" spans="1:37" x14ac:dyDescent="0.3">
      <c r="A32" t="s">
        <v>53</v>
      </c>
      <c r="B32" s="3">
        <v>0</v>
      </c>
      <c r="C32" s="3">
        <v>0.94936786212601332</v>
      </c>
      <c r="D32" s="3">
        <v>0.84248003091726509</v>
      </c>
      <c r="E32" s="3">
        <v>0.52863394681944809</v>
      </c>
      <c r="F32" s="3">
        <v>0.91068099478781195</v>
      </c>
      <c r="G32" s="3">
        <v>0.68301074609085888</v>
      </c>
      <c r="H32" s="3">
        <v>0.22767024869695299</v>
      </c>
      <c r="I32" s="3">
        <v>0.63915119328546977</v>
      </c>
      <c r="J32" s="3">
        <v>0.72169761342906036</v>
      </c>
      <c r="K32" s="3">
        <v>0.93059368160701894</v>
      </c>
      <c r="L32" s="3">
        <v>0.86682144198242272</v>
      </c>
      <c r="M32" s="3">
        <v>0.7876096569652562</v>
      </c>
      <c r="N32" s="3">
        <v>0.96712671343233014</v>
      </c>
      <c r="O32" s="3">
        <v>0.36084880671453018</v>
      </c>
      <c r="P32" s="3">
        <v>0.81618930410843615</v>
      </c>
      <c r="Q32" s="3">
        <v>0.983974444213354</v>
      </c>
      <c r="R32" s="3">
        <v>0.45534049739390597</v>
      </c>
      <c r="S32" s="3">
        <v>0.75630419551640116</v>
      </c>
      <c r="T32" s="3">
        <v>0.58851905541148319</v>
      </c>
      <c r="U32" s="3">
        <v>0</v>
      </c>
      <c r="V32" s="3">
        <v>0</v>
      </c>
      <c r="W32" s="3">
        <v>0</v>
      </c>
    </row>
    <row r="33" spans="1:23" x14ac:dyDescent="0.3">
      <c r="A33" t="s">
        <v>54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>
        <v>0</v>
      </c>
      <c r="V33">
        <v>0</v>
      </c>
      <c r="W33">
        <v>0</v>
      </c>
    </row>
    <row r="34" spans="1:23" x14ac:dyDescent="0.3">
      <c r="A34" t="s">
        <v>55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v>0</v>
      </c>
      <c r="V34" s="1">
        <v>0</v>
      </c>
      <c r="W34" s="1">
        <v>0</v>
      </c>
    </row>
    <row r="35" spans="1:23" x14ac:dyDescent="0.3">
      <c r="A35" t="s">
        <v>56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v>0</v>
      </c>
      <c r="V35" s="1">
        <v>0</v>
      </c>
      <c r="W35" s="1">
        <v>0</v>
      </c>
    </row>
    <row r="36" spans="1:23" x14ac:dyDescent="0.3">
      <c r="A36" t="s">
        <v>57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v>0</v>
      </c>
      <c r="V36" s="1">
        <v>18000</v>
      </c>
      <c r="W36" s="1">
        <v>8000</v>
      </c>
    </row>
    <row r="37" spans="1:23" x14ac:dyDescent="0.3">
      <c r="A37" t="s">
        <v>58</v>
      </c>
      <c r="B37" s="4">
        <f>B35/B36</f>
        <v>4.91</v>
      </c>
      <c r="C37" s="4">
        <f t="shared" ref="C37:T37" si="1">C35/C36</f>
        <v>0.35992695755050602</v>
      </c>
      <c r="D37" s="4">
        <f t="shared" si="1"/>
        <v>0.55707499999999999</v>
      </c>
      <c r="E37" s="4">
        <f t="shared" si="1"/>
        <v>0.54016296296296296</v>
      </c>
      <c r="F37" s="4">
        <f t="shared" si="1"/>
        <v>0.45252021768984285</v>
      </c>
      <c r="G37" s="4">
        <f t="shared" si="1"/>
        <v>0.75358823529411767</v>
      </c>
      <c r="H37" s="4">
        <f t="shared" si="1"/>
        <v>0.6133142857142857</v>
      </c>
      <c r="I37" s="4">
        <f t="shared" si="1"/>
        <v>0.64960656101075032</v>
      </c>
      <c r="J37" s="4">
        <f t="shared" si="1"/>
        <v>5.8803999999999998</v>
      </c>
      <c r="K37" s="4">
        <f t="shared" si="1"/>
        <v>0.64116470588235297</v>
      </c>
      <c r="L37" s="4">
        <f t="shared" si="1"/>
        <v>0.48950577716417665</v>
      </c>
      <c r="M37" s="4">
        <f t="shared" si="1"/>
        <v>0.88848842881144652</v>
      </c>
      <c r="N37" s="4">
        <f t="shared" si="1"/>
        <v>0.279833446271265</v>
      </c>
      <c r="O37" s="4">
        <f t="shared" si="1"/>
        <v>0.76444885799404172</v>
      </c>
      <c r="P37" s="4">
        <f t="shared" si="1"/>
        <v>0.19203064057064548</v>
      </c>
      <c r="Q37" s="4">
        <f t="shared" si="1"/>
        <v>0.18435021371440641</v>
      </c>
      <c r="R37" s="4">
        <f t="shared" si="1"/>
        <v>0.25434482180995854</v>
      </c>
      <c r="S37" s="4">
        <f t="shared" si="1"/>
        <v>0.79142412957807584</v>
      </c>
      <c r="T37" s="4">
        <f t="shared" si="1"/>
        <v>0.58548888888888884</v>
      </c>
      <c r="U37" s="1">
        <v>0</v>
      </c>
      <c r="V37" s="1">
        <v>0</v>
      </c>
      <c r="W37" s="1">
        <v>0</v>
      </c>
    </row>
    <row r="38" spans="1:23" x14ac:dyDescent="0.3">
      <c r="A38" t="s">
        <v>59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>
        <v>269</v>
      </c>
      <c r="V38">
        <v>505</v>
      </c>
      <c r="W38">
        <v>581</v>
      </c>
    </row>
    <row r="39" spans="1:23" x14ac:dyDescent="0.3">
      <c r="A39" t="s">
        <v>60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v>22.1</v>
      </c>
      <c r="V39" s="1">
        <v>14.4</v>
      </c>
      <c r="W39" s="1">
        <v>16.7</v>
      </c>
    </row>
    <row r="40" spans="1:23" x14ac:dyDescent="0.3">
      <c r="A40" t="s">
        <v>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25.8</v>
      </c>
      <c r="L40">
        <v>0</v>
      </c>
      <c r="M40">
        <v>0</v>
      </c>
      <c r="N40">
        <v>0</v>
      </c>
      <c r="O40">
        <v>0</v>
      </c>
      <c r="P40">
        <v>0</v>
      </c>
      <c r="Q40">
        <v>43.3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14.6</v>
      </c>
      <c r="L41">
        <v>0</v>
      </c>
      <c r="M41">
        <v>0</v>
      </c>
      <c r="N41">
        <v>0</v>
      </c>
      <c r="O41">
        <v>0</v>
      </c>
      <c r="P41">
        <v>0</v>
      </c>
      <c r="Q41">
        <v>4.0999999999999996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63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18.899999999999999</v>
      </c>
      <c r="L42">
        <v>0</v>
      </c>
      <c r="M42">
        <v>0</v>
      </c>
      <c r="N42">
        <v>0</v>
      </c>
      <c r="O42">
        <v>0</v>
      </c>
      <c r="P42">
        <v>0</v>
      </c>
      <c r="Q42">
        <v>6.44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4.5999999999999996</v>
      </c>
      <c r="L43">
        <v>0</v>
      </c>
      <c r="M43">
        <v>0</v>
      </c>
      <c r="N43">
        <v>0</v>
      </c>
      <c r="O43">
        <v>0</v>
      </c>
      <c r="P43">
        <v>0</v>
      </c>
      <c r="Q43">
        <v>2.67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65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>
        <v>0.17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t="s">
        <v>66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7.02</v>
      </c>
      <c r="L45">
        <v>0</v>
      </c>
      <c r="M45">
        <v>0</v>
      </c>
      <c r="N45">
        <v>0</v>
      </c>
      <c r="O45">
        <v>0</v>
      </c>
      <c r="P45">
        <v>0</v>
      </c>
      <c r="Q45">
        <v>6.77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67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18.86</v>
      </c>
      <c r="L46">
        <v>0</v>
      </c>
      <c r="M46">
        <v>0</v>
      </c>
      <c r="N46">
        <v>0</v>
      </c>
      <c r="O46">
        <v>0</v>
      </c>
      <c r="P46">
        <v>0</v>
      </c>
      <c r="Q46">
        <v>10.45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68</v>
      </c>
      <c r="B47">
        <f t="shared" ref="B47:W47" si="2">SUM(B26+B25)</f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16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76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</row>
    <row r="48" spans="1:23" x14ac:dyDescent="0.3">
      <c r="A48" s="1" t="s">
        <v>69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">
        <f>K2+K6</f>
        <v>416</v>
      </c>
      <c r="L48">
        <v>0</v>
      </c>
      <c r="M48">
        <v>0</v>
      </c>
      <c r="N48">
        <v>0</v>
      </c>
      <c r="O48">
        <v>0</v>
      </c>
      <c r="P48">
        <v>0</v>
      </c>
      <c r="Q48" s="1">
        <f>Q2+Q6</f>
        <v>263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70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3">
        <v>288</v>
      </c>
      <c r="L49">
        <v>0</v>
      </c>
      <c r="M49">
        <v>0</v>
      </c>
      <c r="N49">
        <v>0</v>
      </c>
      <c r="O49">
        <v>0</v>
      </c>
      <c r="P49">
        <v>0</v>
      </c>
      <c r="Q49">
        <v>183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255</v>
      </c>
      <c r="L50">
        <v>0</v>
      </c>
      <c r="M50">
        <v>0</v>
      </c>
      <c r="N50">
        <v>0</v>
      </c>
      <c r="O50">
        <v>0</v>
      </c>
      <c r="P50">
        <v>0</v>
      </c>
      <c r="Q50">
        <v>151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5">
        <f>K50/K21</f>
        <v>0.52577319587628868</v>
      </c>
      <c r="L51">
        <v>0</v>
      </c>
      <c r="M51">
        <v>0</v>
      </c>
      <c r="N51">
        <v>0</v>
      </c>
      <c r="O51">
        <v>0</v>
      </c>
      <c r="P51">
        <v>0</v>
      </c>
      <c r="Q51" s="5">
        <f>Q50/Q21</f>
        <v>0.81182795698924726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5">
        <f>K50/K11</f>
        <v>0.19376899696048633</v>
      </c>
      <c r="L52">
        <v>0</v>
      </c>
      <c r="M52">
        <v>0</v>
      </c>
      <c r="N52">
        <v>0</v>
      </c>
      <c r="O52">
        <v>0</v>
      </c>
      <c r="P52">
        <v>0</v>
      </c>
      <c r="Q52" s="5">
        <f>Q50/Q11</f>
        <v>0.20628415300546449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6">
        <f t="shared" ref="K53:Q53" si="3">K28/K11</f>
        <v>0.3518237082066869</v>
      </c>
      <c r="L53">
        <v>0</v>
      </c>
      <c r="M53">
        <v>0</v>
      </c>
      <c r="N53">
        <v>0</v>
      </c>
      <c r="O53">
        <v>0</v>
      </c>
      <c r="P53">
        <v>0</v>
      </c>
      <c r="Q53" s="6">
        <f t="shared" si="3"/>
        <v>0.55327868852459017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74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6">
        <f>(K28+K24)/K11</f>
        <v>0.55927051671732519</v>
      </c>
      <c r="L54">
        <v>0</v>
      </c>
      <c r="M54">
        <v>0</v>
      </c>
      <c r="N54">
        <v>0</v>
      </c>
      <c r="O54">
        <v>0</v>
      </c>
      <c r="P54">
        <v>0</v>
      </c>
      <c r="Q54" s="6">
        <f>(Q28+Q24)/Q11</f>
        <v>0.75819672131147542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Índices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2024-04-18T17:10:37Z</dcterms:created>
  <dcterms:modified xsi:type="dcterms:W3CDTF">2024-04-18T17:19:58Z</dcterms:modified>
</cp:coreProperties>
</file>