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orado\Google Drive\"/>
    </mc:Choice>
  </mc:AlternateContent>
  <xr:revisionPtr revIDLastSave="0" documentId="13_ncr:1_{DA1DB301-8EF5-4675-97BA-6898FB8BDAB6}" xr6:coauthVersionLast="47" xr6:coauthVersionMax="47" xr10:uidLastSave="{00000000-0000-0000-0000-000000000000}"/>
  <bookViews>
    <workbookView xWindow="-28920" yWindow="-7980" windowWidth="29040" windowHeight="15840" activeTab="1" xr2:uid="{851E044B-576B-4737-84F0-C28ECDE26FAF}"/>
  </bookViews>
  <sheets>
    <sheet name="Dashboard" sheetId="1" r:id="rId1"/>
    <sheet name="2021 Draft" sheetId="2" r:id="rId2"/>
    <sheet name="2022 Draft" sheetId="4" r:id="rId3"/>
    <sheet name="2023 Draft" sheetId="5" r:id="rId4"/>
    <sheet name="2024 Draft" sheetId="6" r:id="rId5"/>
    <sheet name="FantasyOwnerNames" sheetId="3" r:id="rId6"/>
    <sheet name="PPR ADP 2021 " sheetId="10" r:id="rId7"/>
    <sheet name="PPR ADP 2022" sheetId="11" r:id="rId8"/>
    <sheet name="PPR ADP 2023" sheetId="13" r:id="rId9"/>
    <sheet name=" PPR ADP 2024" sheetId="14" r:id="rId10"/>
    <sheet name="Adjusted PPR ADP" sheetId="12" r:id="rId11"/>
  </sheets>
  <definedNames>
    <definedName name="_xlnm._FilterDatabase" localSheetId="9" hidden="1">' PPR ADP 2024'!$A$1:$M$193</definedName>
    <definedName name="_xlnm._FilterDatabase" localSheetId="1" hidden="1">'2021 Draft'!$A$1:$J$223</definedName>
    <definedName name="_xlnm._FilterDatabase" localSheetId="2" hidden="1">'2022 Draft'!$A$1:$J$223</definedName>
    <definedName name="_xlnm._FilterDatabase" localSheetId="3" hidden="1">'2023 Draft'!$A$1:$J$223</definedName>
    <definedName name="_xlnm._FilterDatabase" localSheetId="4" hidden="1">'2024 Draft'!$A$1:$L$193</definedName>
    <definedName name="_xlnm._FilterDatabase" localSheetId="5" hidden="1">FantasyOwnerNames!$A$3:$K$15</definedName>
    <definedName name="_xlnm._FilterDatabase" localSheetId="7" hidden="1">'PPR ADP 2022'!$A$1:$M$193</definedName>
    <definedName name="_xlnm._FilterDatabase" localSheetId="8" hidden="1">'PPR ADP 2023'!$A$1:$M$193</definedName>
    <definedName name="ExternalData_1" localSheetId="8" hidden="1">'PPR ADP 2023'!$A$1:$J$203</definedName>
    <definedName name="ExternalData_2" localSheetId="7" hidden="1">'PPR ADP 2022'!$A$1:$J$158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2" l="1"/>
  <c r="B69" i="12" s="1"/>
  <c r="E69" i="12"/>
  <c r="D70" i="12"/>
  <c r="E70" i="12"/>
  <c r="D71" i="12"/>
  <c r="E71" i="12"/>
  <c r="B71" i="12" s="1"/>
  <c r="B70" i="12"/>
  <c r="D68" i="12"/>
  <c r="B68" i="12" s="1"/>
  <c r="E68" i="12"/>
  <c r="D67" i="12"/>
  <c r="B67" i="12" s="1"/>
  <c r="E67" i="12"/>
  <c r="D66" i="12"/>
  <c r="B66" i="12" s="1"/>
  <c r="E66" i="12"/>
  <c r="D65" i="12"/>
  <c r="B65" i="12" s="1"/>
  <c r="E65" i="12"/>
  <c r="D64" i="12"/>
  <c r="B64" i="12" s="1"/>
  <c r="E64" i="12"/>
  <c r="D63" i="12"/>
  <c r="B63" i="12" s="1"/>
  <c r="E63" i="12"/>
  <c r="D62" i="12"/>
  <c r="B62" i="12" s="1"/>
  <c r="E62" i="12"/>
  <c r="D61" i="12"/>
  <c r="B61" i="12" s="1"/>
  <c r="E61" i="12"/>
  <c r="D60" i="12"/>
  <c r="B60" i="12" s="1"/>
  <c r="E60" i="12"/>
  <c r="D59" i="12"/>
  <c r="B59" i="12" s="1"/>
  <c r="E59" i="12"/>
  <c r="D58" i="12"/>
  <c r="B58" i="12" s="1"/>
  <c r="E58" i="12"/>
  <c r="D57" i="12"/>
  <c r="E57" i="12"/>
  <c r="B57" i="12" s="1"/>
  <c r="D56" i="12"/>
  <c r="B56" i="12" s="1"/>
  <c r="E56" i="12"/>
  <c r="F29" i="2"/>
  <c r="K29" i="2" s="1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D55" i="12"/>
  <c r="B55" i="12" s="1"/>
  <c r="E55" i="12"/>
  <c r="D54" i="12"/>
  <c r="B54" i="12" s="1"/>
  <c r="E54" i="12"/>
  <c r="D53" i="12"/>
  <c r="B53" i="12" s="1"/>
  <c r="E53" i="12"/>
  <c r="D52" i="12"/>
  <c r="B52" i="12" s="1"/>
  <c r="E52" i="12"/>
  <c r="D51" i="12"/>
  <c r="B51" i="12" s="1"/>
  <c r="E51" i="12"/>
  <c r="D50" i="12"/>
  <c r="B50" i="12" s="1"/>
  <c r="E50" i="12"/>
  <c r="D49" i="12"/>
  <c r="B49" i="12" s="1"/>
  <c r="E49" i="12"/>
  <c r="D48" i="12"/>
  <c r="B48" i="12" s="1"/>
  <c r="E48" i="12"/>
  <c r="D47" i="12"/>
  <c r="B47" i="12" s="1"/>
  <c r="E47" i="12"/>
  <c r="D46" i="12"/>
  <c r="B46" i="12" s="1"/>
  <c r="E46" i="12"/>
  <c r="D45" i="12"/>
  <c r="E45" i="12"/>
  <c r="B45" i="12"/>
  <c r="D44" i="12"/>
  <c r="B44" i="12" s="1"/>
  <c r="E44" i="12"/>
  <c r="D43" i="12"/>
  <c r="B43" i="12" s="1"/>
  <c r="E43" i="12"/>
  <c r="D42" i="12"/>
  <c r="B42" i="12" s="1"/>
  <c r="E42" i="12"/>
  <c r="D41" i="12"/>
  <c r="E41" i="12"/>
  <c r="B41" i="12"/>
  <c r="D30" i="12"/>
  <c r="E30" i="12"/>
  <c r="D31" i="12"/>
  <c r="E31" i="12"/>
  <c r="D32" i="12"/>
  <c r="E32" i="12"/>
  <c r="B32" i="12" s="1"/>
  <c r="D33" i="12"/>
  <c r="B33" i="12" s="1"/>
  <c r="E33" i="12"/>
  <c r="D34" i="12"/>
  <c r="E34" i="12"/>
  <c r="D35" i="12"/>
  <c r="E35" i="12"/>
  <c r="D36" i="12"/>
  <c r="E36" i="12"/>
  <c r="B36" i="12" s="1"/>
  <c r="D37" i="12"/>
  <c r="B37" i="12" s="1"/>
  <c r="E37" i="12"/>
  <c r="D38" i="12"/>
  <c r="E38" i="12"/>
  <c r="D39" i="12"/>
  <c r="E39" i="12"/>
  <c r="D40" i="12"/>
  <c r="E40" i="12"/>
  <c r="B40" i="12" s="1"/>
  <c r="B30" i="12"/>
  <c r="B31" i="12"/>
  <c r="B34" i="12"/>
  <c r="B35" i="12"/>
  <c r="B38" i="12"/>
  <c r="B39" i="12"/>
  <c r="D29" i="12"/>
  <c r="B29" i="12" s="1"/>
  <c r="E29" i="12"/>
  <c r="D28" i="12"/>
  <c r="B28" i="12" s="1"/>
  <c r="E28" i="12"/>
  <c r="D27" i="12"/>
  <c r="B27" i="12" s="1"/>
  <c r="E27" i="12"/>
  <c r="D26" i="12"/>
  <c r="B26" i="12" s="1"/>
  <c r="E26" i="12"/>
  <c r="D25" i="12"/>
  <c r="B25" i="12" s="1"/>
  <c r="E25" i="12"/>
  <c r="D24" i="12"/>
  <c r="B24" i="12" s="1"/>
  <c r="E24" i="12"/>
  <c r="D23" i="12"/>
  <c r="B23" i="12" s="1"/>
  <c r="E23" i="12"/>
  <c r="D22" i="12"/>
  <c r="E22" i="12"/>
  <c r="B22" i="12" s="1"/>
  <c r="D21" i="12"/>
  <c r="B21" i="12" s="1"/>
  <c r="E21" i="12"/>
  <c r="D20" i="12"/>
  <c r="E20" i="12"/>
  <c r="B20" i="12" s="1"/>
  <c r="F187" i="5"/>
  <c r="D19" i="12"/>
  <c r="E19" i="12"/>
  <c r="B19" i="12" s="1"/>
  <c r="D3" i="12"/>
  <c r="E3" i="12"/>
  <c r="B3" i="12" s="1"/>
  <c r="D4" i="12"/>
  <c r="E4" i="12"/>
  <c r="B4" i="12" s="1"/>
  <c r="D5" i="12"/>
  <c r="E5" i="12"/>
  <c r="B5" i="12" s="1"/>
  <c r="D6" i="12"/>
  <c r="B6" i="12" s="1"/>
  <c r="E6" i="12"/>
  <c r="D7" i="12"/>
  <c r="E7" i="12"/>
  <c r="D8" i="12"/>
  <c r="E8" i="12"/>
  <c r="B8" i="12" s="1"/>
  <c r="D9" i="12"/>
  <c r="E9" i="12"/>
  <c r="B9" i="12" s="1"/>
  <c r="D10" i="12"/>
  <c r="B10" i="12" s="1"/>
  <c r="E10" i="12"/>
  <c r="D11" i="12"/>
  <c r="E11" i="12"/>
  <c r="B11" i="12" s="1"/>
  <c r="D12" i="12"/>
  <c r="E12" i="12"/>
  <c r="B12" i="12" s="1"/>
  <c r="D13" i="12"/>
  <c r="E13" i="12"/>
  <c r="B13" i="12" s="1"/>
  <c r="D14" i="12"/>
  <c r="E14" i="12"/>
  <c r="D15" i="12"/>
  <c r="E15" i="12"/>
  <c r="B15" i="12" s="1"/>
  <c r="D16" i="12"/>
  <c r="E16" i="12"/>
  <c r="B16" i="12" s="1"/>
  <c r="D17" i="12"/>
  <c r="E17" i="12"/>
  <c r="B17" i="12" s="1"/>
  <c r="D18" i="12"/>
  <c r="B18" i="12" s="1"/>
  <c r="E18" i="12"/>
  <c r="B14" i="12"/>
  <c r="D2" i="12"/>
  <c r="E2" i="12"/>
  <c r="B2" i="12" s="1"/>
  <c r="F21" i="5"/>
  <c r="B180" i="13"/>
  <c r="B178" i="13"/>
  <c r="B174" i="13"/>
  <c r="B170" i="13"/>
  <c r="B166" i="13"/>
  <c r="B150" i="13"/>
  <c r="B82" i="13"/>
  <c r="B78" i="13"/>
  <c r="B74" i="13"/>
  <c r="B22" i="13"/>
  <c r="F37" i="6"/>
  <c r="B28" i="14"/>
  <c r="B30" i="14"/>
  <c r="B34" i="14"/>
  <c r="B38" i="14"/>
  <c r="B54" i="14"/>
  <c r="B60" i="14"/>
  <c r="B62" i="14"/>
  <c r="B66" i="14"/>
  <c r="B92" i="14"/>
  <c r="B94" i="14"/>
  <c r="B98" i="14"/>
  <c r="B102" i="14"/>
  <c r="B180" i="14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K170" i="5" s="1"/>
  <c r="F171" i="5"/>
  <c r="K171" i="5" s="1"/>
  <c r="F172" i="5"/>
  <c r="F173" i="5"/>
  <c r="F174" i="5"/>
  <c r="F175" i="5"/>
  <c r="F176" i="5"/>
  <c r="F177" i="5"/>
  <c r="K177" i="5" s="1"/>
  <c r="L177" i="5" s="1"/>
  <c r="F178" i="5"/>
  <c r="K178" i="5" s="1"/>
  <c r="F179" i="5"/>
  <c r="F180" i="5"/>
  <c r="F181" i="5"/>
  <c r="F182" i="5"/>
  <c r="F183" i="5"/>
  <c r="F184" i="5"/>
  <c r="F185" i="5"/>
  <c r="F186" i="5"/>
  <c r="F188" i="5"/>
  <c r="K188" i="5" s="1"/>
  <c r="L188" i="5" s="1"/>
  <c r="F189" i="5"/>
  <c r="F190" i="5"/>
  <c r="K190" i="5" s="1"/>
  <c r="F191" i="5"/>
  <c r="F192" i="5"/>
  <c r="F19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K121" i="4" s="1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K163" i="4" s="1"/>
  <c r="F164" i="4"/>
  <c r="F165" i="4"/>
  <c r="F166" i="4"/>
  <c r="F167" i="4"/>
  <c r="F168" i="4"/>
  <c r="F169" i="4"/>
  <c r="F170" i="4"/>
  <c r="F171" i="4"/>
  <c r="F172" i="4"/>
  <c r="F173" i="4"/>
  <c r="F174" i="4"/>
  <c r="K174" i="4" s="1"/>
  <c r="F175" i="4"/>
  <c r="F176" i="4"/>
  <c r="F177" i="4"/>
  <c r="F178" i="4"/>
  <c r="K178" i="4" s="1"/>
  <c r="F179" i="4"/>
  <c r="F180" i="4"/>
  <c r="F181" i="4"/>
  <c r="F182" i="4"/>
  <c r="F183" i="4"/>
  <c r="F184" i="4"/>
  <c r="F185" i="4"/>
  <c r="F186" i="4"/>
  <c r="F187" i="4"/>
  <c r="K187" i="4" s="1"/>
  <c r="F188" i="4"/>
  <c r="F189" i="4"/>
  <c r="F190" i="4"/>
  <c r="F191" i="4"/>
  <c r="F192" i="4"/>
  <c r="K192" i="4" s="1"/>
  <c r="F193" i="4"/>
  <c r="F2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F3" i="2"/>
  <c r="K3" i="2" s="1"/>
  <c r="F4" i="2"/>
  <c r="K4" i="2" s="1"/>
  <c r="F5" i="2"/>
  <c r="K5" i="2" s="1"/>
  <c r="F6" i="2"/>
  <c r="K6" i="2" s="1"/>
  <c r="F7" i="2"/>
  <c r="K7" i="2" s="1"/>
  <c r="F8" i="2"/>
  <c r="K8" i="2" s="1"/>
  <c r="F9" i="2"/>
  <c r="K9" i="2" s="1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K18" i="2" s="1"/>
  <c r="F19" i="2"/>
  <c r="K19" i="2" s="1"/>
  <c r="F20" i="2"/>
  <c r="K20" i="2" s="1"/>
  <c r="F21" i="2"/>
  <c r="K21" i="2" s="1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30" i="2"/>
  <c r="K30" i="2" s="1"/>
  <c r="F31" i="2"/>
  <c r="K31" i="2" s="1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K40" i="2" s="1"/>
  <c r="F41" i="2"/>
  <c r="K41" i="2" s="1"/>
  <c r="F42" i="2"/>
  <c r="K42" i="2" s="1"/>
  <c r="F43" i="2"/>
  <c r="K43" i="2" s="1"/>
  <c r="F44" i="2"/>
  <c r="K44" i="2" s="1"/>
  <c r="F45" i="2"/>
  <c r="K45" i="2" s="1"/>
  <c r="F46" i="2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53" i="2"/>
  <c r="K53" i="2" s="1"/>
  <c r="F54" i="2"/>
  <c r="K54" i="2" s="1"/>
  <c r="F55" i="2"/>
  <c r="K55" i="2" s="1"/>
  <c r="F56" i="2"/>
  <c r="K56" i="2" s="1"/>
  <c r="F57" i="2"/>
  <c r="K57" i="2" s="1"/>
  <c r="F58" i="2"/>
  <c r="K58" i="2" s="1"/>
  <c r="F59" i="2"/>
  <c r="F60" i="2"/>
  <c r="K60" i="2" s="1"/>
  <c r="F61" i="2"/>
  <c r="K61" i="2" s="1"/>
  <c r="F62" i="2"/>
  <c r="K62" i="2" s="1"/>
  <c r="F63" i="2"/>
  <c r="K63" i="2" s="1"/>
  <c r="F64" i="2"/>
  <c r="K64" i="2" s="1"/>
  <c r="F65" i="2"/>
  <c r="K65" i="2" s="1"/>
  <c r="F66" i="2"/>
  <c r="K66" i="2" s="1"/>
  <c r="F67" i="2"/>
  <c r="K67" i="2" s="1"/>
  <c r="F68" i="2"/>
  <c r="K68" i="2" s="1"/>
  <c r="F69" i="2"/>
  <c r="K69" i="2" s="1"/>
  <c r="F70" i="2"/>
  <c r="K70" i="2" s="1"/>
  <c r="F71" i="2"/>
  <c r="K71" i="2" s="1"/>
  <c r="F72" i="2"/>
  <c r="K72" i="2" s="1"/>
  <c r="L72" i="2" s="1"/>
  <c r="F73" i="2"/>
  <c r="K73" i="2" s="1"/>
  <c r="F74" i="2"/>
  <c r="K74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95" i="2"/>
  <c r="K95" i="2" s="1"/>
  <c r="F96" i="2"/>
  <c r="K96" i="2" s="1"/>
  <c r="F97" i="2"/>
  <c r="K97" i="2" s="1"/>
  <c r="F98" i="2"/>
  <c r="K98" i="2" s="1"/>
  <c r="F99" i="2"/>
  <c r="K99" i="2" s="1"/>
  <c r="F100" i="2"/>
  <c r="K100" i="2" s="1"/>
  <c r="F101" i="2"/>
  <c r="K101" i="2" s="1"/>
  <c r="F102" i="2"/>
  <c r="K102" i="2" s="1"/>
  <c r="L102" i="2" s="1"/>
  <c r="F103" i="2"/>
  <c r="K103" i="2" s="1"/>
  <c r="F104" i="2"/>
  <c r="K104" i="2" s="1"/>
  <c r="F105" i="2"/>
  <c r="K105" i="2" s="1"/>
  <c r="F106" i="2"/>
  <c r="K106" i="2" s="1"/>
  <c r="F107" i="2"/>
  <c r="K107" i="2" s="1"/>
  <c r="F108" i="2"/>
  <c r="K108" i="2" s="1"/>
  <c r="F109" i="2"/>
  <c r="K109" i="2" s="1"/>
  <c r="F110" i="2"/>
  <c r="K110" i="2" s="1"/>
  <c r="F111" i="2"/>
  <c r="K111" i="2" s="1"/>
  <c r="F112" i="2"/>
  <c r="K112" i="2" s="1"/>
  <c r="F113" i="2"/>
  <c r="K113" i="2" s="1"/>
  <c r="F114" i="2"/>
  <c r="K114" i="2" s="1"/>
  <c r="F115" i="2"/>
  <c r="K115" i="2" s="1"/>
  <c r="F116" i="2"/>
  <c r="K116" i="2" s="1"/>
  <c r="F117" i="2"/>
  <c r="K117" i="2" s="1"/>
  <c r="F118" i="2"/>
  <c r="K118" i="2" s="1"/>
  <c r="F119" i="2"/>
  <c r="K119" i="2" s="1"/>
  <c r="F120" i="2"/>
  <c r="K120" i="2" s="1"/>
  <c r="F121" i="2"/>
  <c r="K121" i="2" s="1"/>
  <c r="F122" i="2"/>
  <c r="K122" i="2" s="1"/>
  <c r="F123" i="2"/>
  <c r="K123" i="2" s="1"/>
  <c r="F124" i="2"/>
  <c r="K124" i="2" s="1"/>
  <c r="F125" i="2"/>
  <c r="K125" i="2" s="1"/>
  <c r="F126" i="2"/>
  <c r="K126" i="2" s="1"/>
  <c r="F127" i="2"/>
  <c r="K127" i="2" s="1"/>
  <c r="F128" i="2"/>
  <c r="K128" i="2" s="1"/>
  <c r="F129" i="2"/>
  <c r="K129" i="2" s="1"/>
  <c r="F130" i="2"/>
  <c r="K130" i="2" s="1"/>
  <c r="F131" i="2"/>
  <c r="K131" i="2" s="1"/>
  <c r="F132" i="2"/>
  <c r="K132" i="2" s="1"/>
  <c r="F133" i="2"/>
  <c r="K133" i="2" s="1"/>
  <c r="F134" i="2"/>
  <c r="K134" i="2" s="1"/>
  <c r="F135" i="2"/>
  <c r="K135" i="2" s="1"/>
  <c r="F136" i="2"/>
  <c r="F137" i="2"/>
  <c r="K137" i="2" s="1"/>
  <c r="F138" i="2"/>
  <c r="F139" i="2"/>
  <c r="K139" i="2" s="1"/>
  <c r="F140" i="2"/>
  <c r="K140" i="2" s="1"/>
  <c r="F141" i="2"/>
  <c r="K141" i="2" s="1"/>
  <c r="F142" i="2"/>
  <c r="K142" i="2" s="1"/>
  <c r="F143" i="2"/>
  <c r="K143" i="2" s="1"/>
  <c r="F144" i="2"/>
  <c r="K144" i="2" s="1"/>
  <c r="F145" i="2"/>
  <c r="K145" i="2" s="1"/>
  <c r="F146" i="2"/>
  <c r="K146" i="2" s="1"/>
  <c r="L146" i="2" s="1"/>
  <c r="F147" i="2"/>
  <c r="K147" i="2" s="1"/>
  <c r="F148" i="2"/>
  <c r="K148" i="2" s="1"/>
  <c r="F149" i="2"/>
  <c r="K149" i="2" s="1"/>
  <c r="F150" i="2"/>
  <c r="K150" i="2" s="1"/>
  <c r="F151" i="2"/>
  <c r="K151" i="2" s="1"/>
  <c r="F152" i="2"/>
  <c r="F153" i="2"/>
  <c r="K153" i="2" s="1"/>
  <c r="F154" i="2"/>
  <c r="K154" i="2" s="1"/>
  <c r="F155" i="2"/>
  <c r="K155" i="2" s="1"/>
  <c r="F156" i="2"/>
  <c r="K156" i="2" s="1"/>
  <c r="F157" i="2"/>
  <c r="F158" i="2"/>
  <c r="K158" i="2" s="1"/>
  <c r="F159" i="2"/>
  <c r="K159" i="2" s="1"/>
  <c r="F160" i="2"/>
  <c r="K160" i="2" s="1"/>
  <c r="F161" i="2"/>
  <c r="K161" i="2" s="1"/>
  <c r="F162" i="2"/>
  <c r="K162" i="2" s="1"/>
  <c r="F163" i="2"/>
  <c r="K163" i="2" s="1"/>
  <c r="F164" i="2"/>
  <c r="K164" i="2" s="1"/>
  <c r="F165" i="2"/>
  <c r="K165" i="2" s="1"/>
  <c r="F166" i="2"/>
  <c r="K166" i="2" s="1"/>
  <c r="F167" i="2"/>
  <c r="K167" i="2" s="1"/>
  <c r="F168" i="2"/>
  <c r="K168" i="2" s="1"/>
  <c r="F169" i="2"/>
  <c r="K169" i="2" s="1"/>
  <c r="F170" i="2"/>
  <c r="K170" i="2" s="1"/>
  <c r="F171" i="2"/>
  <c r="K171" i="2" s="1"/>
  <c r="F172" i="2"/>
  <c r="F173" i="2"/>
  <c r="K173" i="2" s="1"/>
  <c r="F174" i="2"/>
  <c r="F175" i="2"/>
  <c r="F176" i="2"/>
  <c r="F177" i="2"/>
  <c r="K177" i="2" s="1"/>
  <c r="F178" i="2"/>
  <c r="K178" i="2" s="1"/>
  <c r="F179" i="2"/>
  <c r="K179" i="2" s="1"/>
  <c r="F180" i="2"/>
  <c r="K180" i="2" s="1"/>
  <c r="L180" i="2" s="1"/>
  <c r="F181" i="2"/>
  <c r="K181" i="2" s="1"/>
  <c r="F182" i="2"/>
  <c r="F183" i="2"/>
  <c r="F184" i="2"/>
  <c r="K184" i="2" s="1"/>
  <c r="F185" i="2"/>
  <c r="F186" i="2"/>
  <c r="K186" i="2" s="1"/>
  <c r="L186" i="2" s="1"/>
  <c r="F187" i="2"/>
  <c r="F188" i="2"/>
  <c r="K188" i="2" s="1"/>
  <c r="L188" i="2" s="1"/>
  <c r="F189" i="2"/>
  <c r="K189" i="2" s="1"/>
  <c r="F190" i="2"/>
  <c r="F191" i="2"/>
  <c r="F192" i="2"/>
  <c r="K192" i="2" s="1"/>
  <c r="L192" i="2" s="1"/>
  <c r="F193" i="2"/>
  <c r="F2" i="2"/>
  <c r="K2" i="2" s="1"/>
  <c r="L2" i="2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2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L170" i="5" l="1"/>
  <c r="K149" i="4"/>
  <c r="K170" i="4"/>
  <c r="K176" i="4"/>
  <c r="K184" i="4"/>
  <c r="K190" i="4"/>
  <c r="K193" i="4"/>
  <c r="K131" i="4"/>
  <c r="K156" i="4"/>
  <c r="K167" i="4"/>
  <c r="L167" i="4" s="1"/>
  <c r="K175" i="4"/>
  <c r="L175" i="4" s="1"/>
  <c r="K182" i="4"/>
  <c r="L182" i="4" s="1"/>
  <c r="K189" i="4"/>
  <c r="L189" i="4" s="1"/>
  <c r="K191" i="4"/>
  <c r="L191" i="4" s="1"/>
  <c r="L89" i="2"/>
  <c r="L178" i="2"/>
  <c r="L170" i="2"/>
  <c r="L150" i="2"/>
  <c r="K193" i="2"/>
  <c r="K191" i="2"/>
  <c r="L191" i="2" s="1"/>
  <c r="K190" i="2"/>
  <c r="L190" i="2" s="1"/>
  <c r="K187" i="2"/>
  <c r="L187" i="2" s="1"/>
  <c r="K185" i="2"/>
  <c r="K183" i="2"/>
  <c r="K182" i="2"/>
  <c r="L182" i="2" s="1"/>
  <c r="K176" i="2"/>
  <c r="L176" i="2" s="1"/>
  <c r="K175" i="2"/>
  <c r="L175" i="2" s="1"/>
  <c r="K174" i="2"/>
  <c r="L174" i="2" s="1"/>
  <c r="K172" i="2"/>
  <c r="L172" i="2" s="1"/>
  <c r="K157" i="2"/>
  <c r="L157" i="2" s="1"/>
  <c r="K152" i="2"/>
  <c r="K138" i="2"/>
  <c r="K136" i="2"/>
  <c r="L136" i="2" s="1"/>
  <c r="L189" i="2"/>
  <c r="L181" i="2"/>
  <c r="L177" i="2"/>
  <c r="L173" i="2"/>
  <c r="L169" i="2"/>
  <c r="L165" i="2"/>
  <c r="L161" i="2"/>
  <c r="L184" i="2"/>
  <c r="L164" i="2"/>
  <c r="L160" i="2"/>
  <c r="L156" i="2"/>
  <c r="L179" i="2"/>
  <c r="L171" i="2"/>
  <c r="L167" i="2"/>
  <c r="L19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5" i="2"/>
  <c r="L21" i="2"/>
  <c r="L17" i="2"/>
  <c r="L13" i="2"/>
  <c r="L9" i="2"/>
  <c r="L5" i="2"/>
  <c r="L148" i="2"/>
  <c r="L144" i="2"/>
  <c r="L140" i="2"/>
  <c r="L132" i="2"/>
  <c r="L128" i="2"/>
  <c r="L124" i="2"/>
  <c r="L120" i="2"/>
  <c r="L116" i="2"/>
  <c r="L112" i="2"/>
  <c r="L108" i="2"/>
  <c r="L104" i="2"/>
  <c r="L100" i="2"/>
  <c r="L96" i="2"/>
  <c r="L92" i="2"/>
  <c r="L88" i="2"/>
  <c r="L84" i="2"/>
  <c r="L80" i="2"/>
  <c r="L76" i="2"/>
  <c r="L68" i="2"/>
  <c r="L64" i="2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L162" i="2"/>
  <c r="L158" i="2"/>
  <c r="L154" i="2"/>
  <c r="L142" i="2"/>
  <c r="L134" i="2"/>
  <c r="L130" i="2"/>
  <c r="L126" i="2"/>
  <c r="L122" i="2"/>
  <c r="L118" i="2"/>
  <c r="L114" i="2"/>
  <c r="L110" i="2"/>
  <c r="L106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2" i="2"/>
  <c r="L38" i="2"/>
  <c r="L34" i="2"/>
  <c r="L30" i="2"/>
  <c r="L26" i="2"/>
  <c r="L22" i="2"/>
  <c r="L18" i="2"/>
  <c r="L14" i="2"/>
  <c r="L10" i="2"/>
  <c r="L6" i="2"/>
  <c r="L29" i="2"/>
  <c r="K59" i="2"/>
  <c r="L59" i="2" s="1"/>
  <c r="K46" i="2"/>
  <c r="L46" i="2" s="1"/>
  <c r="L190" i="4"/>
  <c r="L170" i="4"/>
  <c r="L193" i="4"/>
  <c r="L176" i="4"/>
  <c r="L163" i="4"/>
  <c r="B82" i="11"/>
  <c r="K61" i="4" s="1"/>
  <c r="L61" i="4" s="1"/>
  <c r="B98" i="11"/>
  <c r="K101" i="4" s="1"/>
  <c r="L101" i="4" s="1"/>
  <c r="B146" i="11"/>
  <c r="K151" i="4" s="1"/>
  <c r="L151" i="4" s="1"/>
  <c r="B162" i="11"/>
  <c r="B178" i="11"/>
  <c r="K181" i="4" s="1"/>
  <c r="L181" i="4" s="1"/>
  <c r="B182" i="11"/>
  <c r="K173" i="4" s="1"/>
  <c r="L173" i="4" s="1"/>
  <c r="B184" i="11"/>
  <c r="B190" i="11"/>
  <c r="B192" i="11"/>
  <c r="B189" i="11"/>
  <c r="B193" i="11"/>
  <c r="B100" i="11"/>
  <c r="K93" i="4" s="1"/>
  <c r="L93" i="4" s="1"/>
  <c r="B106" i="11"/>
  <c r="K117" i="4" s="1"/>
  <c r="L117" i="4" s="1"/>
  <c r="B108" i="11"/>
  <c r="K104" i="4" s="1"/>
  <c r="L104" i="4" s="1"/>
  <c r="B116" i="11"/>
  <c r="K106" i="4" s="1"/>
  <c r="L106" i="4" s="1"/>
  <c r="B122" i="11"/>
  <c r="K171" i="4" s="1"/>
  <c r="L171" i="4" s="1"/>
  <c r="B124" i="11"/>
  <c r="K127" i="4" s="1"/>
  <c r="L127" i="4" s="1"/>
  <c r="B18" i="11"/>
  <c r="K14" i="4" s="1"/>
  <c r="L14" i="4" s="1"/>
  <c r="B34" i="11"/>
  <c r="K36" i="4" s="1"/>
  <c r="L36" i="4" s="1"/>
  <c r="B50" i="11"/>
  <c r="K45" i="4" s="1"/>
  <c r="L45" i="4" s="1"/>
  <c r="B66" i="11"/>
  <c r="K71" i="4" s="1"/>
  <c r="L71" i="4" s="1"/>
  <c r="B70" i="11"/>
  <c r="K74" i="4" s="1"/>
  <c r="L74" i="4" s="1"/>
  <c r="B78" i="11"/>
  <c r="K69" i="4" s="1"/>
  <c r="L69" i="4" s="1"/>
  <c r="B103" i="11"/>
  <c r="K124" i="4" s="1"/>
  <c r="L124" i="4" s="1"/>
  <c r="B105" i="11"/>
  <c r="K142" i="4" s="1"/>
  <c r="L142" i="4" s="1"/>
  <c r="B111" i="11"/>
  <c r="K129" i="4" s="1"/>
  <c r="L129" i="4" s="1"/>
  <c r="B113" i="11"/>
  <c r="K97" i="4" s="1"/>
  <c r="L97" i="4" s="1"/>
  <c r="B119" i="11"/>
  <c r="K139" i="4" s="1"/>
  <c r="L139" i="4" s="1"/>
  <c r="B121" i="11"/>
  <c r="K146" i="4" s="1"/>
  <c r="L146" i="4" s="1"/>
  <c r="B127" i="11"/>
  <c r="K113" i="4" s="1"/>
  <c r="L113" i="4" s="1"/>
  <c r="B129" i="11"/>
  <c r="K134" i="4" s="1"/>
  <c r="L134" i="4" s="1"/>
  <c r="B86" i="11"/>
  <c r="K73" i="4" s="1"/>
  <c r="L73" i="4" s="1"/>
  <c r="B94" i="11"/>
  <c r="K98" i="4" s="1"/>
  <c r="L98" i="4" s="1"/>
  <c r="B44" i="11"/>
  <c r="K44" i="4" s="1"/>
  <c r="L44" i="4" s="1"/>
  <c r="B60" i="11"/>
  <c r="K62" i="4" s="1"/>
  <c r="L62" i="4" s="1"/>
  <c r="B170" i="11"/>
  <c r="B2" i="11"/>
  <c r="K2" i="4" s="1"/>
  <c r="L2" i="4" s="1"/>
  <c r="B6" i="11"/>
  <c r="K8" i="4" s="1"/>
  <c r="L8" i="4" s="1"/>
  <c r="B14" i="11"/>
  <c r="K11" i="4" s="1"/>
  <c r="L11" i="4" s="1"/>
  <c r="B39" i="11"/>
  <c r="K53" i="4" s="1"/>
  <c r="L53" i="4" s="1"/>
  <c r="B41" i="11"/>
  <c r="K34" i="4" s="1"/>
  <c r="L34" i="4" s="1"/>
  <c r="B47" i="11"/>
  <c r="K47" i="4" s="1"/>
  <c r="L47" i="4" s="1"/>
  <c r="B49" i="11"/>
  <c r="K60" i="4" s="1"/>
  <c r="L60" i="4" s="1"/>
  <c r="B55" i="11"/>
  <c r="K39" i="4" s="1"/>
  <c r="L39" i="4" s="1"/>
  <c r="B57" i="11"/>
  <c r="K33" i="4" s="1"/>
  <c r="L33" i="4" s="1"/>
  <c r="B63" i="11"/>
  <c r="K76" i="4" s="1"/>
  <c r="L76" i="4" s="1"/>
  <c r="B65" i="11"/>
  <c r="K48" i="4" s="1"/>
  <c r="L48" i="4" s="1"/>
  <c r="B114" i="11"/>
  <c r="K122" i="4" s="1"/>
  <c r="L122" i="4" s="1"/>
  <c r="B130" i="11"/>
  <c r="K152" i="4" s="1"/>
  <c r="L152" i="4" s="1"/>
  <c r="B134" i="11"/>
  <c r="K126" i="4" s="1"/>
  <c r="L126" i="4" s="1"/>
  <c r="B142" i="11"/>
  <c r="K147" i="4" s="1"/>
  <c r="L147" i="4" s="1"/>
  <c r="B167" i="11"/>
  <c r="K144" i="4" s="1"/>
  <c r="L144" i="4" s="1"/>
  <c r="B169" i="11"/>
  <c r="K180" i="4" s="1"/>
  <c r="L180" i="4" s="1"/>
  <c r="B177" i="11"/>
  <c r="B36" i="11"/>
  <c r="K43" i="4" s="1"/>
  <c r="L43" i="4" s="1"/>
  <c r="B42" i="11"/>
  <c r="K59" i="4" s="1"/>
  <c r="L59" i="4" s="1"/>
  <c r="B52" i="11"/>
  <c r="K46" i="4" s="1"/>
  <c r="L46" i="4" s="1"/>
  <c r="B58" i="11"/>
  <c r="K84" i="4" s="1"/>
  <c r="L84" i="4" s="1"/>
  <c r="B22" i="11"/>
  <c r="K20" i="4" s="1"/>
  <c r="L20" i="4" s="1"/>
  <c r="B30" i="11"/>
  <c r="K52" i="4" s="1"/>
  <c r="L52" i="4" s="1"/>
  <c r="B150" i="11"/>
  <c r="K169" i="4" s="1"/>
  <c r="L169" i="4" s="1"/>
  <c r="B158" i="11"/>
  <c r="K105" i="4" s="1"/>
  <c r="L105" i="4" s="1"/>
  <c r="B160" i="11"/>
  <c r="K128" i="4" s="1"/>
  <c r="L128" i="4" s="1"/>
  <c r="B4" i="11"/>
  <c r="K6" i="4" s="1"/>
  <c r="L6" i="4" s="1"/>
  <c r="B10" i="11"/>
  <c r="K7" i="4" s="1"/>
  <c r="L7" i="4" s="1"/>
  <c r="B12" i="11"/>
  <c r="K13" i="4" s="1"/>
  <c r="L13" i="4" s="1"/>
  <c r="B68" i="11"/>
  <c r="K85" i="4" s="1"/>
  <c r="L85" i="4" s="1"/>
  <c r="B74" i="11"/>
  <c r="K51" i="4" s="1"/>
  <c r="L51" i="4" s="1"/>
  <c r="B76" i="11"/>
  <c r="K66" i="4" s="1"/>
  <c r="L66" i="4" s="1"/>
  <c r="B132" i="11"/>
  <c r="K125" i="4" s="1"/>
  <c r="L125" i="4" s="1"/>
  <c r="B138" i="11"/>
  <c r="K99" i="4" s="1"/>
  <c r="L99" i="4" s="1"/>
  <c r="B140" i="11"/>
  <c r="K172" i="4" s="1"/>
  <c r="L172" i="4" s="1"/>
  <c r="B186" i="11"/>
  <c r="B7" i="11"/>
  <c r="K5" i="4" s="1"/>
  <c r="L5" i="4" s="1"/>
  <c r="B9" i="11"/>
  <c r="K10" i="4" s="1"/>
  <c r="L10" i="4" s="1"/>
  <c r="B15" i="11"/>
  <c r="K21" i="4" s="1"/>
  <c r="L21" i="4" s="1"/>
  <c r="B17" i="11"/>
  <c r="K28" i="4" s="1"/>
  <c r="L28" i="4" s="1"/>
  <c r="B20" i="11"/>
  <c r="K25" i="4" s="1"/>
  <c r="L25" i="4" s="1"/>
  <c r="B26" i="11"/>
  <c r="K23" i="4" s="1"/>
  <c r="L23" i="4" s="1"/>
  <c r="B28" i="11"/>
  <c r="K29" i="4" s="1"/>
  <c r="L29" i="4" s="1"/>
  <c r="B38" i="11"/>
  <c r="K26" i="4" s="1"/>
  <c r="L26" i="4" s="1"/>
  <c r="B46" i="11"/>
  <c r="K32" i="4" s="1"/>
  <c r="L32" i="4" s="1"/>
  <c r="B71" i="11"/>
  <c r="K132" i="4" s="1"/>
  <c r="L132" i="4" s="1"/>
  <c r="B73" i="11"/>
  <c r="K80" i="4" s="1"/>
  <c r="L80" i="4" s="1"/>
  <c r="B79" i="11"/>
  <c r="K64" i="4" s="1"/>
  <c r="L64" i="4" s="1"/>
  <c r="B81" i="11"/>
  <c r="K86" i="4" s="1"/>
  <c r="L86" i="4" s="1"/>
  <c r="B84" i="11"/>
  <c r="K77" i="4" s="1"/>
  <c r="L77" i="4" s="1"/>
  <c r="B90" i="11"/>
  <c r="K67" i="4" s="1"/>
  <c r="L67" i="4" s="1"/>
  <c r="B92" i="11"/>
  <c r="K89" i="4" s="1"/>
  <c r="L89" i="4" s="1"/>
  <c r="B102" i="11"/>
  <c r="K79" i="4" s="1"/>
  <c r="L79" i="4" s="1"/>
  <c r="B110" i="11"/>
  <c r="K157" i="4" s="1"/>
  <c r="L157" i="4" s="1"/>
  <c r="B135" i="11"/>
  <c r="K103" i="4" s="1"/>
  <c r="L103" i="4" s="1"/>
  <c r="B137" i="11"/>
  <c r="B143" i="11"/>
  <c r="K130" i="4" s="1"/>
  <c r="L130" i="4" s="1"/>
  <c r="B145" i="11"/>
  <c r="K123" i="4" s="1"/>
  <c r="L123" i="4" s="1"/>
  <c r="B148" i="11"/>
  <c r="K114" i="4" s="1"/>
  <c r="L114" i="4" s="1"/>
  <c r="B154" i="11"/>
  <c r="K96" i="4" s="1"/>
  <c r="L96" i="4" s="1"/>
  <c r="B156" i="11"/>
  <c r="K159" i="4" s="1"/>
  <c r="L159" i="4" s="1"/>
  <c r="B166" i="11"/>
  <c r="B168" i="11"/>
  <c r="K140" i="4" s="1"/>
  <c r="L140" i="4" s="1"/>
  <c r="B174" i="11"/>
  <c r="K161" i="4" s="1"/>
  <c r="L161" i="4" s="1"/>
  <c r="B176" i="11"/>
  <c r="B183" i="11"/>
  <c r="K168" i="4" s="1"/>
  <c r="L168" i="4" s="1"/>
  <c r="B23" i="11"/>
  <c r="K49" i="4" s="1"/>
  <c r="L49" i="4" s="1"/>
  <c r="B25" i="11"/>
  <c r="K19" i="4" s="1"/>
  <c r="L19" i="4" s="1"/>
  <c r="B31" i="11"/>
  <c r="K18" i="4" s="1"/>
  <c r="L18" i="4" s="1"/>
  <c r="B33" i="11"/>
  <c r="K42" i="4" s="1"/>
  <c r="L42" i="4" s="1"/>
  <c r="B54" i="11"/>
  <c r="K72" i="4" s="1"/>
  <c r="L72" i="4" s="1"/>
  <c r="B62" i="11"/>
  <c r="K50" i="4" s="1"/>
  <c r="L50" i="4" s="1"/>
  <c r="B87" i="11"/>
  <c r="K92" i="4" s="1"/>
  <c r="L92" i="4" s="1"/>
  <c r="B89" i="11"/>
  <c r="K95" i="4" s="1"/>
  <c r="L95" i="4" s="1"/>
  <c r="B95" i="11"/>
  <c r="K110" i="4" s="1"/>
  <c r="L110" i="4" s="1"/>
  <c r="B97" i="11"/>
  <c r="K100" i="4" s="1"/>
  <c r="L100" i="4" s="1"/>
  <c r="B118" i="11"/>
  <c r="K115" i="4" s="1"/>
  <c r="L115" i="4" s="1"/>
  <c r="B126" i="11"/>
  <c r="K135" i="4" s="1"/>
  <c r="L135" i="4" s="1"/>
  <c r="B151" i="11"/>
  <c r="K119" i="4" s="1"/>
  <c r="L119" i="4" s="1"/>
  <c r="B153" i="11"/>
  <c r="K160" i="4" s="1"/>
  <c r="L160" i="4" s="1"/>
  <c r="B159" i="11"/>
  <c r="K138" i="4" s="1"/>
  <c r="L138" i="4" s="1"/>
  <c r="B161" i="11"/>
  <c r="K183" i="4" s="1"/>
  <c r="L183" i="4" s="1"/>
  <c r="B180" i="11"/>
  <c r="B11" i="11"/>
  <c r="K9" i="4" s="1"/>
  <c r="L9" i="4" s="1"/>
  <c r="B13" i="11"/>
  <c r="K15" i="4" s="1"/>
  <c r="L15" i="4" s="1"/>
  <c r="B16" i="11"/>
  <c r="K16" i="4" s="1"/>
  <c r="L16" i="4" s="1"/>
  <c r="B27" i="11"/>
  <c r="K30" i="4" s="1"/>
  <c r="L30" i="4" s="1"/>
  <c r="B29" i="11"/>
  <c r="K22" i="4" s="1"/>
  <c r="L22" i="4" s="1"/>
  <c r="B32" i="11"/>
  <c r="K38" i="4" s="1"/>
  <c r="L38" i="4" s="1"/>
  <c r="B43" i="11"/>
  <c r="K31" i="4" s="1"/>
  <c r="L31" i="4" s="1"/>
  <c r="B45" i="11"/>
  <c r="K63" i="4" s="1"/>
  <c r="L63" i="4" s="1"/>
  <c r="B48" i="11"/>
  <c r="K58" i="4" s="1"/>
  <c r="L58" i="4" s="1"/>
  <c r="B59" i="11"/>
  <c r="K40" i="4" s="1"/>
  <c r="L40" i="4" s="1"/>
  <c r="B61" i="11"/>
  <c r="K56" i="4" s="1"/>
  <c r="L56" i="4" s="1"/>
  <c r="B64" i="11"/>
  <c r="K111" i="4" s="1"/>
  <c r="L111" i="4" s="1"/>
  <c r="B75" i="11"/>
  <c r="K81" i="4" s="1"/>
  <c r="L81" i="4" s="1"/>
  <c r="B77" i="11"/>
  <c r="K94" i="4" s="1"/>
  <c r="L94" i="4" s="1"/>
  <c r="B80" i="11"/>
  <c r="K82" i="4" s="1"/>
  <c r="L82" i="4" s="1"/>
  <c r="B91" i="11"/>
  <c r="K88" i="4" s="1"/>
  <c r="L88" i="4" s="1"/>
  <c r="B93" i="11"/>
  <c r="K83" i="4" s="1"/>
  <c r="L83" i="4" s="1"/>
  <c r="B96" i="11"/>
  <c r="K148" i="4" s="1"/>
  <c r="L148" i="4" s="1"/>
  <c r="B107" i="11"/>
  <c r="K118" i="4" s="1"/>
  <c r="L118" i="4" s="1"/>
  <c r="B109" i="11"/>
  <c r="K145" i="4" s="1"/>
  <c r="L145" i="4" s="1"/>
  <c r="B112" i="11"/>
  <c r="K78" i="4" s="1"/>
  <c r="L78" i="4" s="1"/>
  <c r="B123" i="11"/>
  <c r="K155" i="4" s="1"/>
  <c r="L155" i="4" s="1"/>
  <c r="B125" i="11"/>
  <c r="K164" i="4" s="1"/>
  <c r="L164" i="4" s="1"/>
  <c r="B128" i="11"/>
  <c r="K150" i="4" s="1"/>
  <c r="L150" i="4" s="1"/>
  <c r="B139" i="11"/>
  <c r="K166" i="4" s="1"/>
  <c r="L166" i="4" s="1"/>
  <c r="B141" i="11"/>
  <c r="K116" i="4" s="1"/>
  <c r="L116" i="4" s="1"/>
  <c r="B144" i="11"/>
  <c r="K109" i="4" s="1"/>
  <c r="L109" i="4" s="1"/>
  <c r="B155" i="11"/>
  <c r="K136" i="4" s="1"/>
  <c r="L136" i="4" s="1"/>
  <c r="B157" i="11"/>
  <c r="B164" i="11"/>
  <c r="K188" i="4" s="1"/>
  <c r="L188" i="4" s="1"/>
  <c r="B171" i="11"/>
  <c r="K153" i="4" s="1"/>
  <c r="L153" i="4" s="1"/>
  <c r="B173" i="11"/>
  <c r="B185" i="11"/>
  <c r="B187" i="11"/>
  <c r="K158" i="4" s="1"/>
  <c r="B175" i="11"/>
  <c r="K120" i="4" s="1"/>
  <c r="L120" i="4" s="1"/>
  <c r="B191" i="11"/>
  <c r="B3" i="11"/>
  <c r="K3" i="4" s="1"/>
  <c r="L3" i="4" s="1"/>
  <c r="B5" i="11"/>
  <c r="K4" i="4" s="1"/>
  <c r="L4" i="4" s="1"/>
  <c r="B8" i="11"/>
  <c r="K12" i="4" s="1"/>
  <c r="L12" i="4" s="1"/>
  <c r="B19" i="11"/>
  <c r="K17" i="4" s="1"/>
  <c r="L17" i="4" s="1"/>
  <c r="B21" i="11"/>
  <c r="K27" i="4" s="1"/>
  <c r="L27" i="4" s="1"/>
  <c r="B24" i="11"/>
  <c r="K24" i="4" s="1"/>
  <c r="L24" i="4" s="1"/>
  <c r="B35" i="11"/>
  <c r="K35" i="4" s="1"/>
  <c r="L35" i="4" s="1"/>
  <c r="B37" i="11"/>
  <c r="K41" i="4" s="1"/>
  <c r="L41" i="4" s="1"/>
  <c r="B40" i="11"/>
  <c r="K37" i="4" s="1"/>
  <c r="L37" i="4" s="1"/>
  <c r="B51" i="11"/>
  <c r="K57" i="4" s="1"/>
  <c r="L57" i="4" s="1"/>
  <c r="B53" i="11"/>
  <c r="K65" i="4" s="1"/>
  <c r="L65" i="4" s="1"/>
  <c r="B56" i="11"/>
  <c r="K68" i="4" s="1"/>
  <c r="L68" i="4" s="1"/>
  <c r="B67" i="11"/>
  <c r="K55" i="4" s="1"/>
  <c r="L55" i="4" s="1"/>
  <c r="B69" i="11"/>
  <c r="K90" i="4" s="1"/>
  <c r="L90" i="4" s="1"/>
  <c r="B72" i="11"/>
  <c r="K54" i="4" s="1"/>
  <c r="L54" i="4" s="1"/>
  <c r="B83" i="11"/>
  <c r="K108" i="4" s="1"/>
  <c r="L108" i="4" s="1"/>
  <c r="B85" i="11"/>
  <c r="K87" i="4" s="1"/>
  <c r="L87" i="4" s="1"/>
  <c r="B88" i="11"/>
  <c r="K91" i="4" s="1"/>
  <c r="L91" i="4" s="1"/>
  <c r="B99" i="11"/>
  <c r="K102" i="4" s="1"/>
  <c r="L102" i="4" s="1"/>
  <c r="B101" i="11"/>
  <c r="K70" i="4" s="1"/>
  <c r="L70" i="4" s="1"/>
  <c r="B104" i="11"/>
  <c r="K75" i="4" s="1"/>
  <c r="L75" i="4" s="1"/>
  <c r="B115" i="11"/>
  <c r="K141" i="4" s="1"/>
  <c r="L141" i="4" s="1"/>
  <c r="B117" i="11"/>
  <c r="K112" i="4" s="1"/>
  <c r="L112" i="4" s="1"/>
  <c r="B120" i="11"/>
  <c r="K165" i="4" s="1"/>
  <c r="L165" i="4" s="1"/>
  <c r="B131" i="11"/>
  <c r="K143" i="4" s="1"/>
  <c r="L143" i="4" s="1"/>
  <c r="B133" i="11"/>
  <c r="K137" i="4" s="1"/>
  <c r="L137" i="4" s="1"/>
  <c r="B136" i="11"/>
  <c r="K154" i="4" s="1"/>
  <c r="L154" i="4" s="1"/>
  <c r="B147" i="11"/>
  <c r="K179" i="4" s="1"/>
  <c r="L179" i="4" s="1"/>
  <c r="B149" i="11"/>
  <c r="K107" i="4" s="1"/>
  <c r="L107" i="4" s="1"/>
  <c r="B152" i="11"/>
  <c r="K162" i="4" s="1"/>
  <c r="L162" i="4" s="1"/>
  <c r="B163" i="11"/>
  <c r="K177" i="4" s="1"/>
  <c r="L177" i="4" s="1"/>
  <c r="B165" i="11"/>
  <c r="K186" i="4" s="1"/>
  <c r="L186" i="4" s="1"/>
  <c r="B172" i="11"/>
  <c r="K133" i="4" s="1"/>
  <c r="L133" i="4" s="1"/>
  <c r="B179" i="11"/>
  <c r="K185" i="4" s="1"/>
  <c r="L185" i="4" s="1"/>
  <c r="B181" i="11"/>
  <c r="B188" i="11"/>
  <c r="K125" i="5"/>
  <c r="L125" i="5" s="1"/>
  <c r="K160" i="5"/>
  <c r="L160" i="5" s="1"/>
  <c r="K184" i="5"/>
  <c r="L184" i="5" s="1"/>
  <c r="K176" i="5"/>
  <c r="L176" i="5" s="1"/>
  <c r="L171" i="5"/>
  <c r="K138" i="5"/>
  <c r="L138" i="5" s="1"/>
  <c r="K166" i="5"/>
  <c r="L166" i="5" s="1"/>
  <c r="K158" i="5"/>
  <c r="L158" i="5" s="1"/>
  <c r="K48" i="5"/>
  <c r="L48" i="5" s="1"/>
  <c r="K44" i="5"/>
  <c r="L44" i="5" s="1"/>
  <c r="K117" i="5"/>
  <c r="L117" i="5" s="1"/>
  <c r="K116" i="5"/>
  <c r="L116" i="5" s="1"/>
  <c r="K156" i="5"/>
  <c r="L156" i="5" s="1"/>
  <c r="K106" i="5"/>
  <c r="L106" i="5" s="1"/>
  <c r="K164" i="5"/>
  <c r="L164" i="5" s="1"/>
  <c r="K192" i="5"/>
  <c r="L192" i="5" s="1"/>
  <c r="K193" i="5"/>
  <c r="L193" i="5" s="1"/>
  <c r="K181" i="5"/>
  <c r="L181" i="5" s="1"/>
  <c r="K173" i="5"/>
  <c r="L173" i="5" s="1"/>
  <c r="K135" i="5"/>
  <c r="L135" i="5" s="1"/>
  <c r="K153" i="5"/>
  <c r="L153" i="5" s="1"/>
  <c r="K163" i="5"/>
  <c r="L163" i="5" s="1"/>
  <c r="K167" i="5"/>
  <c r="L167" i="5" s="1"/>
  <c r="K159" i="5"/>
  <c r="L159" i="5" s="1"/>
  <c r="B7" i="12"/>
  <c r="K169" i="6"/>
  <c r="L169" i="6" s="1"/>
  <c r="B176" i="14"/>
  <c r="B172" i="14"/>
  <c r="B152" i="14"/>
  <c r="K183" i="6" s="1"/>
  <c r="L183" i="6" s="1"/>
  <c r="B148" i="14"/>
  <c r="K119" i="6" s="1"/>
  <c r="L119" i="6" s="1"/>
  <c r="B136" i="14"/>
  <c r="B116" i="14"/>
  <c r="B52" i="14"/>
  <c r="K62" i="6" s="1"/>
  <c r="L62" i="6" s="1"/>
  <c r="B190" i="14"/>
  <c r="B186" i="14"/>
  <c r="B182" i="14"/>
  <c r="B51" i="14"/>
  <c r="B49" i="14"/>
  <c r="B19" i="14"/>
  <c r="B17" i="14"/>
  <c r="B15" i="14"/>
  <c r="B13" i="14"/>
  <c r="K164" i="6"/>
  <c r="L164" i="6" s="1"/>
  <c r="K140" i="6"/>
  <c r="L140" i="6" s="1"/>
  <c r="K163" i="6"/>
  <c r="L163" i="6" s="1"/>
  <c r="K158" i="6"/>
  <c r="L158" i="6" s="1"/>
  <c r="K135" i="6"/>
  <c r="L135" i="6" s="1"/>
  <c r="K189" i="6"/>
  <c r="L189" i="6" s="1"/>
  <c r="K154" i="6"/>
  <c r="L154" i="6" s="1"/>
  <c r="K175" i="6"/>
  <c r="L175" i="6" s="1"/>
  <c r="K65" i="6"/>
  <c r="L65" i="6" s="1"/>
  <c r="K50" i="6"/>
  <c r="L50" i="6" s="1"/>
  <c r="K18" i="6"/>
  <c r="L18" i="6" s="1"/>
  <c r="K19" i="6"/>
  <c r="L19" i="6" s="1"/>
  <c r="K12" i="6"/>
  <c r="L12" i="6" s="1"/>
  <c r="K11" i="6"/>
  <c r="L11" i="6" s="1"/>
  <c r="K187" i="6"/>
  <c r="L187" i="6" s="1"/>
  <c r="K185" i="6"/>
  <c r="L185" i="6" s="1"/>
  <c r="K88" i="6"/>
  <c r="L88" i="6" s="1"/>
  <c r="K138" i="6"/>
  <c r="L138" i="6" s="1"/>
  <c r="K84" i="6"/>
  <c r="L84" i="6" s="1"/>
  <c r="K106" i="6"/>
  <c r="L106" i="6" s="1"/>
  <c r="K53" i="6"/>
  <c r="L53" i="6" s="1"/>
  <c r="K49" i="6"/>
  <c r="L49" i="6" s="1"/>
  <c r="K67" i="6"/>
  <c r="L67" i="6" s="1"/>
  <c r="K66" i="6"/>
  <c r="L66" i="6" s="1"/>
  <c r="K45" i="6"/>
  <c r="L45" i="6" s="1"/>
  <c r="K35" i="6"/>
  <c r="L35" i="6" s="1"/>
  <c r="K33" i="6"/>
  <c r="L33" i="6" s="1"/>
  <c r="K26" i="6"/>
  <c r="L26" i="6" s="1"/>
  <c r="K181" i="6"/>
  <c r="L181" i="6" s="1"/>
  <c r="K167" i="6"/>
  <c r="L167" i="6" s="1"/>
  <c r="B112" i="14"/>
  <c r="K100" i="6" s="1"/>
  <c r="L100" i="6" s="1"/>
  <c r="B88" i="14"/>
  <c r="K136" i="6" s="1"/>
  <c r="L136" i="6" s="1"/>
  <c r="B72" i="14"/>
  <c r="K93" i="6" s="1"/>
  <c r="L93" i="6" s="1"/>
  <c r="B108" i="14"/>
  <c r="K116" i="6" s="1"/>
  <c r="L116" i="6" s="1"/>
  <c r="B84" i="14"/>
  <c r="K101" i="6" s="1"/>
  <c r="L101" i="6" s="1"/>
  <c r="B147" i="14"/>
  <c r="K170" i="6" s="1"/>
  <c r="L170" i="6" s="1"/>
  <c r="B145" i="14"/>
  <c r="K130" i="6" s="1"/>
  <c r="L130" i="6" s="1"/>
  <c r="B143" i="14"/>
  <c r="K129" i="6" s="1"/>
  <c r="L129" i="6" s="1"/>
  <c r="B141" i="14"/>
  <c r="K179" i="6" s="1"/>
  <c r="L179" i="6" s="1"/>
  <c r="B48" i="14"/>
  <c r="K47" i="6" s="1"/>
  <c r="L47" i="6" s="1"/>
  <c r="B44" i="14"/>
  <c r="K36" i="6" s="1"/>
  <c r="L36" i="6" s="1"/>
  <c r="B24" i="14"/>
  <c r="K43" i="6" s="1"/>
  <c r="L43" i="6" s="1"/>
  <c r="B20" i="14"/>
  <c r="K16" i="6" s="1"/>
  <c r="L16" i="6" s="1"/>
  <c r="B8" i="14"/>
  <c r="K7" i="6" s="1"/>
  <c r="L7" i="6" s="1"/>
  <c r="B2" i="14"/>
  <c r="B166" i="14"/>
  <c r="B162" i="14"/>
  <c r="K178" i="6" s="1"/>
  <c r="L178" i="6" s="1"/>
  <c r="B158" i="14"/>
  <c r="K147" i="6" s="1"/>
  <c r="L147" i="6" s="1"/>
  <c r="B156" i="14"/>
  <c r="K139" i="6" s="1"/>
  <c r="L139" i="6" s="1"/>
  <c r="B130" i="14"/>
  <c r="K141" i="6" s="1"/>
  <c r="L141" i="6" s="1"/>
  <c r="B126" i="14"/>
  <c r="K115" i="6" s="1"/>
  <c r="L115" i="6" s="1"/>
  <c r="B124" i="14"/>
  <c r="K145" i="6" s="1"/>
  <c r="L145" i="6" s="1"/>
  <c r="B118" i="14"/>
  <c r="K171" i="6" s="1"/>
  <c r="L171" i="6" s="1"/>
  <c r="B115" i="14"/>
  <c r="K112" i="6" s="1"/>
  <c r="L112" i="6" s="1"/>
  <c r="B113" i="14"/>
  <c r="K110" i="6" s="1"/>
  <c r="L110" i="6" s="1"/>
  <c r="B83" i="14"/>
  <c r="K75" i="6" s="1"/>
  <c r="L75" i="6" s="1"/>
  <c r="B81" i="14"/>
  <c r="K79" i="6" s="1"/>
  <c r="L79" i="6" s="1"/>
  <c r="B79" i="14"/>
  <c r="K86" i="6" s="1"/>
  <c r="L86" i="6" s="1"/>
  <c r="B77" i="14"/>
  <c r="K83" i="6" s="1"/>
  <c r="L83" i="6" s="1"/>
  <c r="K156" i="6"/>
  <c r="L156" i="6" s="1"/>
  <c r="K155" i="6"/>
  <c r="L155" i="6" s="1"/>
  <c r="K159" i="6"/>
  <c r="L159" i="6" s="1"/>
  <c r="K165" i="6"/>
  <c r="L165" i="6" s="1"/>
  <c r="K173" i="6"/>
  <c r="L173" i="6" s="1"/>
  <c r="K182" i="6"/>
  <c r="L182" i="6" s="1"/>
  <c r="K186" i="6"/>
  <c r="L186" i="6" s="1"/>
  <c r="K188" i="6"/>
  <c r="L188" i="6" s="1"/>
  <c r="K193" i="6"/>
  <c r="L193" i="6" s="1"/>
  <c r="L190" i="5"/>
  <c r="B193" i="13"/>
  <c r="B28" i="13"/>
  <c r="K26" i="5" s="1"/>
  <c r="L26" i="5" s="1"/>
  <c r="B32" i="13"/>
  <c r="K31" i="5" s="1"/>
  <c r="L31" i="5" s="1"/>
  <c r="B54" i="13"/>
  <c r="K60" i="5" s="1"/>
  <c r="L60" i="5" s="1"/>
  <c r="B56" i="13"/>
  <c r="K42" i="5" s="1"/>
  <c r="L42" i="5" s="1"/>
  <c r="B60" i="13"/>
  <c r="K104" i="5" s="1"/>
  <c r="L104" i="5" s="1"/>
  <c r="B64" i="13"/>
  <c r="K67" i="5" s="1"/>
  <c r="L67" i="5" s="1"/>
  <c r="B86" i="13"/>
  <c r="K119" i="5" s="1"/>
  <c r="L119" i="5" s="1"/>
  <c r="B88" i="13"/>
  <c r="K81" i="5" s="1"/>
  <c r="L81" i="5" s="1"/>
  <c r="B92" i="13"/>
  <c r="K96" i="5" s="1"/>
  <c r="L96" i="5" s="1"/>
  <c r="B96" i="13"/>
  <c r="K87" i="5" s="1"/>
  <c r="L87" i="5" s="1"/>
  <c r="B118" i="13"/>
  <c r="K182" i="5" s="1"/>
  <c r="L182" i="5" s="1"/>
  <c r="B120" i="13"/>
  <c r="K172" i="5" s="1"/>
  <c r="L172" i="5" s="1"/>
  <c r="B124" i="13"/>
  <c r="K97" i="5" s="1"/>
  <c r="L97" i="5" s="1"/>
  <c r="B128" i="13"/>
  <c r="K129" i="5" s="1"/>
  <c r="L129" i="5" s="1"/>
  <c r="B43" i="13"/>
  <c r="K62" i="5" s="1"/>
  <c r="L62" i="5" s="1"/>
  <c r="B45" i="13"/>
  <c r="K70" i="5" s="1"/>
  <c r="L70" i="5" s="1"/>
  <c r="B75" i="13"/>
  <c r="K84" i="5" s="1"/>
  <c r="L84" i="5" s="1"/>
  <c r="B77" i="13"/>
  <c r="K56" i="5" s="1"/>
  <c r="L56" i="5" s="1"/>
  <c r="B107" i="13"/>
  <c r="K105" i="5" s="1"/>
  <c r="L105" i="5" s="1"/>
  <c r="B109" i="13"/>
  <c r="K89" i="5" s="1"/>
  <c r="L89" i="5" s="1"/>
  <c r="B139" i="13"/>
  <c r="K115" i="5" s="1"/>
  <c r="L115" i="5" s="1"/>
  <c r="B141" i="13"/>
  <c r="K139" i="5" s="1"/>
  <c r="L139" i="5" s="1"/>
  <c r="B24" i="13"/>
  <c r="K23" i="5" s="1"/>
  <c r="L23" i="5" s="1"/>
  <c r="B6" i="13"/>
  <c r="K9" i="5" s="1"/>
  <c r="L9" i="5" s="1"/>
  <c r="B10" i="13"/>
  <c r="K12" i="5" s="1"/>
  <c r="L12" i="5" s="1"/>
  <c r="B14" i="13"/>
  <c r="K7" i="5" s="1"/>
  <c r="L7" i="5" s="1"/>
  <c r="B18" i="13"/>
  <c r="K14" i="5" s="1"/>
  <c r="L14" i="5" s="1"/>
  <c r="B182" i="13"/>
  <c r="K162" i="5" s="1"/>
  <c r="L162" i="5" s="1"/>
  <c r="B190" i="13"/>
  <c r="B192" i="13"/>
  <c r="K149" i="5" s="1"/>
  <c r="L149" i="5" s="1"/>
  <c r="B38" i="13"/>
  <c r="K22" i="5" s="1"/>
  <c r="L22" i="5" s="1"/>
  <c r="B42" i="13"/>
  <c r="K37" i="5" s="1"/>
  <c r="L37" i="5" s="1"/>
  <c r="B46" i="13"/>
  <c r="K52" i="5" s="1"/>
  <c r="L52" i="5" s="1"/>
  <c r="B50" i="13"/>
  <c r="K69" i="5" s="1"/>
  <c r="L69" i="5" s="1"/>
  <c r="B70" i="13"/>
  <c r="K49" i="5" s="1"/>
  <c r="L49" i="5" s="1"/>
  <c r="B171" i="13"/>
  <c r="B173" i="13"/>
  <c r="B11" i="13"/>
  <c r="K15" i="5" s="1"/>
  <c r="L15" i="5" s="1"/>
  <c r="B13" i="13"/>
  <c r="K17" i="5" s="1"/>
  <c r="L17" i="5" s="1"/>
  <c r="B102" i="13"/>
  <c r="K93" i="5" s="1"/>
  <c r="L93" i="5" s="1"/>
  <c r="B106" i="13"/>
  <c r="K91" i="5" s="1"/>
  <c r="L91" i="5" s="1"/>
  <c r="B110" i="13"/>
  <c r="K143" i="5" s="1"/>
  <c r="L143" i="5" s="1"/>
  <c r="B114" i="13"/>
  <c r="K145" i="5" s="1"/>
  <c r="L145" i="5" s="1"/>
  <c r="B134" i="13"/>
  <c r="B138" i="13"/>
  <c r="K168" i="5" s="1"/>
  <c r="L168" i="5" s="1"/>
  <c r="B142" i="13"/>
  <c r="K108" i="5" s="1"/>
  <c r="L108" i="5" s="1"/>
  <c r="B146" i="13"/>
  <c r="K94" i="5" s="1"/>
  <c r="L94" i="5" s="1"/>
  <c r="B148" i="13"/>
  <c r="K107" i="5" s="1"/>
  <c r="L107" i="5" s="1"/>
  <c r="B2" i="13"/>
  <c r="K2" i="5" s="1"/>
  <c r="L2" i="5" s="1"/>
  <c r="B27" i="13"/>
  <c r="K28" i="5" s="1"/>
  <c r="L28" i="5" s="1"/>
  <c r="B29" i="13"/>
  <c r="K25" i="5" s="1"/>
  <c r="L25" i="5" s="1"/>
  <c r="B40" i="13"/>
  <c r="K38" i="5" s="1"/>
  <c r="L38" i="5" s="1"/>
  <c r="B44" i="13"/>
  <c r="K39" i="5" s="1"/>
  <c r="L39" i="5" s="1"/>
  <c r="B48" i="13"/>
  <c r="K80" i="5" s="1"/>
  <c r="L80" i="5" s="1"/>
  <c r="B58" i="13"/>
  <c r="K72" i="5" s="1"/>
  <c r="L72" i="5" s="1"/>
  <c r="B62" i="13"/>
  <c r="K90" i="5" s="1"/>
  <c r="L90" i="5" s="1"/>
  <c r="B66" i="13"/>
  <c r="K65" i="5" s="1"/>
  <c r="L65" i="5" s="1"/>
  <c r="B91" i="13"/>
  <c r="K79" i="5" s="1"/>
  <c r="L79" i="5" s="1"/>
  <c r="B93" i="13"/>
  <c r="K86" i="5" s="1"/>
  <c r="L86" i="5" s="1"/>
  <c r="B104" i="13"/>
  <c r="K126" i="5" s="1"/>
  <c r="L126" i="5" s="1"/>
  <c r="B108" i="13"/>
  <c r="K102" i="5" s="1"/>
  <c r="L102" i="5" s="1"/>
  <c r="B112" i="13"/>
  <c r="K131" i="5" s="1"/>
  <c r="L131" i="5" s="1"/>
  <c r="B122" i="13"/>
  <c r="K100" i="5" s="1"/>
  <c r="L100" i="5" s="1"/>
  <c r="B126" i="13"/>
  <c r="K157" i="5" s="1"/>
  <c r="L157" i="5" s="1"/>
  <c r="B130" i="13"/>
  <c r="K103" i="5" s="1"/>
  <c r="L103" i="5" s="1"/>
  <c r="B155" i="13"/>
  <c r="K136" i="5" s="1"/>
  <c r="L136" i="5" s="1"/>
  <c r="B157" i="13"/>
  <c r="K191" i="5" s="1"/>
  <c r="L191" i="5" s="1"/>
  <c r="B186" i="13"/>
  <c r="B8" i="13"/>
  <c r="K11" i="5" s="1"/>
  <c r="L11" i="5" s="1"/>
  <c r="B12" i="13"/>
  <c r="K8" i="5" s="1"/>
  <c r="L8" i="5" s="1"/>
  <c r="B16" i="13"/>
  <c r="K13" i="5" s="1"/>
  <c r="L13" i="5" s="1"/>
  <c r="B26" i="13"/>
  <c r="K32" i="5" s="1"/>
  <c r="L32" i="5" s="1"/>
  <c r="B30" i="13"/>
  <c r="K41" i="5" s="1"/>
  <c r="L41" i="5" s="1"/>
  <c r="B34" i="13"/>
  <c r="K27" i="5" s="1"/>
  <c r="L27" i="5" s="1"/>
  <c r="B59" i="13"/>
  <c r="K66" i="5" s="1"/>
  <c r="L66" i="5" s="1"/>
  <c r="B61" i="13"/>
  <c r="K51" i="5" s="1"/>
  <c r="L51" i="5" s="1"/>
  <c r="B72" i="13"/>
  <c r="K75" i="5" s="1"/>
  <c r="L75" i="5" s="1"/>
  <c r="B76" i="13"/>
  <c r="K46" i="5" s="1"/>
  <c r="L46" i="5" s="1"/>
  <c r="B80" i="13"/>
  <c r="K98" i="5" s="1"/>
  <c r="L98" i="5" s="1"/>
  <c r="B90" i="13"/>
  <c r="K161" i="5" s="1"/>
  <c r="L161" i="5" s="1"/>
  <c r="B94" i="13"/>
  <c r="K144" i="5" s="1"/>
  <c r="L144" i="5" s="1"/>
  <c r="B98" i="13"/>
  <c r="K101" i="5" s="1"/>
  <c r="L101" i="5" s="1"/>
  <c r="B123" i="13"/>
  <c r="K165" i="5" s="1"/>
  <c r="L165" i="5" s="1"/>
  <c r="B125" i="13"/>
  <c r="K175" i="5" s="1"/>
  <c r="L175" i="5" s="1"/>
  <c r="B136" i="13"/>
  <c r="K179" i="5" s="1"/>
  <c r="L179" i="5" s="1"/>
  <c r="B140" i="13"/>
  <c r="K121" i="5" s="1"/>
  <c r="L121" i="5" s="1"/>
  <c r="B144" i="13"/>
  <c r="K155" i="5" s="1"/>
  <c r="L155" i="5" s="1"/>
  <c r="B154" i="13"/>
  <c r="K142" i="5" s="1"/>
  <c r="L142" i="5" s="1"/>
  <c r="B158" i="13"/>
  <c r="K133" i="5" s="1"/>
  <c r="L133" i="5" s="1"/>
  <c r="B162" i="13"/>
  <c r="B164" i="13"/>
  <c r="B187" i="13"/>
  <c r="B189" i="13"/>
  <c r="K169" i="5" s="1"/>
  <c r="L169" i="5" s="1"/>
  <c r="B4" i="13"/>
  <c r="K3" i="5" s="1"/>
  <c r="L3" i="5" s="1"/>
  <c r="B15" i="13"/>
  <c r="K36" i="5" s="1"/>
  <c r="L36" i="5" s="1"/>
  <c r="B17" i="13"/>
  <c r="K18" i="5" s="1"/>
  <c r="L18" i="5" s="1"/>
  <c r="B20" i="13"/>
  <c r="K16" i="5" s="1"/>
  <c r="L16" i="5" s="1"/>
  <c r="B31" i="13"/>
  <c r="K29" i="5" s="1"/>
  <c r="L29" i="5" s="1"/>
  <c r="B33" i="13"/>
  <c r="K19" i="5" s="1"/>
  <c r="L19" i="5" s="1"/>
  <c r="B36" i="13"/>
  <c r="K30" i="5" s="1"/>
  <c r="L30" i="5" s="1"/>
  <c r="B47" i="13"/>
  <c r="K53" i="5" s="1"/>
  <c r="L53" i="5" s="1"/>
  <c r="B49" i="13"/>
  <c r="K74" i="5" s="1"/>
  <c r="L74" i="5" s="1"/>
  <c r="B52" i="13"/>
  <c r="K54" i="5" s="1"/>
  <c r="L54" i="5" s="1"/>
  <c r="B63" i="13"/>
  <c r="K109" i="5" s="1"/>
  <c r="L109" i="5" s="1"/>
  <c r="B65" i="13"/>
  <c r="K55" i="5" s="1"/>
  <c r="L55" i="5" s="1"/>
  <c r="B68" i="13"/>
  <c r="K47" i="5" s="1"/>
  <c r="L47" i="5" s="1"/>
  <c r="B79" i="13"/>
  <c r="K61" i="5" s="1"/>
  <c r="L61" i="5" s="1"/>
  <c r="B81" i="13"/>
  <c r="K76" i="5" s="1"/>
  <c r="L76" i="5" s="1"/>
  <c r="B84" i="13"/>
  <c r="K140" i="5" s="1"/>
  <c r="L140" i="5" s="1"/>
  <c r="B95" i="13"/>
  <c r="K83" i="5" s="1"/>
  <c r="L83" i="5" s="1"/>
  <c r="B97" i="13"/>
  <c r="K92" i="5" s="1"/>
  <c r="L92" i="5" s="1"/>
  <c r="B100" i="13"/>
  <c r="K77" i="5" s="1"/>
  <c r="L77" i="5" s="1"/>
  <c r="B111" i="13"/>
  <c r="K68" i="5" s="1"/>
  <c r="L68" i="5" s="1"/>
  <c r="B113" i="13"/>
  <c r="K122" i="5" s="1"/>
  <c r="L122" i="5" s="1"/>
  <c r="B116" i="13"/>
  <c r="K141" i="5" s="1"/>
  <c r="L141" i="5" s="1"/>
  <c r="B127" i="13"/>
  <c r="K152" i="5" s="1"/>
  <c r="L152" i="5" s="1"/>
  <c r="B129" i="13"/>
  <c r="K128" i="5" s="1"/>
  <c r="L128" i="5" s="1"/>
  <c r="B132" i="13"/>
  <c r="K154" i="5" s="1"/>
  <c r="L154" i="5" s="1"/>
  <c r="B143" i="13"/>
  <c r="K134" i="5" s="1"/>
  <c r="L134" i="5" s="1"/>
  <c r="B145" i="13"/>
  <c r="K151" i="5" s="1"/>
  <c r="L151" i="5" s="1"/>
  <c r="B152" i="13"/>
  <c r="K150" i="5" s="1"/>
  <c r="L150" i="5" s="1"/>
  <c r="B159" i="13"/>
  <c r="B161" i="13"/>
  <c r="K189" i="5" s="1"/>
  <c r="L189" i="5" s="1"/>
  <c r="B168" i="13"/>
  <c r="K118" i="5" s="1"/>
  <c r="L118" i="5" s="1"/>
  <c r="B175" i="13"/>
  <c r="B177" i="13"/>
  <c r="K120" i="5" s="1"/>
  <c r="L120" i="5" s="1"/>
  <c r="B184" i="13"/>
  <c r="B191" i="13"/>
  <c r="B3" i="13"/>
  <c r="K4" i="5" s="1"/>
  <c r="L4" i="5" s="1"/>
  <c r="B5" i="13"/>
  <c r="K6" i="5" s="1"/>
  <c r="L6" i="5" s="1"/>
  <c r="B19" i="13"/>
  <c r="K21" i="5" s="1"/>
  <c r="L21" i="5" s="1"/>
  <c r="B21" i="13"/>
  <c r="K20" i="5" s="1"/>
  <c r="L20" i="5" s="1"/>
  <c r="B35" i="13"/>
  <c r="K58" i="5" s="1"/>
  <c r="L58" i="5" s="1"/>
  <c r="B37" i="13"/>
  <c r="K43" i="5" s="1"/>
  <c r="L43" i="5" s="1"/>
  <c r="B51" i="13"/>
  <c r="K78" i="5" s="1"/>
  <c r="L78" i="5" s="1"/>
  <c r="B53" i="13"/>
  <c r="K45" i="5" s="1"/>
  <c r="L45" i="5" s="1"/>
  <c r="B67" i="13"/>
  <c r="K73" i="5" s="1"/>
  <c r="L73" i="5" s="1"/>
  <c r="B69" i="13"/>
  <c r="K64" i="5" s="1"/>
  <c r="L64" i="5" s="1"/>
  <c r="B83" i="13"/>
  <c r="K63" i="5" s="1"/>
  <c r="L63" i="5" s="1"/>
  <c r="B85" i="13"/>
  <c r="K59" i="5" s="1"/>
  <c r="L59" i="5" s="1"/>
  <c r="B99" i="13"/>
  <c r="K148" i="5" s="1"/>
  <c r="L148" i="5" s="1"/>
  <c r="B101" i="13"/>
  <c r="K71" i="5" s="1"/>
  <c r="L71" i="5" s="1"/>
  <c r="B115" i="13"/>
  <c r="K112" i="5" s="1"/>
  <c r="L112" i="5" s="1"/>
  <c r="B117" i="13"/>
  <c r="K185" i="5" s="1"/>
  <c r="L185" i="5" s="1"/>
  <c r="B131" i="13"/>
  <c r="K95" i="5" s="1"/>
  <c r="L95" i="5" s="1"/>
  <c r="B133" i="13"/>
  <c r="K137" i="5" s="1"/>
  <c r="L137" i="5" s="1"/>
  <c r="B147" i="13"/>
  <c r="K114" i="5" s="1"/>
  <c r="L114" i="5" s="1"/>
  <c r="B149" i="13"/>
  <c r="K130" i="5" s="1"/>
  <c r="L130" i="5" s="1"/>
  <c r="B156" i="13"/>
  <c r="K180" i="5" s="1"/>
  <c r="L180" i="5" s="1"/>
  <c r="B163" i="13"/>
  <c r="B165" i="13"/>
  <c r="K186" i="5" s="1"/>
  <c r="L186" i="5" s="1"/>
  <c r="B172" i="13"/>
  <c r="B179" i="13"/>
  <c r="B181" i="13"/>
  <c r="K123" i="5" s="1"/>
  <c r="L123" i="5" s="1"/>
  <c r="B188" i="13"/>
  <c r="B7" i="13"/>
  <c r="K5" i="5" s="1"/>
  <c r="L5" i="5" s="1"/>
  <c r="B9" i="13"/>
  <c r="K10" i="5" s="1"/>
  <c r="L10" i="5" s="1"/>
  <c r="B23" i="13"/>
  <c r="K35" i="5" s="1"/>
  <c r="L35" i="5" s="1"/>
  <c r="B25" i="13"/>
  <c r="K24" i="5" s="1"/>
  <c r="L24" i="5" s="1"/>
  <c r="B39" i="13"/>
  <c r="K33" i="5" s="1"/>
  <c r="L33" i="5" s="1"/>
  <c r="B41" i="13"/>
  <c r="K34" i="5" s="1"/>
  <c r="L34" i="5" s="1"/>
  <c r="B55" i="13"/>
  <c r="K50" i="5" s="1"/>
  <c r="L50" i="5" s="1"/>
  <c r="B57" i="13"/>
  <c r="K40" i="5" s="1"/>
  <c r="L40" i="5" s="1"/>
  <c r="B71" i="13"/>
  <c r="K57" i="5" s="1"/>
  <c r="L57" i="5" s="1"/>
  <c r="B73" i="13"/>
  <c r="K85" i="5" s="1"/>
  <c r="L85" i="5" s="1"/>
  <c r="B87" i="13"/>
  <c r="K127" i="5" s="1"/>
  <c r="L127" i="5" s="1"/>
  <c r="B89" i="13"/>
  <c r="K82" i="5" s="1"/>
  <c r="L82" i="5" s="1"/>
  <c r="B103" i="13"/>
  <c r="K88" i="5" s="1"/>
  <c r="L88" i="5" s="1"/>
  <c r="B105" i="13"/>
  <c r="K99" i="5" s="1"/>
  <c r="L99" i="5" s="1"/>
  <c r="B119" i="13"/>
  <c r="K132" i="5" s="1"/>
  <c r="L132" i="5" s="1"/>
  <c r="B121" i="13"/>
  <c r="K111" i="5" s="1"/>
  <c r="L111" i="5" s="1"/>
  <c r="B135" i="13"/>
  <c r="K124" i="5" s="1"/>
  <c r="L124" i="5" s="1"/>
  <c r="B137" i="13"/>
  <c r="K183" i="5" s="1"/>
  <c r="L183" i="5" s="1"/>
  <c r="B151" i="13"/>
  <c r="K187" i="5" s="1"/>
  <c r="L187" i="5" s="1"/>
  <c r="B153" i="13"/>
  <c r="K110" i="5" s="1"/>
  <c r="L110" i="5" s="1"/>
  <c r="B160" i="13"/>
  <c r="K174" i="5" s="1"/>
  <c r="L174" i="5" s="1"/>
  <c r="B167" i="13"/>
  <c r="K146" i="5" s="1"/>
  <c r="L146" i="5" s="1"/>
  <c r="B169" i="13"/>
  <c r="K113" i="5" s="1"/>
  <c r="L113" i="5" s="1"/>
  <c r="B176" i="13"/>
  <c r="B183" i="13"/>
  <c r="B185" i="13"/>
  <c r="K147" i="5" s="1"/>
  <c r="L147" i="5" s="1"/>
  <c r="B192" i="14"/>
  <c r="B188" i="14"/>
  <c r="B184" i="14"/>
  <c r="B174" i="14"/>
  <c r="K176" i="6" s="1"/>
  <c r="L176" i="6" s="1"/>
  <c r="B163" i="14"/>
  <c r="K117" i="6" s="1"/>
  <c r="L117" i="6" s="1"/>
  <c r="B161" i="14"/>
  <c r="B132" i="14"/>
  <c r="K142" i="6" s="1"/>
  <c r="L142" i="6" s="1"/>
  <c r="B120" i="14"/>
  <c r="K120" i="6" s="1"/>
  <c r="L120" i="6" s="1"/>
  <c r="B110" i="14"/>
  <c r="K133" i="6" s="1"/>
  <c r="L133" i="6" s="1"/>
  <c r="B99" i="14"/>
  <c r="K89" i="6" s="1"/>
  <c r="L89" i="6" s="1"/>
  <c r="B97" i="14"/>
  <c r="K109" i="6" s="1"/>
  <c r="L109" i="6" s="1"/>
  <c r="B68" i="14"/>
  <c r="K71" i="6" s="1"/>
  <c r="L71" i="6" s="1"/>
  <c r="B56" i="14"/>
  <c r="K72" i="6" s="1"/>
  <c r="L72" i="6" s="1"/>
  <c r="B46" i="14"/>
  <c r="K48" i="6" s="1"/>
  <c r="L48" i="6" s="1"/>
  <c r="B35" i="14"/>
  <c r="K31" i="6" s="1"/>
  <c r="L31" i="6" s="1"/>
  <c r="B33" i="14"/>
  <c r="K32" i="6" s="1"/>
  <c r="L32" i="6" s="1"/>
  <c r="B6" i="14"/>
  <c r="K8" i="6" s="1"/>
  <c r="L8" i="6" s="1"/>
  <c r="B4" i="14"/>
  <c r="K3" i="6" s="1"/>
  <c r="L3" i="6" s="1"/>
  <c r="B187" i="14"/>
  <c r="B185" i="14"/>
  <c r="K160" i="6" s="1"/>
  <c r="L160" i="6" s="1"/>
  <c r="B168" i="14"/>
  <c r="K190" i="6" s="1"/>
  <c r="L190" i="6" s="1"/>
  <c r="B164" i="14"/>
  <c r="K131" i="6" s="1"/>
  <c r="L131" i="6" s="1"/>
  <c r="B150" i="14"/>
  <c r="K87" i="6" s="1"/>
  <c r="L87" i="6" s="1"/>
  <c r="B146" i="14"/>
  <c r="K168" i="6" s="1"/>
  <c r="L168" i="6" s="1"/>
  <c r="B142" i="14"/>
  <c r="K113" i="6" s="1"/>
  <c r="L113" i="6" s="1"/>
  <c r="B140" i="14"/>
  <c r="K161" i="6" s="1"/>
  <c r="L161" i="6" s="1"/>
  <c r="B131" i="14"/>
  <c r="K103" i="6" s="1"/>
  <c r="L103" i="6" s="1"/>
  <c r="B129" i="14"/>
  <c r="K152" i="6" s="1"/>
  <c r="L152" i="6" s="1"/>
  <c r="B123" i="14"/>
  <c r="K126" i="6" s="1"/>
  <c r="L126" i="6" s="1"/>
  <c r="B121" i="14"/>
  <c r="K137" i="6" s="1"/>
  <c r="L137" i="6" s="1"/>
  <c r="B104" i="14"/>
  <c r="K150" i="6" s="1"/>
  <c r="L150" i="6" s="1"/>
  <c r="B100" i="14"/>
  <c r="K118" i="6" s="1"/>
  <c r="L118" i="6" s="1"/>
  <c r="B86" i="14"/>
  <c r="K63" i="6" s="1"/>
  <c r="L63" i="6" s="1"/>
  <c r="B82" i="14"/>
  <c r="K96" i="6" s="1"/>
  <c r="L96" i="6" s="1"/>
  <c r="B78" i="14"/>
  <c r="K61" i="6" s="1"/>
  <c r="L61" i="6" s="1"/>
  <c r="B76" i="14"/>
  <c r="K90" i="6" s="1"/>
  <c r="L90" i="6" s="1"/>
  <c r="B67" i="14"/>
  <c r="K73" i="6" s="1"/>
  <c r="L73" i="6" s="1"/>
  <c r="B65" i="14"/>
  <c r="K55" i="6" s="1"/>
  <c r="L55" i="6" s="1"/>
  <c r="B59" i="14"/>
  <c r="K80" i="6" s="1"/>
  <c r="L80" i="6" s="1"/>
  <c r="B57" i="14"/>
  <c r="K69" i="6" s="1"/>
  <c r="L69" i="6" s="1"/>
  <c r="B40" i="14"/>
  <c r="K27" i="6" s="1"/>
  <c r="L27" i="6" s="1"/>
  <c r="B36" i="14"/>
  <c r="K38" i="6" s="1"/>
  <c r="L38" i="6" s="1"/>
  <c r="B22" i="14"/>
  <c r="K29" i="6" s="1"/>
  <c r="L29" i="6" s="1"/>
  <c r="B18" i="14"/>
  <c r="K17" i="6" s="1"/>
  <c r="L17" i="6" s="1"/>
  <c r="B14" i="14"/>
  <c r="K14" i="6" s="1"/>
  <c r="L14" i="6" s="1"/>
  <c r="B12" i="14"/>
  <c r="K15" i="6" s="1"/>
  <c r="L15" i="6" s="1"/>
  <c r="B3" i="14"/>
  <c r="K4" i="6" s="1"/>
  <c r="L4" i="6" s="1"/>
  <c r="B183" i="14"/>
  <c r="K191" i="6" s="1"/>
  <c r="L191" i="6" s="1"/>
  <c r="B181" i="14"/>
  <c r="K149" i="6" s="1"/>
  <c r="L149" i="6" s="1"/>
  <c r="B159" i="14"/>
  <c r="K174" i="6" s="1"/>
  <c r="L174" i="6" s="1"/>
  <c r="B157" i="14"/>
  <c r="K143" i="6" s="1"/>
  <c r="L143" i="6" s="1"/>
  <c r="B139" i="14"/>
  <c r="K132" i="6" s="1"/>
  <c r="L132" i="6" s="1"/>
  <c r="B137" i="14"/>
  <c r="K166" i="6" s="1"/>
  <c r="L166" i="6" s="1"/>
  <c r="B128" i="14"/>
  <c r="K95" i="6" s="1"/>
  <c r="L95" i="6" s="1"/>
  <c r="B95" i="14"/>
  <c r="K82" i="6" s="1"/>
  <c r="L82" i="6" s="1"/>
  <c r="B93" i="14"/>
  <c r="K92" i="6" s="1"/>
  <c r="L92" i="6" s="1"/>
  <c r="B75" i="14"/>
  <c r="K56" i="6" s="1"/>
  <c r="L56" i="6" s="1"/>
  <c r="B73" i="14"/>
  <c r="K81" i="6" s="1"/>
  <c r="L81" i="6" s="1"/>
  <c r="B64" i="14"/>
  <c r="K78" i="6" s="1"/>
  <c r="L78" i="6" s="1"/>
  <c r="B31" i="14"/>
  <c r="K23" i="6" s="1"/>
  <c r="L23" i="6" s="1"/>
  <c r="B29" i="14"/>
  <c r="K37" i="6" s="1"/>
  <c r="L37" i="6" s="1"/>
  <c r="B11" i="14"/>
  <c r="K10" i="6" s="1"/>
  <c r="L10" i="6" s="1"/>
  <c r="B9" i="14"/>
  <c r="K9" i="6" s="1"/>
  <c r="L9" i="6" s="1"/>
  <c r="B193" i="14"/>
  <c r="B179" i="14"/>
  <c r="B177" i="14"/>
  <c r="K180" i="6" s="1"/>
  <c r="L180" i="6" s="1"/>
  <c r="B175" i="14"/>
  <c r="K172" i="6" s="1"/>
  <c r="L172" i="6" s="1"/>
  <c r="B173" i="14"/>
  <c r="B155" i="14"/>
  <c r="K144" i="6" s="1"/>
  <c r="L144" i="6" s="1"/>
  <c r="B153" i="14"/>
  <c r="K125" i="6" s="1"/>
  <c r="L125" i="6" s="1"/>
  <c r="B144" i="14"/>
  <c r="K151" i="6" s="1"/>
  <c r="L151" i="6" s="1"/>
  <c r="B111" i="14"/>
  <c r="K98" i="6" s="1"/>
  <c r="L98" i="6" s="1"/>
  <c r="B109" i="14"/>
  <c r="K107" i="6" s="1"/>
  <c r="L107" i="6" s="1"/>
  <c r="B91" i="14"/>
  <c r="K114" i="6" s="1"/>
  <c r="L114" i="6" s="1"/>
  <c r="B89" i="14"/>
  <c r="K76" i="6" s="1"/>
  <c r="L76" i="6" s="1"/>
  <c r="B80" i="14"/>
  <c r="K85" i="6" s="1"/>
  <c r="L85" i="6" s="1"/>
  <c r="B47" i="14"/>
  <c r="K40" i="6" s="1"/>
  <c r="L40" i="6" s="1"/>
  <c r="B45" i="14"/>
  <c r="K42" i="6" s="1"/>
  <c r="L42" i="6" s="1"/>
  <c r="B27" i="14"/>
  <c r="K22" i="6" s="1"/>
  <c r="L22" i="6" s="1"/>
  <c r="B25" i="14"/>
  <c r="K25" i="6" s="1"/>
  <c r="L25" i="6" s="1"/>
  <c r="B16" i="14"/>
  <c r="K20" i="6" s="1"/>
  <c r="L20" i="6" s="1"/>
  <c r="B191" i="14"/>
  <c r="B189" i="14"/>
  <c r="B178" i="14"/>
  <c r="K192" i="6" s="1"/>
  <c r="L192" i="6" s="1"/>
  <c r="B171" i="14"/>
  <c r="B169" i="14"/>
  <c r="K184" i="6" s="1"/>
  <c r="L184" i="6" s="1"/>
  <c r="B160" i="14"/>
  <c r="B134" i="14"/>
  <c r="K153" i="6" s="1"/>
  <c r="L153" i="6" s="1"/>
  <c r="B127" i="14"/>
  <c r="K74" i="6" s="1"/>
  <c r="L74" i="6" s="1"/>
  <c r="B125" i="14"/>
  <c r="K127" i="6" s="1"/>
  <c r="L127" i="6" s="1"/>
  <c r="B114" i="14"/>
  <c r="K128" i="6" s="1"/>
  <c r="L128" i="6" s="1"/>
  <c r="B107" i="14"/>
  <c r="K102" i="6" s="1"/>
  <c r="L102" i="6" s="1"/>
  <c r="B105" i="14"/>
  <c r="K122" i="6" s="1"/>
  <c r="L122" i="6" s="1"/>
  <c r="B96" i="14"/>
  <c r="K104" i="6" s="1"/>
  <c r="L104" i="6" s="1"/>
  <c r="B70" i="14"/>
  <c r="K68" i="6" s="1"/>
  <c r="L68" i="6" s="1"/>
  <c r="B63" i="14"/>
  <c r="K57" i="6" s="1"/>
  <c r="L57" i="6" s="1"/>
  <c r="B61" i="14"/>
  <c r="K39" i="6" s="1"/>
  <c r="L39" i="6" s="1"/>
  <c r="B50" i="14"/>
  <c r="K54" i="6" s="1"/>
  <c r="L54" i="6" s="1"/>
  <c r="B43" i="14"/>
  <c r="K44" i="6" s="1"/>
  <c r="L44" i="6" s="1"/>
  <c r="B41" i="14"/>
  <c r="K24" i="6" s="1"/>
  <c r="L24" i="6" s="1"/>
  <c r="B32" i="14"/>
  <c r="K30" i="6" s="1"/>
  <c r="L30" i="6" s="1"/>
  <c r="B170" i="14"/>
  <c r="K121" i="6" s="1"/>
  <c r="L121" i="6" s="1"/>
  <c r="B167" i="14"/>
  <c r="K157" i="6" s="1"/>
  <c r="L157" i="6" s="1"/>
  <c r="B165" i="14"/>
  <c r="K146" i="6" s="1"/>
  <c r="L146" i="6" s="1"/>
  <c r="B154" i="14"/>
  <c r="K162" i="6" s="1"/>
  <c r="L162" i="6" s="1"/>
  <c r="B151" i="14"/>
  <c r="K108" i="6" s="1"/>
  <c r="L108" i="6" s="1"/>
  <c r="B149" i="14"/>
  <c r="K177" i="6" s="1"/>
  <c r="L177" i="6" s="1"/>
  <c r="B138" i="14"/>
  <c r="B135" i="14"/>
  <c r="K148" i="6" s="1"/>
  <c r="L148" i="6" s="1"/>
  <c r="B133" i="14"/>
  <c r="K124" i="6" s="1"/>
  <c r="L124" i="6" s="1"/>
  <c r="B122" i="14"/>
  <c r="K123" i="6" s="1"/>
  <c r="L123" i="6" s="1"/>
  <c r="B119" i="14"/>
  <c r="K77" i="6" s="1"/>
  <c r="L77" i="6" s="1"/>
  <c r="B117" i="14"/>
  <c r="K134" i="6" s="1"/>
  <c r="L134" i="6" s="1"/>
  <c r="B106" i="14"/>
  <c r="K111" i="6" s="1"/>
  <c r="L111" i="6" s="1"/>
  <c r="B103" i="14"/>
  <c r="K105" i="6" s="1"/>
  <c r="L105" i="6" s="1"/>
  <c r="B101" i="14"/>
  <c r="K99" i="6" s="1"/>
  <c r="L99" i="6" s="1"/>
  <c r="B90" i="14"/>
  <c r="K94" i="6" s="1"/>
  <c r="L94" i="6" s="1"/>
  <c r="B87" i="14"/>
  <c r="K97" i="6" s="1"/>
  <c r="L97" i="6" s="1"/>
  <c r="B85" i="14"/>
  <c r="K91" i="6" s="1"/>
  <c r="L91" i="6" s="1"/>
  <c r="B74" i="14"/>
  <c r="K70" i="6" s="1"/>
  <c r="L70" i="6" s="1"/>
  <c r="B71" i="14"/>
  <c r="K60" i="6" s="1"/>
  <c r="L60" i="6" s="1"/>
  <c r="B69" i="14"/>
  <c r="K46" i="6" s="1"/>
  <c r="L46" i="6" s="1"/>
  <c r="B58" i="14"/>
  <c r="K58" i="6" s="1"/>
  <c r="L58" i="6" s="1"/>
  <c r="B55" i="14"/>
  <c r="K64" i="6" s="1"/>
  <c r="L64" i="6" s="1"/>
  <c r="B53" i="14"/>
  <c r="K52" i="6" s="1"/>
  <c r="L52" i="6" s="1"/>
  <c r="B42" i="14"/>
  <c r="K51" i="6" s="1"/>
  <c r="L51" i="6" s="1"/>
  <c r="B39" i="14"/>
  <c r="K59" i="6" s="1"/>
  <c r="L59" i="6" s="1"/>
  <c r="B37" i="14"/>
  <c r="K34" i="6" s="1"/>
  <c r="L34" i="6" s="1"/>
  <c r="B26" i="14"/>
  <c r="K21" i="6" s="1"/>
  <c r="L21" i="6" s="1"/>
  <c r="B23" i="14"/>
  <c r="K41" i="6" s="1"/>
  <c r="L41" i="6" s="1"/>
  <c r="B21" i="14"/>
  <c r="K28" i="6" s="1"/>
  <c r="L28" i="6" s="1"/>
  <c r="B10" i="14"/>
  <c r="K13" i="6" s="1"/>
  <c r="L13" i="6" s="1"/>
  <c r="B7" i="14"/>
  <c r="K6" i="6" s="1"/>
  <c r="L6" i="6" s="1"/>
  <c r="B5" i="14"/>
  <c r="K5" i="6" s="1"/>
  <c r="L5" i="6" s="1"/>
  <c r="L178" i="5"/>
  <c r="L192" i="4"/>
  <c r="L184" i="4"/>
  <c r="L178" i="4"/>
  <c r="L174" i="4"/>
  <c r="L158" i="4"/>
  <c r="L121" i="4"/>
  <c r="L187" i="4"/>
  <c r="L156" i="4"/>
  <c r="L149" i="4"/>
  <c r="L183" i="2"/>
  <c r="L166" i="2"/>
  <c r="L138" i="2"/>
  <c r="L185" i="2"/>
  <c r="L131" i="4"/>
  <c r="L153" i="2"/>
  <c r="L168" i="2"/>
  <c r="L152" i="2"/>
  <c r="K2" i="6" l="1"/>
  <c r="L2" i="6" s="1"/>
</calcChain>
</file>

<file path=xl/sharedStrings.xml><?xml version="1.0" encoding="utf-8"?>
<sst xmlns="http://schemas.openxmlformats.org/spreadsheetml/2006/main" count="7583" uniqueCount="1078">
  <si>
    <t>Don't kick my Lambo</t>
  </si>
  <si>
    <t>Team Adam</t>
  </si>
  <si>
    <t>CeeDeez Nuts</t>
  </si>
  <si>
    <t>Armed Rodgery</t>
  </si>
  <si>
    <t>Let's Get PhysZekiel</t>
  </si>
  <si>
    <t>RUSSELL MANIA</t>
  </si>
  <si>
    <t>Meat Jerking Beef Boys</t>
  </si>
  <si>
    <t>Doris Burke</t>
  </si>
  <si>
    <t>Italian Stallion</t>
  </si>
  <si>
    <t>Ragin' Moaner</t>
  </si>
  <si>
    <t>Team Gelo</t>
  </si>
  <si>
    <t>GO CH.UBB BOO BUB</t>
  </si>
  <si>
    <t> RB</t>
  </si>
  <si>
    <t> TE</t>
  </si>
  <si>
    <t> WR</t>
  </si>
  <si>
    <t> QB</t>
  </si>
  <si>
    <t> D/ST</t>
  </si>
  <si>
    <t> K</t>
  </si>
  <si>
    <t>Christian</t>
  </si>
  <si>
    <t>Derrick</t>
  </si>
  <si>
    <t>Alvin</t>
  </si>
  <si>
    <t>Dalvin</t>
  </si>
  <si>
    <t>Ezekiel</t>
  </si>
  <si>
    <t>Saquon</t>
  </si>
  <si>
    <t>Austin</t>
  </si>
  <si>
    <t>Travis</t>
  </si>
  <si>
    <t>Davante</t>
  </si>
  <si>
    <t>Tyreek</t>
  </si>
  <si>
    <t>Aaron</t>
  </si>
  <si>
    <t>Nick</t>
  </si>
  <si>
    <t>Stefon</t>
  </si>
  <si>
    <t>Justin</t>
  </si>
  <si>
    <t>Jonathan</t>
  </si>
  <si>
    <t>DeAndre</t>
  </si>
  <si>
    <t>Najee</t>
  </si>
  <si>
    <t>Antonio</t>
  </si>
  <si>
    <t>DK</t>
  </si>
  <si>
    <t>Clyde</t>
  </si>
  <si>
    <t>James</t>
  </si>
  <si>
    <t>Calvin</t>
  </si>
  <si>
    <t>A.J.</t>
  </si>
  <si>
    <t>Darren</t>
  </si>
  <si>
    <t>Amari</t>
  </si>
  <si>
    <t>Keenan</t>
  </si>
  <si>
    <t>CeeDee</t>
  </si>
  <si>
    <t>Allen</t>
  </si>
  <si>
    <t>Robinson</t>
  </si>
  <si>
    <t>Terry</t>
  </si>
  <si>
    <t>Mike</t>
  </si>
  <si>
    <t>George</t>
  </si>
  <si>
    <t>Joe</t>
  </si>
  <si>
    <t>David</t>
  </si>
  <si>
    <t>Raheem</t>
  </si>
  <si>
    <t>Julio</t>
  </si>
  <si>
    <t>Chris</t>
  </si>
  <si>
    <t>Robert</t>
  </si>
  <si>
    <t>Patrick</t>
  </si>
  <si>
    <t>Kyler</t>
  </si>
  <si>
    <t>Brandon</t>
  </si>
  <si>
    <t>Cooper</t>
  </si>
  <si>
    <t>Miles</t>
  </si>
  <si>
    <t>Tyler</t>
  </si>
  <si>
    <t>Josh</t>
  </si>
  <si>
    <t>D'Andre</t>
  </si>
  <si>
    <t>Adam</t>
  </si>
  <si>
    <t>Myles</t>
  </si>
  <si>
    <t>Javonte</t>
  </si>
  <si>
    <t>Mark</t>
  </si>
  <si>
    <t>DJ</t>
  </si>
  <si>
    <t>Gus</t>
  </si>
  <si>
    <t>Diontae</t>
  </si>
  <si>
    <t>Tee</t>
  </si>
  <si>
    <t>JuJu</t>
  </si>
  <si>
    <t>Kyle</t>
  </si>
  <si>
    <t>Lamar</t>
  </si>
  <si>
    <t>Jerry</t>
  </si>
  <si>
    <t>Kenny</t>
  </si>
  <si>
    <t>Chase</t>
  </si>
  <si>
    <t>T.J.</t>
  </si>
  <si>
    <t>Leonard</t>
  </si>
  <si>
    <t>Laviska</t>
  </si>
  <si>
    <t>Logan</t>
  </si>
  <si>
    <t>Kareem</t>
  </si>
  <si>
    <t>Odell</t>
  </si>
  <si>
    <t>Robby</t>
  </si>
  <si>
    <t>Dak</t>
  </si>
  <si>
    <t>Ja'Marr</t>
  </si>
  <si>
    <t>Brandin</t>
  </si>
  <si>
    <t>Trevor</t>
  </si>
  <si>
    <t>Michael</t>
  </si>
  <si>
    <t>Russell</t>
  </si>
  <si>
    <t>Courtland</t>
  </si>
  <si>
    <t>Jalen</t>
  </si>
  <si>
    <t>Sony</t>
  </si>
  <si>
    <t>Dallas</t>
  </si>
  <si>
    <t>Darrell</t>
  </si>
  <si>
    <t>Noah</t>
  </si>
  <si>
    <t>Jarvis</t>
  </si>
  <si>
    <t>Deebo</t>
  </si>
  <si>
    <t>Damien</t>
  </si>
  <si>
    <t>William</t>
  </si>
  <si>
    <t>DeVonta</t>
  </si>
  <si>
    <t>Melvin</t>
  </si>
  <si>
    <t>Jonnu</t>
  </si>
  <si>
    <t>Corey</t>
  </si>
  <si>
    <t>Marquez</t>
  </si>
  <si>
    <t>Cole</t>
  </si>
  <si>
    <t>Steelers</t>
  </si>
  <si>
    <t>Ronald</t>
  </si>
  <si>
    <t>Jones</t>
  </si>
  <si>
    <t>Marvin</t>
  </si>
  <si>
    <t>AJ</t>
  </si>
  <si>
    <t>Henry</t>
  </si>
  <si>
    <t>Tom</t>
  </si>
  <si>
    <t>Buccaneers</t>
  </si>
  <si>
    <t>Broncos</t>
  </si>
  <si>
    <t>Ravens</t>
  </si>
  <si>
    <t>Patriots</t>
  </si>
  <si>
    <t>Commanders</t>
  </si>
  <si>
    <t>Rams</t>
  </si>
  <si>
    <t>Bills</t>
  </si>
  <si>
    <t>Ryan</t>
  </si>
  <si>
    <t>Jamaal</t>
  </si>
  <si>
    <t>49ers</t>
  </si>
  <si>
    <t>Kenyan</t>
  </si>
  <si>
    <t>Jakobi</t>
  </si>
  <si>
    <t>Harrison</t>
  </si>
  <si>
    <t>Marquise</t>
  </si>
  <si>
    <t>Curtis</t>
  </si>
  <si>
    <t>Rob</t>
  </si>
  <si>
    <t>Jaylen</t>
  </si>
  <si>
    <t>Devin</t>
  </si>
  <si>
    <t>Zach</t>
  </si>
  <si>
    <t>Zack</t>
  </si>
  <si>
    <t>Eric</t>
  </si>
  <si>
    <t>Hunter</t>
  </si>
  <si>
    <t>Nyheim</t>
  </si>
  <si>
    <t>Alexander</t>
  </si>
  <si>
    <t>Matthew</t>
  </si>
  <si>
    <t>Browns</t>
  </si>
  <si>
    <t>Younghoe</t>
  </si>
  <si>
    <t>Mecole</t>
  </si>
  <si>
    <t>Trey</t>
  </si>
  <si>
    <t>Gerald</t>
  </si>
  <si>
    <t>Tyrell</t>
  </si>
  <si>
    <t>DeVante</t>
  </si>
  <si>
    <t>Ty'Son</t>
  </si>
  <si>
    <t>Joshua</t>
  </si>
  <si>
    <t>Parris</t>
  </si>
  <si>
    <t>J.D.</t>
  </si>
  <si>
    <t>Darnell</t>
  </si>
  <si>
    <t>Randall</t>
  </si>
  <si>
    <t>Jason</t>
  </si>
  <si>
    <t>Elijah</t>
  </si>
  <si>
    <t>Baker</t>
  </si>
  <si>
    <t>Phillip</t>
  </si>
  <si>
    <t>Giovani</t>
  </si>
  <si>
    <t>Evan</t>
  </si>
  <si>
    <t>Sterling</t>
  </si>
  <si>
    <t>Jared</t>
  </si>
  <si>
    <t>Tua</t>
  </si>
  <si>
    <t>Tony</t>
  </si>
  <si>
    <t>Mac</t>
  </si>
  <si>
    <t>Jamison</t>
  </si>
  <si>
    <t>Daniel</t>
  </si>
  <si>
    <t>Matt</t>
  </si>
  <si>
    <t>Malcolm</t>
  </si>
  <si>
    <t>Bryan</t>
  </si>
  <si>
    <t>Rondale</t>
  </si>
  <si>
    <t>Rhamondre</t>
  </si>
  <si>
    <t>Jameis</t>
  </si>
  <si>
    <t>Tyron</t>
  </si>
  <si>
    <t>Graham</t>
  </si>
  <si>
    <t>Nelson</t>
  </si>
  <si>
    <t>Ben</t>
  </si>
  <si>
    <t>Teddy</t>
  </si>
  <si>
    <t>Greg</t>
  </si>
  <si>
    <t>Colts</t>
  </si>
  <si>
    <t>Carlos</t>
  </si>
  <si>
    <t>Dare</t>
  </si>
  <si>
    <t>Vikings</t>
  </si>
  <si>
    <t>McCaffrey</t>
  </si>
  <si>
    <t>Kamara</t>
  </si>
  <si>
    <t>NO</t>
  </si>
  <si>
    <t>Cook</t>
  </si>
  <si>
    <t>Elliott</t>
  </si>
  <si>
    <t>Barkley</t>
  </si>
  <si>
    <t>NYG</t>
  </si>
  <si>
    <t>Ekeler</t>
  </si>
  <si>
    <t>LAC</t>
  </si>
  <si>
    <t>Kelce</t>
  </si>
  <si>
    <t>KC</t>
  </si>
  <si>
    <t>Adams</t>
  </si>
  <si>
    <t>GB</t>
  </si>
  <si>
    <t>Hill</t>
  </si>
  <si>
    <t>Chubb</t>
  </si>
  <si>
    <t>Diggs</t>
  </si>
  <si>
    <t>Jefferson</t>
  </si>
  <si>
    <t>Taylor</t>
  </si>
  <si>
    <t>Hopkins</t>
  </si>
  <si>
    <t>Harris</t>
  </si>
  <si>
    <t>Gibson</t>
  </si>
  <si>
    <t>Metcalf</t>
  </si>
  <si>
    <t>Edwards-Helaire</t>
  </si>
  <si>
    <t>Jax</t>
  </si>
  <si>
    <t>Ridley</t>
  </si>
  <si>
    <t>Brown</t>
  </si>
  <si>
    <t>Waller</t>
  </si>
  <si>
    <t>LV</t>
  </si>
  <si>
    <t>Lamb</t>
  </si>
  <si>
    <t>McLaurin</t>
  </si>
  <si>
    <t>Evans</t>
  </si>
  <si>
    <t>TB</t>
  </si>
  <si>
    <t>Kittle</t>
  </si>
  <si>
    <t>SF</t>
  </si>
  <si>
    <t>Mixon</t>
  </si>
  <si>
    <t>Montgomery</t>
  </si>
  <si>
    <t>Mostert</t>
  </si>
  <si>
    <t>Carson</t>
  </si>
  <si>
    <t>Woods</t>
  </si>
  <si>
    <t>LAR</t>
  </si>
  <si>
    <t>Mahomes</t>
  </si>
  <si>
    <t>Godwin</t>
  </si>
  <si>
    <t>Murray</t>
  </si>
  <si>
    <t>Aiyuk</t>
  </si>
  <si>
    <t>Kupp</t>
  </si>
  <si>
    <t>Sanders</t>
  </si>
  <si>
    <t>Lockett</t>
  </si>
  <si>
    <t>Jacobs</t>
  </si>
  <si>
    <t>Swift</t>
  </si>
  <si>
    <t>Thielen</t>
  </si>
  <si>
    <t>Gaskin</t>
  </si>
  <si>
    <t>Williams</t>
  </si>
  <si>
    <t>Andrews</t>
  </si>
  <si>
    <t>Moore</t>
  </si>
  <si>
    <t>Edwards</t>
  </si>
  <si>
    <t>Johnson</t>
  </si>
  <si>
    <t>Higgins</t>
  </si>
  <si>
    <t>Smith-Schuster</t>
  </si>
  <si>
    <t>Pitts</t>
  </si>
  <si>
    <t>Jackson</t>
  </si>
  <si>
    <t>Jeudy</t>
  </si>
  <si>
    <t>Golladay</t>
  </si>
  <si>
    <t>Edmonds</t>
  </si>
  <si>
    <t>Hockenson</t>
  </si>
  <si>
    <t>Claypool</t>
  </si>
  <si>
    <t>Fournette</t>
  </si>
  <si>
    <t>Herbert</t>
  </si>
  <si>
    <t>Thomas</t>
  </si>
  <si>
    <t>Davis</t>
  </si>
  <si>
    <t>Hunt</t>
  </si>
  <si>
    <t>Anderson</t>
  </si>
  <si>
    <t>Prescott</t>
  </si>
  <si>
    <t>Cooks</t>
  </si>
  <si>
    <t>Lawrence</t>
  </si>
  <si>
    <t>Rodgers</t>
  </si>
  <si>
    <t>Wilson</t>
  </si>
  <si>
    <t>Sutton</t>
  </si>
  <si>
    <t>Hurts</t>
  </si>
  <si>
    <t>Gallup</t>
  </si>
  <si>
    <t>Michel</t>
  </si>
  <si>
    <t>Goedert</t>
  </si>
  <si>
    <t>Fant</t>
  </si>
  <si>
    <t>Landry</t>
  </si>
  <si>
    <t>Samuel</t>
  </si>
  <si>
    <t>FA</t>
  </si>
  <si>
    <t>NE</t>
  </si>
  <si>
    <t>Boyd</t>
  </si>
  <si>
    <t>Smith</t>
  </si>
  <si>
    <t>NYJ</t>
  </si>
  <si>
    <t>Callaway</t>
  </si>
  <si>
    <t>Beasley</t>
  </si>
  <si>
    <t>D/ST</t>
  </si>
  <si>
    <t>Gesicki</t>
  </si>
  <si>
    <t>Conner</t>
  </si>
  <si>
    <t>Dillon</t>
  </si>
  <si>
    <t>Higbee</t>
  </si>
  <si>
    <t>Brady</t>
  </si>
  <si>
    <t>Tannehill</t>
  </si>
  <si>
    <t>Drake</t>
  </si>
  <si>
    <t>Meyers</t>
  </si>
  <si>
    <t>Butker</t>
  </si>
  <si>
    <t>Tucker</t>
  </si>
  <si>
    <t>Hooper</t>
  </si>
  <si>
    <t>Gronkowski</t>
  </si>
  <si>
    <t>Waddle</t>
  </si>
  <si>
    <t>White</t>
  </si>
  <si>
    <t>Reagor</t>
  </si>
  <si>
    <t>Singletary</t>
  </si>
  <si>
    <t>Ertz</t>
  </si>
  <si>
    <t>Moss</t>
  </si>
  <si>
    <t>Ebron</t>
  </si>
  <si>
    <t>Lambo</t>
  </si>
  <si>
    <t>Hines</t>
  </si>
  <si>
    <t>Burrow</t>
  </si>
  <si>
    <t>Mattison</t>
  </si>
  <si>
    <t>Stafford</t>
  </si>
  <si>
    <t>Koo</t>
  </si>
  <si>
    <t>Carter</t>
  </si>
  <si>
    <t>Sermon</t>
  </si>
  <si>
    <t>Everett</t>
  </si>
  <si>
    <t>Parker</t>
  </si>
  <si>
    <t>Palmer</t>
  </si>
  <si>
    <t>Campbell</t>
  </si>
  <si>
    <t>McKissic</t>
  </si>
  <si>
    <t>Mooney</t>
  </si>
  <si>
    <t>Cobb</t>
  </si>
  <si>
    <t>Myers</t>
  </si>
  <si>
    <t>Succop</t>
  </si>
  <si>
    <t>Mayfield</t>
  </si>
  <si>
    <t>Lindsay</t>
  </si>
  <si>
    <t>Bernard</t>
  </si>
  <si>
    <t>Engram</t>
  </si>
  <si>
    <t>Shepard</t>
  </si>
  <si>
    <t>Kmet</t>
  </si>
  <si>
    <t>Tagovailoa</t>
  </si>
  <si>
    <t>Pollard</t>
  </si>
  <si>
    <t>Crowder</t>
  </si>
  <si>
    <t>Carlson</t>
  </si>
  <si>
    <t>Gay</t>
  </si>
  <si>
    <t>Stevenson</t>
  </si>
  <si>
    <t>Winston</t>
  </si>
  <si>
    <t>Fields</t>
  </si>
  <si>
    <t>Gano</t>
  </si>
  <si>
    <t>Agholor</t>
  </si>
  <si>
    <t>McManus</t>
  </si>
  <si>
    <t>Roethlisberger</t>
  </si>
  <si>
    <t>Bridgewater</t>
  </si>
  <si>
    <t>Zuerlein</t>
  </si>
  <si>
    <t>Hyde</t>
  </si>
  <si>
    <t>Ogunbowale</t>
  </si>
  <si>
    <t>Green</t>
  </si>
  <si>
    <t>Robinson II</t>
  </si>
  <si>
    <t>Shenault Jr.</t>
  </si>
  <si>
    <t>Beckham Jr.</t>
  </si>
  <si>
    <t>Henderson Jr.</t>
  </si>
  <si>
    <t>Fuller V</t>
  </si>
  <si>
    <t>Gordon III</t>
  </si>
  <si>
    <t>Ruggs III</t>
  </si>
  <si>
    <t>Jones Jr.</t>
  </si>
  <si>
    <t>Chark Jr.</t>
  </si>
  <si>
    <t>Pittman Jr.</t>
  </si>
  <si>
    <t>Owners</t>
  </si>
  <si>
    <t>Real Team</t>
  </si>
  <si>
    <t>Fantasy Team</t>
  </si>
  <si>
    <t>Position</t>
  </si>
  <si>
    <t>Last Name</t>
  </si>
  <si>
    <t>First Name</t>
  </si>
  <si>
    <t>Fantasy Name</t>
  </si>
  <si>
    <t>Owner</t>
  </si>
  <si>
    <t>Round</t>
  </si>
  <si>
    <t>Pick</t>
  </si>
  <si>
    <t>Etienne Azz 4 Breakfast</t>
  </si>
  <si>
    <t>Moansters Inc.</t>
  </si>
  <si>
    <t>Resting Place of Cooper Kupp</t>
  </si>
  <si>
    <t>What Would Jones-Drew</t>
  </si>
  <si>
    <t>Cali Krish</t>
  </si>
  <si>
    <t>Sir Lancelot</t>
  </si>
  <si>
    <t>Herb Your Enthusiasm</t>
  </si>
  <si>
    <t>Zexual Harris-ment</t>
  </si>
  <si>
    <t>Send Ngudes</t>
  </si>
  <si>
    <t>Etienne-tion Please</t>
  </si>
  <si>
    <t>K</t>
  </si>
  <si>
    <t>RB</t>
  </si>
  <si>
    <t>Cam</t>
  </si>
  <si>
    <t>Breece</t>
  </si>
  <si>
    <t>Amon-Ra</t>
  </si>
  <si>
    <t>Gabe</t>
  </si>
  <si>
    <t>J.K.</t>
  </si>
  <si>
    <t>Dameon</t>
  </si>
  <si>
    <t>Rashod</t>
  </si>
  <si>
    <t>Dalton</t>
  </si>
  <si>
    <t>Cordarrelle</t>
  </si>
  <si>
    <t>Dawson</t>
  </si>
  <si>
    <t>Rashaad</t>
  </si>
  <si>
    <t>Garrett</t>
  </si>
  <si>
    <t>Kadarius</t>
  </si>
  <si>
    <t>Treylon</t>
  </si>
  <si>
    <t>Chargers</t>
  </si>
  <si>
    <t>Skyy</t>
  </si>
  <si>
    <t>Pat</t>
  </si>
  <si>
    <t>Brian</t>
  </si>
  <si>
    <t>Romeo</t>
  </si>
  <si>
    <t>Kenneth</t>
  </si>
  <si>
    <t>Saints</t>
  </si>
  <si>
    <t>Jahan</t>
  </si>
  <si>
    <t>Albert</t>
  </si>
  <si>
    <t>Cowboys</t>
  </si>
  <si>
    <t>Robbie</t>
  </si>
  <si>
    <t>Derek</t>
  </si>
  <si>
    <t>Irv</t>
  </si>
  <si>
    <t>Wan'Dale</t>
  </si>
  <si>
    <t>Kirk</t>
  </si>
  <si>
    <t>D'Onta</t>
  </si>
  <si>
    <t>Jameson</t>
  </si>
  <si>
    <t>Packers</t>
  </si>
  <si>
    <t>Hayden</t>
  </si>
  <si>
    <t>Titans</t>
  </si>
  <si>
    <t>KJ</t>
  </si>
  <si>
    <t>Alec</t>
  </si>
  <si>
    <t>Isiah</t>
  </si>
  <si>
    <t>Zay</t>
  </si>
  <si>
    <t>St. Brown</t>
  </si>
  <si>
    <t>Robinson Jr.</t>
  </si>
  <si>
    <t>Walker III</t>
  </si>
  <si>
    <t>Smith Jr.</t>
  </si>
  <si>
    <t>WR</t>
  </si>
  <si>
    <t>TE</t>
  </si>
  <si>
    <t>QB</t>
  </si>
  <si>
    <t xml:space="preserve"> RB</t>
  </si>
  <si>
    <t xml:space="preserve"> WR</t>
  </si>
  <si>
    <t xml:space="preserve"> TE</t>
  </si>
  <si>
    <t xml:space="preserve"> QB</t>
  </si>
  <si>
    <t xml:space="preserve"> D/ST</t>
  </si>
  <si>
    <t xml:space="preserve"> K</t>
  </si>
  <si>
    <t>Akers</t>
  </si>
  <si>
    <t>Mitchell</t>
  </si>
  <si>
    <t>Hall</t>
  </si>
  <si>
    <t>Dobbins</t>
  </si>
  <si>
    <t>Pierce</t>
  </si>
  <si>
    <t>Bateman</t>
  </si>
  <si>
    <t>Schultz</t>
  </si>
  <si>
    <t>Patterson</t>
  </si>
  <si>
    <t>Lazard</t>
  </si>
  <si>
    <t>Lance</t>
  </si>
  <si>
    <t>Renfrow</t>
  </si>
  <si>
    <t>Knox</t>
  </si>
  <si>
    <t>Penny</t>
  </si>
  <si>
    <t>London</t>
  </si>
  <si>
    <t>Olave</t>
  </si>
  <si>
    <t>Toney</t>
  </si>
  <si>
    <t>Valdes-Scantling</t>
  </si>
  <si>
    <t>Gage</t>
  </si>
  <si>
    <t>Burks</t>
  </si>
  <si>
    <t>Freiermuth</t>
  </si>
  <si>
    <t>Doubs</t>
  </si>
  <si>
    <t>Watson</t>
  </si>
  <si>
    <t>Gainwell</t>
  </si>
  <si>
    <t>McPherson</t>
  </si>
  <si>
    <t>Dotson</t>
  </si>
  <si>
    <t>Pickens</t>
  </si>
  <si>
    <t>Bass</t>
  </si>
  <si>
    <t>Carr</t>
  </si>
  <si>
    <t>Cousins</t>
  </si>
  <si>
    <t>Foreman</t>
  </si>
  <si>
    <t>Prater</t>
  </si>
  <si>
    <t>Allgeier</t>
  </si>
  <si>
    <t>Hurst</t>
  </si>
  <si>
    <t>Hamler</t>
  </si>
  <si>
    <t>Folk</t>
  </si>
  <si>
    <t>Pacheco</t>
  </si>
  <si>
    <t>Kelley</t>
  </si>
  <si>
    <t>Tolbert</t>
  </si>
  <si>
    <t>Joseph</t>
  </si>
  <si>
    <t>49 Problems</t>
  </si>
  <si>
    <t>Fresh Prince of Helaire</t>
  </si>
  <si>
    <t>Ridley's Believe It or Not</t>
  </si>
  <si>
    <t>Mojo Dojo Casa House</t>
  </si>
  <si>
    <t>Ace</t>
  </si>
  <si>
    <t>Godwin Me Back My Money</t>
  </si>
  <si>
    <t>Coo Cooks Clan</t>
  </si>
  <si>
    <t>PervyKirby</t>
  </si>
  <si>
    <t>Rub a Chubb Chubb</t>
  </si>
  <si>
    <t>Bijan</t>
  </si>
  <si>
    <t>Jahmyr</t>
  </si>
  <si>
    <t>Gibbs</t>
  </si>
  <si>
    <t>Rachaad</t>
  </si>
  <si>
    <t>Flowers</t>
  </si>
  <si>
    <t>Jordan</t>
  </si>
  <si>
    <t>Addison</t>
  </si>
  <si>
    <t>Jaxon</t>
  </si>
  <si>
    <t>Smith-Njigba</t>
  </si>
  <si>
    <t>Khalil</t>
  </si>
  <si>
    <t>Jerick</t>
  </si>
  <si>
    <t>McKinnon</t>
  </si>
  <si>
    <t>Tank</t>
  </si>
  <si>
    <t>Bigsby</t>
  </si>
  <si>
    <t>Quentin</t>
  </si>
  <si>
    <t>Johnston</t>
  </si>
  <si>
    <t>Samaje</t>
  </si>
  <si>
    <t>Perine</t>
  </si>
  <si>
    <t>Nico</t>
  </si>
  <si>
    <t>Collins</t>
  </si>
  <si>
    <t>Deshaun</t>
  </si>
  <si>
    <t>Charbonnet</t>
  </si>
  <si>
    <t>Jets</t>
  </si>
  <si>
    <t>Warren</t>
  </si>
  <si>
    <t>Dolphins</t>
  </si>
  <si>
    <t>Jeff</t>
  </si>
  <si>
    <t>Njoku</t>
  </si>
  <si>
    <t>Anthony</t>
  </si>
  <si>
    <t>Richardson</t>
  </si>
  <si>
    <t>K.J.</t>
  </si>
  <si>
    <t>Osborn</t>
  </si>
  <si>
    <t>Eagles</t>
  </si>
  <si>
    <t>Juwan</t>
  </si>
  <si>
    <t>Deon</t>
  </si>
  <si>
    <t>Breida</t>
  </si>
  <si>
    <t>Mingo</t>
  </si>
  <si>
    <t>Kincaid</t>
  </si>
  <si>
    <t>Jayden</t>
  </si>
  <si>
    <t>Reed</t>
  </si>
  <si>
    <t>Van</t>
  </si>
  <si>
    <t>Jamal</t>
  </si>
  <si>
    <t>Agnew</t>
  </si>
  <si>
    <t>Zamir</t>
  </si>
  <si>
    <t>Geno</t>
  </si>
  <si>
    <t>Panthers</t>
  </si>
  <si>
    <t>Rashee</t>
  </si>
  <si>
    <t>Rice</t>
  </si>
  <si>
    <t>Jake</t>
  </si>
  <si>
    <t>Isaiah</t>
  </si>
  <si>
    <t>Hodgins</t>
  </si>
  <si>
    <t>Goff</t>
  </si>
  <si>
    <t>Pickett</t>
  </si>
  <si>
    <t>Okonkwo</t>
  </si>
  <si>
    <t>Jaleel</t>
  </si>
  <si>
    <t>McLaughlin</t>
  </si>
  <si>
    <t>Jalin</t>
  </si>
  <si>
    <t>Hyatt</t>
  </si>
  <si>
    <t>Riley</t>
  </si>
  <si>
    <t>Etienne Jr.</t>
  </si>
  <si>
    <t>Wilson Jr.</t>
  </si>
  <si>
    <t>Maybe Nix Season</t>
  </si>
  <si>
    <t>Lights, Kamara, Action!</t>
  </si>
  <si>
    <t>Etienne You Out</t>
  </si>
  <si>
    <t>Crazy Rich Achanes</t>
  </si>
  <si>
    <t>Dak Chaser</t>
  </si>
  <si>
    <t>Merry Jerry n West Coast Joe</t>
  </si>
  <si>
    <t>Judge Jeudy</t>
  </si>
  <si>
    <t>DerpyKirby</t>
  </si>
  <si>
    <t>Saquon Deez</t>
  </si>
  <si>
    <t>Puka</t>
  </si>
  <si>
    <t>Nacua</t>
  </si>
  <si>
    <t>Kyren</t>
  </si>
  <si>
    <t>De'Von</t>
  </si>
  <si>
    <t>Achane</t>
  </si>
  <si>
    <t>Sam</t>
  </si>
  <si>
    <t>LaPorta</t>
  </si>
  <si>
    <t>McBride</t>
  </si>
  <si>
    <t>Malik</t>
  </si>
  <si>
    <t>Nabers</t>
  </si>
  <si>
    <t>Dell</t>
  </si>
  <si>
    <t>Xavier</t>
  </si>
  <si>
    <t>Worthy</t>
  </si>
  <si>
    <t>C.J.</t>
  </si>
  <si>
    <t>Stroud</t>
  </si>
  <si>
    <t>Ferguson</t>
  </si>
  <si>
    <t>Love</t>
  </si>
  <si>
    <t>Tyjae</t>
  </si>
  <si>
    <t>Spears</t>
  </si>
  <si>
    <t>Rico</t>
  </si>
  <si>
    <t>Dowdle</t>
  </si>
  <si>
    <t>Ladd</t>
  </si>
  <si>
    <t>McConkey</t>
  </si>
  <si>
    <t>Rome</t>
  </si>
  <si>
    <t>Odunze</t>
  </si>
  <si>
    <t>Keon</t>
  </si>
  <si>
    <t>Coleman</t>
  </si>
  <si>
    <t>Jerome</t>
  </si>
  <si>
    <t>Ford</t>
  </si>
  <si>
    <t>Hollywood</t>
  </si>
  <si>
    <t>Brock</t>
  </si>
  <si>
    <t>Bowers</t>
  </si>
  <si>
    <t>Daniels</t>
  </si>
  <si>
    <t>Legette</t>
  </si>
  <si>
    <t>Caleb</t>
  </si>
  <si>
    <t>Aubrey</t>
  </si>
  <si>
    <t>Mason</t>
  </si>
  <si>
    <t>Purdy</t>
  </si>
  <si>
    <t>Jonathon</t>
  </si>
  <si>
    <t>Brooks</t>
  </si>
  <si>
    <t>Ty</t>
  </si>
  <si>
    <t>Chandler</t>
  </si>
  <si>
    <t>Chuba</t>
  </si>
  <si>
    <t>Hubbard</t>
  </si>
  <si>
    <t>Benson</t>
  </si>
  <si>
    <t>Chiefs</t>
  </si>
  <si>
    <t>Blake</t>
  </si>
  <si>
    <t>Corum</t>
  </si>
  <si>
    <t>Wright</t>
  </si>
  <si>
    <t>Rashid</t>
  </si>
  <si>
    <t>Shaheed</t>
  </si>
  <si>
    <t>Shakir</t>
  </si>
  <si>
    <t>DeMario</t>
  </si>
  <si>
    <t>Douglas</t>
  </si>
  <si>
    <t>Little</t>
  </si>
  <si>
    <t>Demarcus</t>
  </si>
  <si>
    <t>Adonai</t>
  </si>
  <si>
    <t>Andrei</t>
  </si>
  <si>
    <t>Iosivas</t>
  </si>
  <si>
    <t>Taysom</t>
  </si>
  <si>
    <t>Ka'imi</t>
  </si>
  <si>
    <t>Fairbairn</t>
  </si>
  <si>
    <t>Sinnott</t>
  </si>
  <si>
    <t>Braelon</t>
  </si>
  <si>
    <t>Bucky</t>
  </si>
  <si>
    <t>Irving</t>
  </si>
  <si>
    <t>Dontayvion</t>
  </si>
  <si>
    <t>Wicks</t>
  </si>
  <si>
    <t>Cameron</t>
  </si>
  <si>
    <t>Dicker</t>
  </si>
  <si>
    <t>Texans</t>
  </si>
  <si>
    <t>Ricky</t>
  </si>
  <si>
    <t>Pearsall</t>
  </si>
  <si>
    <t>Moody</t>
  </si>
  <si>
    <t>Jaguars</t>
  </si>
  <si>
    <t>Cairo</t>
  </si>
  <si>
    <t>Santos</t>
  </si>
  <si>
    <t>Brenden</t>
  </si>
  <si>
    <t>Washington</t>
  </si>
  <si>
    <t>Ja'Lynn</t>
  </si>
  <si>
    <t>Polk</t>
  </si>
  <si>
    <t>Falcons</t>
  </si>
  <si>
    <t>Harrison Jr.</t>
  </si>
  <si>
    <t>Samuel Sr.</t>
  </si>
  <si>
    <t>Thomas Jr.</t>
  </si>
  <si>
    <t>Name</t>
  </si>
  <si>
    <t>Team</t>
  </si>
  <si>
    <t>Christian McCaffrey</t>
  </si>
  <si>
    <t>CAR</t>
  </si>
  <si>
    <t>Dalvin Cook</t>
  </si>
  <si>
    <t>MIN</t>
  </si>
  <si>
    <t>Alvin Kamara</t>
  </si>
  <si>
    <t>Derrick Henry</t>
  </si>
  <si>
    <t>TEN</t>
  </si>
  <si>
    <t>Ezekiel Elliott</t>
  </si>
  <si>
    <t>DAL</t>
  </si>
  <si>
    <t>Davante Adams</t>
  </si>
  <si>
    <t>Aaron Jones</t>
  </si>
  <si>
    <t>Travis Kelce</t>
  </si>
  <si>
    <t>Austin Ekeler</t>
  </si>
  <si>
    <t>Nick Chubb</t>
  </si>
  <si>
    <t>CLE</t>
  </si>
  <si>
    <t>Tyreek Hill</t>
  </si>
  <si>
    <t>Saquon Barkley</t>
  </si>
  <si>
    <t>Najee Harris</t>
  </si>
  <si>
    <t>PIT</t>
  </si>
  <si>
    <t>Stefon Diggs</t>
  </si>
  <si>
    <t>BUF</t>
  </si>
  <si>
    <t>Jonathan Taylor</t>
  </si>
  <si>
    <t>IND</t>
  </si>
  <si>
    <t>Antonio Gibson</t>
  </si>
  <si>
    <t>WAS</t>
  </si>
  <si>
    <t>DeAndre Hopkins</t>
  </si>
  <si>
    <t>ARI</t>
  </si>
  <si>
    <t>Calvin Ridley</t>
  </si>
  <si>
    <t>ATL</t>
  </si>
  <si>
    <t>Joe Mixon</t>
  </si>
  <si>
    <t>CIN</t>
  </si>
  <si>
    <t>SEA</t>
  </si>
  <si>
    <t>Clyde Edwards-Helaire</t>
  </si>
  <si>
    <t>Darren Waller</t>
  </si>
  <si>
    <t>Justin Jefferson</t>
  </si>
  <si>
    <t>Patrick Mahomes</t>
  </si>
  <si>
    <t>A.J. Brown</t>
  </si>
  <si>
    <t>David Montgomery</t>
  </si>
  <si>
    <t>CHI</t>
  </si>
  <si>
    <t>Keenan Allen</t>
  </si>
  <si>
    <t>Chris Carson</t>
  </si>
  <si>
    <t>George Kittle</t>
  </si>
  <si>
    <t>James Robinson</t>
  </si>
  <si>
    <t>JAX</t>
  </si>
  <si>
    <t>CeeDee Lamb</t>
  </si>
  <si>
    <t>Terry McLaurin</t>
  </si>
  <si>
    <t>D'Andre Swift</t>
  </si>
  <si>
    <t>DET</t>
  </si>
  <si>
    <t>Josh Allen</t>
  </si>
  <si>
    <t>Robert Woods</t>
  </si>
  <si>
    <t>Josh Jacobs</t>
  </si>
  <si>
    <t>Mike Evans</t>
  </si>
  <si>
    <t>Miles Sanders</t>
  </si>
  <si>
    <t>PHI</t>
  </si>
  <si>
    <t>Amari Cooper</t>
  </si>
  <si>
    <t>Kyle Pitts</t>
  </si>
  <si>
    <t>Kyler Murray</t>
  </si>
  <si>
    <t>Cooper Kupp</t>
  </si>
  <si>
    <t>Mike Davis</t>
  </si>
  <si>
    <t>Diontae Johnson</t>
  </si>
  <si>
    <t>Myles Gaskin</t>
  </si>
  <si>
    <t>MIA</t>
  </si>
  <si>
    <t>Julio Jones</t>
  </si>
  <si>
    <t>Chris Godwin</t>
  </si>
  <si>
    <t>Tyler Lockett</t>
  </si>
  <si>
    <t>Lamar Jackson</t>
  </si>
  <si>
    <t>BAL</t>
  </si>
  <si>
    <t>Adam Thielen</t>
  </si>
  <si>
    <t>Javonte Williams</t>
  </si>
  <si>
    <t>DEN</t>
  </si>
  <si>
    <t>Mark Andrews</t>
  </si>
  <si>
    <t>Kareem Hunt</t>
  </si>
  <si>
    <t>Brandon Aiyuk</t>
  </si>
  <si>
    <t>T.J. Hockenson</t>
  </si>
  <si>
    <t>Damien Harris</t>
  </si>
  <si>
    <t>Gus Edwards</t>
  </si>
  <si>
    <t>Aaron Rodgers</t>
  </si>
  <si>
    <t>Chase Edmonds</t>
  </si>
  <si>
    <t>Chase Claypool</t>
  </si>
  <si>
    <t>Tee Higgins</t>
  </si>
  <si>
    <t>Raheem Mostert</t>
  </si>
  <si>
    <t>Jerry Jeudy</t>
  </si>
  <si>
    <t>Dak Prescott</t>
  </si>
  <si>
    <t>Trey Sermon</t>
  </si>
  <si>
    <t>Justin Herbert</t>
  </si>
  <si>
    <t>Russell Wilson</t>
  </si>
  <si>
    <t>Michael Thomas</t>
  </si>
  <si>
    <t>Logan Thomas</t>
  </si>
  <si>
    <t>Antonio Brown</t>
  </si>
  <si>
    <t>Robby Anderson</t>
  </si>
  <si>
    <t>Michael Carter</t>
  </si>
  <si>
    <t>Ja'Marr Chase</t>
  </si>
  <si>
    <t>DeVonta Smith</t>
  </si>
  <si>
    <t>Tom Brady</t>
  </si>
  <si>
    <t>Noah Fant</t>
  </si>
  <si>
    <t>JuJu Smith-Schuster</t>
  </si>
  <si>
    <t>Kenny Golladay</t>
  </si>
  <si>
    <t>Zack Moss</t>
  </si>
  <si>
    <t>Matthew Stafford</t>
  </si>
  <si>
    <t>Courtland Sutton</t>
  </si>
  <si>
    <t>Laviska Shenault Jr.</t>
  </si>
  <si>
    <t>Robert Tonyan Jr.</t>
  </si>
  <si>
    <t>Corey Davis</t>
  </si>
  <si>
    <t>Leonard Fournette</t>
  </si>
  <si>
    <t>Marquez Callaway</t>
  </si>
  <si>
    <t>Devin Singletary</t>
  </si>
  <si>
    <t>Jamaal Williams</t>
  </si>
  <si>
    <t>Sony Michel</t>
  </si>
  <si>
    <t>Dallas Goedert</t>
  </si>
  <si>
    <t>Tyler Higbee</t>
  </si>
  <si>
    <t>Ryan Tannehill</t>
  </si>
  <si>
    <t>James Conner</t>
  </si>
  <si>
    <t>Tyler Boyd</t>
  </si>
  <si>
    <t>Jaylen Waddle</t>
  </si>
  <si>
    <t>Jalen Hurts</t>
  </si>
  <si>
    <t>Tony Pollard</t>
  </si>
  <si>
    <t>Brandin Cooks</t>
  </si>
  <si>
    <t>HOU</t>
  </si>
  <si>
    <t>Kenyan Drake</t>
  </si>
  <si>
    <t>Michael Pittman Jr.</t>
  </si>
  <si>
    <t>Alexander Mattison</t>
  </si>
  <si>
    <t>Phillip Lindsay</t>
  </si>
  <si>
    <t>Darnell Mooney</t>
  </si>
  <si>
    <t>Joe Burrow</t>
  </si>
  <si>
    <t>Mike Gesicki</t>
  </si>
  <si>
    <t>David Johnson</t>
  </si>
  <si>
    <t>Jakobi Meyers</t>
  </si>
  <si>
    <t>Mike Williams</t>
  </si>
  <si>
    <t>J.D. McKissic</t>
  </si>
  <si>
    <t>Jarvis Landry</t>
  </si>
  <si>
    <t>Trey Lance</t>
  </si>
  <si>
    <t>Irv Smith Jr.</t>
  </si>
  <si>
    <t>Nyheim Hines</t>
  </si>
  <si>
    <t>Giovani Bernard</t>
  </si>
  <si>
    <t>Rhamondre Stevenson</t>
  </si>
  <si>
    <t>Henry Ruggs III</t>
  </si>
  <si>
    <t>Justin Fields</t>
  </si>
  <si>
    <t>Chuba Hubbard</t>
  </si>
  <si>
    <t>James White</t>
  </si>
  <si>
    <t>Matt Ryan</t>
  </si>
  <si>
    <t>Latavius Murray</t>
  </si>
  <si>
    <t>Jonnu Smith</t>
  </si>
  <si>
    <t>Elijah Moore</t>
  </si>
  <si>
    <t>Russell Gage</t>
  </si>
  <si>
    <t>Baker Mayfield</t>
  </si>
  <si>
    <t>Justin Tucker</t>
  </si>
  <si>
    <t>Michael Gallup</t>
  </si>
  <si>
    <t>Jameis Winston</t>
  </si>
  <si>
    <t>Rashaad Penny</t>
  </si>
  <si>
    <t>Harrison Butker</t>
  </si>
  <si>
    <t>Tevin Coleman</t>
  </si>
  <si>
    <t>Younghoe Koo</t>
  </si>
  <si>
    <t>Curtis Samuel</t>
  </si>
  <si>
    <t>Greg Zuerlein</t>
  </si>
  <si>
    <t>Marquise Brown</t>
  </si>
  <si>
    <t>Rob Gronkowski</t>
  </si>
  <si>
    <t>Ben Roethlisberger</t>
  </si>
  <si>
    <t>Jason Sanders</t>
  </si>
  <si>
    <t>Trevor Lawrence</t>
  </si>
  <si>
    <t>Rondale Moore</t>
  </si>
  <si>
    <t>Ryan Succop</t>
  </si>
  <si>
    <t>Bryan Edwards</t>
  </si>
  <si>
    <t>Rodrigo Blankenship</t>
  </si>
  <si>
    <t>Terrace Marshall Jr.</t>
  </si>
  <si>
    <t>Zach Wilson</t>
  </si>
  <si>
    <t>Hunter Henry</t>
  </si>
  <si>
    <t>Tyler Bass</t>
  </si>
  <si>
    <t>Evan Engram</t>
  </si>
  <si>
    <t>Cole Beasley</t>
  </si>
  <si>
    <t>Mark Ingram</t>
  </si>
  <si>
    <t>Kenneth Gainwell</t>
  </si>
  <si>
    <t>Matt Prater</t>
  </si>
  <si>
    <t>Jared Cook</t>
  </si>
  <si>
    <t>A.J. Green</t>
  </si>
  <si>
    <t>Gerald Everett</t>
  </si>
  <si>
    <t>Zach Ertz</t>
  </si>
  <si>
    <t>Pat Freiermuth</t>
  </si>
  <si>
    <t>Mac Jones</t>
  </si>
  <si>
    <t>Amon-Ra St. Brown</t>
  </si>
  <si>
    <t>Mason Crosby</t>
  </si>
  <si>
    <t>Randall Cobb</t>
  </si>
  <si>
    <t>Jerick McKinnon</t>
  </si>
  <si>
    <t>Tyrell Williams</t>
  </si>
  <si>
    <t>Tua Tagovailoa</t>
  </si>
  <si>
    <t>Kirk Cousins</t>
  </si>
  <si>
    <t>Malcolm Brown</t>
  </si>
  <si>
    <t>DeVante Parker</t>
  </si>
  <si>
    <t>Ryan Fitzpatrick</t>
  </si>
  <si>
    <t>Deshaun Watson</t>
  </si>
  <si>
    <t>Matt Gay</t>
  </si>
  <si>
    <t>Robbie Gould</t>
  </si>
  <si>
    <t>Nelson Agholor</t>
  </si>
  <si>
    <t>Marquez Valdes-Scantling</t>
  </si>
  <si>
    <t>Carlos Hyde</t>
  </si>
  <si>
    <t>Daniel Carlson</t>
  </si>
  <si>
    <t>Jason Myers</t>
  </si>
  <si>
    <t>Full Name</t>
  </si>
  <si>
    <t>League Pick</t>
  </si>
  <si>
    <t>Beginning ADP</t>
  </si>
  <si>
    <t>DK Metcalf</t>
  </si>
  <si>
    <t>Allen Robinson II</t>
  </si>
  <si>
    <t>DJ Moore</t>
  </si>
  <si>
    <t>Odell Beckham Jr.</t>
  </si>
  <si>
    <t>Tonyan Jr.</t>
  </si>
  <si>
    <t>Darrell Henderson Jr.</t>
  </si>
  <si>
    <t>William Fuller V</t>
  </si>
  <si>
    <t>Melvin Gordon III</t>
  </si>
  <si>
    <t>DJ Chark Jr.</t>
  </si>
  <si>
    <t>Marvin Jones Jr.</t>
  </si>
  <si>
    <t>AJ Dillon</t>
  </si>
  <si>
    <t>Chiefs D/ST</t>
  </si>
  <si>
    <t>Broncos D/ST</t>
  </si>
  <si>
    <t>Steelers D/ST</t>
  </si>
  <si>
    <t>Rams D/ST</t>
  </si>
  <si>
    <t>Buccaneers D/ST</t>
  </si>
  <si>
    <t>Ravens D/ST</t>
  </si>
  <si>
    <t>49ers D/ST</t>
  </si>
  <si>
    <t>Colts D/ST</t>
  </si>
  <si>
    <t>Browns D/ST</t>
  </si>
  <si>
    <t>Patriots D/ST</t>
  </si>
  <si>
    <t>Bills D/ST</t>
  </si>
  <si>
    <t>Dolphins D/ST</t>
  </si>
  <si>
    <t>Commanders D/ST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</si>
  <si>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</si>
  <si>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</si>
  <si>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</si>
  <si>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</si>
  <si>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</si>
  <si>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</si>
  <si>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</si>
  <si>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</si>
  <si>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</si>
  <si>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ADP Deviation (+ picked later in league, - picked earlier in league)</t>
  </si>
  <si>
    <t>Cam Akers</t>
  </si>
  <si>
    <t>J.K. Dobbins</t>
  </si>
  <si>
    <t>Elijah Mitchell</t>
  </si>
  <si>
    <t>Breece Hall</t>
  </si>
  <si>
    <t>Dalton Schultz</t>
  </si>
  <si>
    <t>Dameon Pierce</t>
  </si>
  <si>
    <t>Hunter Renfrow</t>
  </si>
  <si>
    <t>Rashod Bateman</t>
  </si>
  <si>
    <t>Allen Lazard</t>
  </si>
  <si>
    <t>Cordarrelle Patterson</t>
  </si>
  <si>
    <t>James Cook</t>
  </si>
  <si>
    <t>Kenneth Walker III</t>
  </si>
  <si>
    <t>Christian Kirk</t>
  </si>
  <si>
    <t>Drake London</t>
  </si>
  <si>
    <t>Kadarius Toney</t>
  </si>
  <si>
    <t>Derek Carr</t>
  </si>
  <si>
    <t>Cole Kmet</t>
  </si>
  <si>
    <t>Tyler Allgeier</t>
  </si>
  <si>
    <t>Chris Olave</t>
  </si>
  <si>
    <t>Dawson Knox</t>
  </si>
  <si>
    <t>Brian Robinson Jr.</t>
  </si>
  <si>
    <t>Isiah Pacheco</t>
  </si>
  <si>
    <t>Skyy Moore</t>
  </si>
  <si>
    <t>Rachaad White</t>
  </si>
  <si>
    <t>George Pickens</t>
  </si>
  <si>
    <t>Treylon Burks</t>
  </si>
  <si>
    <t>Zamir White</t>
  </si>
  <si>
    <t>Romeo Doubs</t>
  </si>
  <si>
    <t>Isaiah McKenzie</t>
  </si>
  <si>
    <t>Nico Collins</t>
  </si>
  <si>
    <t>Chargers D/ST</t>
  </si>
  <si>
    <t>Gabe Davis</t>
  </si>
  <si>
    <t>Austin Hooper</t>
  </si>
  <si>
    <t>Jalen Reagor</t>
  </si>
  <si>
    <t>Eric Ebron</t>
  </si>
  <si>
    <t>Josh Lambo</t>
  </si>
  <si>
    <t>Ty'Son Williams</t>
  </si>
  <si>
    <t>Joshua Palmer</t>
  </si>
  <si>
    <t>Parris Campbell</t>
  </si>
  <si>
    <t>Sterling Shepard</t>
  </si>
  <si>
    <t>Jamison Crowder</t>
  </si>
  <si>
    <t>Tyron Johnson</t>
  </si>
  <si>
    <t>Brandon McManus</t>
  </si>
  <si>
    <t>Teddy Bridgewater</t>
  </si>
  <si>
    <t>Dare Ogunbowale</t>
  </si>
  <si>
    <t>Vikings D/ST</t>
  </si>
  <si>
    <t>Year</t>
  </si>
  <si>
    <t>Graham Gano</t>
  </si>
  <si>
    <t>N/A</t>
  </si>
  <si>
    <t>Garrett Wilson</t>
  </si>
  <si>
    <t>Christian Watson</t>
  </si>
  <si>
    <t>Saints D/ST</t>
  </si>
  <si>
    <t>Evan McPherson</t>
  </si>
  <si>
    <t>Jahan Dotson</t>
  </si>
  <si>
    <t>Cowboys D/ST</t>
  </si>
  <si>
    <t>Robbie Anderson</t>
  </si>
  <si>
    <t>Wan'Dale Robinson</t>
  </si>
  <si>
    <t>D'Onta Foreman</t>
  </si>
  <si>
    <t>Jameson Williams</t>
  </si>
  <si>
    <t>Packers D/ST</t>
  </si>
  <si>
    <t>Titans D/ST</t>
  </si>
  <si>
    <t>KJ Hamler</t>
  </si>
  <si>
    <t>Alec Pierce</t>
  </si>
  <si>
    <t>Nick Folk</t>
  </si>
  <si>
    <t>Joshua Kelley</t>
  </si>
  <si>
    <t>Jalen Tolbert</t>
  </si>
  <si>
    <t>Zay Jones</t>
  </si>
  <si>
    <t>Greg Joseph</t>
  </si>
  <si>
    <t xml:space="preserve">Beginning ADP </t>
  </si>
  <si>
    <t>Rank</t>
  </si>
  <si>
    <t>Adjusted Beginning ADP</t>
  </si>
  <si>
    <t>Adjusted Round</t>
  </si>
  <si>
    <t>Adjusted Pick</t>
  </si>
  <si>
    <t>From Fantasy Pros Rank</t>
  </si>
  <si>
    <t>Leauge Pick</t>
  </si>
  <si>
    <t>Bijan Robinson</t>
  </si>
  <si>
    <t>Jahmyr Gibbs</t>
  </si>
  <si>
    <t>Jordan Addison</t>
  </si>
  <si>
    <t>Jaxon Smith-Njigba</t>
  </si>
  <si>
    <t>Khalil Herbert</t>
  </si>
  <si>
    <t>Quentin Johnston</t>
  </si>
  <si>
    <t>Samaje Perine</t>
  </si>
  <si>
    <t>Zay Flowers</t>
  </si>
  <si>
    <t>David Njoku</t>
  </si>
  <si>
    <t>Daniel Jones</t>
  </si>
  <si>
    <t>Zach Charbonnet</t>
  </si>
  <si>
    <t>Geno Smith</t>
  </si>
  <si>
    <t>Jaylen Warren</t>
  </si>
  <si>
    <t>Jared Goff</t>
  </si>
  <si>
    <t>Anthony Richardson</t>
  </si>
  <si>
    <t>Greg Dulcich</t>
  </si>
  <si>
    <t>Tank Bigsby</t>
  </si>
  <si>
    <t>Dalton Kincaid</t>
  </si>
  <si>
    <t>Jake Elliott</t>
  </si>
  <si>
    <t>Tyjae Spears</t>
  </si>
  <si>
    <t>Jonathan Mingo</t>
  </si>
  <si>
    <t>Kenny Pickett</t>
  </si>
  <si>
    <t>Brock Purdy</t>
  </si>
  <si>
    <t>Sam LaPorta</t>
  </si>
  <si>
    <t>Jordan Love</t>
  </si>
  <si>
    <t>Jerome Ford</t>
  </si>
  <si>
    <t>Roschon Johnson</t>
  </si>
  <si>
    <t>K.J. Osborn</t>
  </si>
  <si>
    <t>Jake Ferguson</t>
  </si>
  <si>
    <t>Jalin Hyatt</t>
  </si>
  <si>
    <t>Travis Etienne Jr.</t>
  </si>
  <si>
    <t>Eagles D/ST</t>
  </si>
  <si>
    <t>Jets D/ST</t>
  </si>
  <si>
    <t>Jeff Wilson Jr.</t>
  </si>
  <si>
    <t>Juwan Johnson</t>
  </si>
  <si>
    <t>Deon Jackson</t>
  </si>
  <si>
    <t>Matt Breida</t>
  </si>
  <si>
    <t>Jayden Reed</t>
  </si>
  <si>
    <t>Van Jefferson</t>
  </si>
  <si>
    <t>Jamal Agnew</t>
  </si>
  <si>
    <t>Panthers D/ST</t>
  </si>
  <si>
    <t>Rashee Rice</t>
  </si>
  <si>
    <t>Isaiah Hodgins</t>
  </si>
  <si>
    <t>Jaleel McLaughlin</t>
  </si>
  <si>
    <t>Riley Patterson</t>
  </si>
  <si>
    <t>Pos.</t>
  </si>
  <si>
    <t>ESPN</t>
  </si>
  <si>
    <t>Sleeper</t>
  </si>
  <si>
    <t>NFL</t>
  </si>
  <si>
    <t>RTSPORTS</t>
  </si>
  <si>
    <t>FFC</t>
  </si>
  <si>
    <t>AVG</t>
  </si>
  <si>
    <t>JAC</t>
  </si>
  <si>
    <t>Puka Nacua</t>
  </si>
  <si>
    <t>Kyren Williams</t>
  </si>
  <si>
    <t>Marvin Harrison Jr.</t>
  </si>
  <si>
    <t>De'Von Achane</t>
  </si>
  <si>
    <t>Deebo Samuel Sr.</t>
  </si>
  <si>
    <t>Trey McBride</t>
  </si>
  <si>
    <t>Malik Nabers</t>
  </si>
  <si>
    <t>C.J. Stroud</t>
  </si>
  <si>
    <t>Tank Dell</t>
  </si>
  <si>
    <t>Xavier Worthy</t>
  </si>
  <si>
    <t>Rome Odunze</t>
  </si>
  <si>
    <t>Brock Bowers</t>
  </si>
  <si>
    <t>Jonathon Brooks</t>
  </si>
  <si>
    <t>Jayden Daniels</t>
  </si>
  <si>
    <t>Keon Coleman</t>
  </si>
  <si>
    <t>Ladd McConkey</t>
  </si>
  <si>
    <t>Caleb Williams</t>
  </si>
  <si>
    <t>Chase Brown</t>
  </si>
  <si>
    <t>Brandon Aubrey</t>
  </si>
  <si>
    <t>Brian Thomas Jr.</t>
  </si>
  <si>
    <t>Blake Corum</t>
  </si>
  <si>
    <t>Khalil Shakir</t>
  </si>
  <si>
    <t>Trey Benson</t>
  </si>
  <si>
    <t>Ka'imi Fairbairn</t>
  </si>
  <si>
    <t>Rico Dowdle</t>
  </si>
  <si>
    <t>Jake Moody</t>
  </si>
  <si>
    <t>Ty Chandler</t>
  </si>
  <si>
    <t>Cameron Dicker</t>
  </si>
  <si>
    <t>Jaylen Wright</t>
  </si>
  <si>
    <t>Luke Musgrave</t>
  </si>
  <si>
    <t>Adonai Mitchell</t>
  </si>
  <si>
    <t>Xavier Legette</t>
  </si>
  <si>
    <t>Isaiah Likely</t>
  </si>
  <si>
    <t>Tyler Conklin</t>
  </si>
  <si>
    <t>Dontayvion Wicks</t>
  </si>
  <si>
    <t>Ja'Lynn Polk</t>
  </si>
  <si>
    <t>Bo Nix</t>
  </si>
  <si>
    <t>Rashid Shaheed</t>
  </si>
  <si>
    <t>Bucky Irving</t>
  </si>
  <si>
    <t>Will Levis</t>
  </si>
  <si>
    <t>DeMario Douglas</t>
  </si>
  <si>
    <t>Hollywood Brown</t>
  </si>
  <si>
    <t>Texans D/ST</t>
  </si>
  <si>
    <t>Bears D/ST</t>
  </si>
  <si>
    <t>Seahawks D/ST</t>
  </si>
  <si>
    <t>Lions D/ST</t>
  </si>
  <si>
    <t>Cam Little</t>
  </si>
  <si>
    <t>Demarcus Robinson</t>
  </si>
  <si>
    <t>Andrei Iosivas</t>
  </si>
  <si>
    <t>Michael Wilson</t>
  </si>
  <si>
    <t>Taysom Hill</t>
  </si>
  <si>
    <t>Braelon Allen</t>
  </si>
  <si>
    <t>Ricky Pearsall</t>
  </si>
  <si>
    <t>Jaguars D/ST</t>
  </si>
  <si>
    <t>Cairo Santos</t>
  </si>
  <si>
    <t>Brenden Rice</t>
  </si>
  <si>
    <t>Parker Washington</t>
  </si>
  <si>
    <t>Falcons D/ST</t>
  </si>
  <si>
    <t>Jordan Mason</t>
  </si>
  <si>
    <t>Chig</t>
  </si>
  <si>
    <t>Taken from https://www.fantasypros.com/nfl/adp/ppr-overall.php?year=2023</t>
  </si>
  <si>
    <t>Taken from https://www.fantasypros.com/nfl/adp/ppr-overall.php?year=2024</t>
  </si>
  <si>
    <t>Chig Okonkwo</t>
  </si>
  <si>
    <t>Deuce Vaughn</t>
  </si>
  <si>
    <t>Bryce Young</t>
  </si>
  <si>
    <t>Ben Sinnott</t>
  </si>
  <si>
    <t>WSH</t>
  </si>
  <si>
    <t>Bengals D/ST</t>
  </si>
  <si>
    <t>Ingram</t>
  </si>
  <si>
    <t>Okwuegbunam Jr.</t>
  </si>
  <si>
    <t>Hardman Jr.</t>
  </si>
  <si>
    <t>Mecole Hardman Jr.</t>
  </si>
  <si>
    <t>Albert Okwuegbunam Jr.</t>
  </si>
  <si>
    <t>Robert Tonyan</t>
  </si>
  <si>
    <t>Taken from https://www.fantasypros.com/nfl/adp/ppr-overall.php?year=2022</t>
  </si>
  <si>
    <t>Taken from https://www.fantasypros.com/nfl/adp/ppr-overall.php?year=2021</t>
  </si>
  <si>
    <t>Allen Robinson</t>
  </si>
  <si>
    <t>Ronald Jones</t>
  </si>
  <si>
    <t>JR.</t>
  </si>
  <si>
    <t>Jeff Dela Cruc</t>
  </si>
  <si>
    <t>Adam Devera</t>
  </si>
  <si>
    <t>Meahway Ngu</t>
  </si>
  <si>
    <t>Jan Dela Cruz</t>
  </si>
  <si>
    <t>Joseph Durkin</t>
  </si>
  <si>
    <t>Angelo Devera</t>
  </si>
  <si>
    <t>Alexandra Rodriguez</t>
  </si>
  <si>
    <t>Patrick Mercado</t>
  </si>
  <si>
    <t>Albert Tine</t>
  </si>
  <si>
    <t>Armon Antolin</t>
  </si>
  <si>
    <t>Andrew Dinh</t>
  </si>
  <si>
    <t>Geoffrey Mercado</t>
  </si>
  <si>
    <t>Jeff Dela Cruz</t>
  </si>
  <si>
    <t>Krish Patel</t>
  </si>
  <si>
    <t>Joseph Herrera</t>
  </si>
  <si>
    <t xml:space="preserve">Armon Antolin </t>
  </si>
  <si>
    <t>Bhavik Patel</t>
  </si>
  <si>
    <t>Joseph Herrera, Jeremiah Paul</t>
  </si>
  <si>
    <t>Adam Devera, Emily McEnerney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</si>
</sst>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u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sz val="12"/>
      <color rgb="FF48494A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13F9-F287-49EA-B0ED-0E2A08664848}">
  <dimension ref="A1"/>
  <sheetViews>
    <sheetView workbookViewId="0"/>
  </sheetViews>
  <sheetFormatPr defaultRowHeight="17.25" x14ac:dyDescent="0.3"/>
  <cols>
    <col min="1" max="16384" width="9.14062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83B7-A9E5-4C81-90E4-5BEBC6B068E8}">
  <sheetPr>
    <pageSetUpPr autoPageBreaks="0"/>
  </sheetPr>
  <dimension ref="A1:O193"/>
  <sheetViews>
    <sheetView workbookViewId="0">
      <selection sqref="A1:M1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8" t="s">
        <v>921</v>
      </c>
      <c r="B1" s="18" t="s">
        <v>922</v>
      </c>
      <c r="C1" s="18" t="s">
        <v>923</v>
      </c>
      <c r="D1" s="18" t="s">
        <v>924</v>
      </c>
      <c r="E1" s="18" t="s">
        <v>617</v>
      </c>
      <c r="F1" s="18" t="s">
        <v>618</v>
      </c>
      <c r="G1" s="18" t="s">
        <v>972</v>
      </c>
      <c r="H1" s="18" t="s">
        <v>973</v>
      </c>
      <c r="I1" s="18" t="s">
        <v>974</v>
      </c>
      <c r="J1" s="18" t="s">
        <v>975</v>
      </c>
      <c r="K1" s="18" t="s">
        <v>976</v>
      </c>
      <c r="L1" s="18" t="s">
        <v>977</v>
      </c>
      <c r="M1" s="18" t="s">
        <v>978</v>
      </c>
      <c r="O1" t="s">
        <v>1041</v>
      </c>
    </row>
    <row r="2" spans="1:15" x14ac:dyDescent="0.25">
      <c r="A2">
        <v>1</v>
      </c>
      <c r="B2" t="str">
        <f>IFERROR(_xlfn.CONCAT(C2, ".",D2), "N/A")</f>
        <v>1.01</v>
      </c>
      <c r="C2" s="2">
        <v>1</v>
      </c>
      <c r="D2" s="9" t="s">
        <v>842</v>
      </c>
      <c r="E2" t="s">
        <v>619</v>
      </c>
      <c r="F2" t="s">
        <v>214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2">
        <v>1</v>
      </c>
      <c r="D3" s="9" t="s">
        <v>843</v>
      </c>
      <c r="E3" t="s">
        <v>663</v>
      </c>
      <c r="F3" t="s">
        <v>627</v>
      </c>
      <c r="G3" t="s">
        <v>406</v>
      </c>
      <c r="H3">
        <v>3</v>
      </c>
      <c r="I3">
        <v>3</v>
      </c>
      <c r="J3">
        <v>2</v>
      </c>
      <c r="K3">
        <v>2</v>
      </c>
      <c r="M3">
        <v>2.6</v>
      </c>
    </row>
    <row r="4" spans="1:15" x14ac:dyDescent="0.25">
      <c r="A4">
        <v>3</v>
      </c>
      <c r="B4" t="str">
        <f t="shared" si="0"/>
        <v>1.03</v>
      </c>
      <c r="C4" s="2">
        <v>1</v>
      </c>
      <c r="D4" s="9" t="s">
        <v>844</v>
      </c>
      <c r="E4" t="s">
        <v>634</v>
      </c>
      <c r="F4" t="s">
        <v>680</v>
      </c>
      <c r="G4" t="s">
        <v>406</v>
      </c>
      <c r="H4">
        <v>4</v>
      </c>
      <c r="I4">
        <v>2</v>
      </c>
      <c r="J4">
        <v>3</v>
      </c>
      <c r="K4">
        <v>3</v>
      </c>
      <c r="M4">
        <v>3.2</v>
      </c>
    </row>
    <row r="5" spans="1:15" x14ac:dyDescent="0.25">
      <c r="A5">
        <v>4</v>
      </c>
      <c r="B5" t="str">
        <f t="shared" si="0"/>
        <v>1.04</v>
      </c>
      <c r="C5" s="2">
        <v>1</v>
      </c>
      <c r="D5" s="9" t="s">
        <v>845</v>
      </c>
      <c r="E5" t="s">
        <v>927</v>
      </c>
      <c r="F5" t="s">
        <v>647</v>
      </c>
      <c r="G5" t="s">
        <v>363</v>
      </c>
      <c r="H5">
        <v>2</v>
      </c>
      <c r="I5">
        <v>6</v>
      </c>
      <c r="J5">
        <v>8</v>
      </c>
      <c r="K5">
        <v>4</v>
      </c>
      <c r="M5">
        <v>5</v>
      </c>
    </row>
    <row r="6" spans="1:15" x14ac:dyDescent="0.25">
      <c r="A6">
        <v>5</v>
      </c>
      <c r="B6" t="str">
        <f t="shared" si="0"/>
        <v>1.05</v>
      </c>
      <c r="C6" s="2">
        <v>1</v>
      </c>
      <c r="D6" s="9" t="s">
        <v>846</v>
      </c>
      <c r="E6" t="s">
        <v>855</v>
      </c>
      <c r="F6" t="s">
        <v>269</v>
      </c>
      <c r="G6" t="s">
        <v>363</v>
      </c>
      <c r="H6">
        <v>5</v>
      </c>
      <c r="I6">
        <v>8</v>
      </c>
      <c r="J6">
        <v>7</v>
      </c>
      <c r="K6">
        <v>5</v>
      </c>
      <c r="M6">
        <v>5.4</v>
      </c>
    </row>
    <row r="7" spans="1:15" x14ac:dyDescent="0.25">
      <c r="A7">
        <v>6</v>
      </c>
      <c r="B7" t="str">
        <f t="shared" si="0"/>
        <v>1.06</v>
      </c>
      <c r="C7" s="2">
        <v>1</v>
      </c>
      <c r="D7" s="9" t="s">
        <v>847</v>
      </c>
      <c r="E7" t="s">
        <v>797</v>
      </c>
      <c r="F7" t="s">
        <v>666</v>
      </c>
      <c r="G7" t="s">
        <v>406</v>
      </c>
      <c r="H7">
        <v>6</v>
      </c>
      <c r="I7">
        <v>7</v>
      </c>
      <c r="J7">
        <v>5</v>
      </c>
      <c r="K7">
        <v>6</v>
      </c>
      <c r="M7">
        <v>6.2</v>
      </c>
    </row>
    <row r="8" spans="1:15" x14ac:dyDescent="0.25">
      <c r="A8">
        <v>7</v>
      </c>
      <c r="B8" t="str">
        <f t="shared" si="0"/>
        <v>1.07</v>
      </c>
      <c r="C8" s="2">
        <v>1</v>
      </c>
      <c r="D8" s="9" t="s">
        <v>848</v>
      </c>
      <c r="E8" t="s">
        <v>710</v>
      </c>
      <c r="F8" t="s">
        <v>649</v>
      </c>
      <c r="G8" t="s">
        <v>406</v>
      </c>
      <c r="H8">
        <v>7</v>
      </c>
      <c r="I8">
        <v>5</v>
      </c>
      <c r="J8">
        <v>4</v>
      </c>
      <c r="K8">
        <v>8</v>
      </c>
      <c r="M8">
        <v>6.6</v>
      </c>
    </row>
    <row r="9" spans="1:15" x14ac:dyDescent="0.25">
      <c r="A9">
        <v>8</v>
      </c>
      <c r="B9" t="str">
        <f t="shared" si="0"/>
        <v>1.08</v>
      </c>
      <c r="C9" s="2">
        <v>1</v>
      </c>
      <c r="D9" s="9" t="s">
        <v>849</v>
      </c>
      <c r="E9" t="s">
        <v>653</v>
      </c>
      <c r="F9" t="s">
        <v>622</v>
      </c>
      <c r="G9" t="s">
        <v>406</v>
      </c>
      <c r="H9">
        <v>8</v>
      </c>
      <c r="I9">
        <v>4</v>
      </c>
      <c r="J9">
        <v>6</v>
      </c>
      <c r="K9">
        <v>7</v>
      </c>
      <c r="M9">
        <v>7</v>
      </c>
    </row>
    <row r="10" spans="1:15" x14ac:dyDescent="0.25">
      <c r="A10">
        <v>9</v>
      </c>
      <c r="B10" t="str">
        <f t="shared" si="0"/>
        <v>1.09</v>
      </c>
      <c r="C10" s="2">
        <v>1</v>
      </c>
      <c r="D10" s="9" t="s">
        <v>850</v>
      </c>
      <c r="E10" t="s">
        <v>635</v>
      </c>
      <c r="F10" t="s">
        <v>672</v>
      </c>
      <c r="G10" t="s">
        <v>363</v>
      </c>
      <c r="H10">
        <v>10</v>
      </c>
      <c r="I10">
        <v>11</v>
      </c>
      <c r="J10">
        <v>10</v>
      </c>
      <c r="K10">
        <v>9</v>
      </c>
      <c r="M10">
        <v>9.1999999999999993</v>
      </c>
    </row>
    <row r="11" spans="1:15" x14ac:dyDescent="0.25">
      <c r="A11">
        <v>10</v>
      </c>
      <c r="B11" t="str">
        <f t="shared" si="0"/>
        <v>1.10</v>
      </c>
      <c r="C11" s="2">
        <v>1</v>
      </c>
      <c r="D11" s="9">
        <v>10</v>
      </c>
      <c r="E11" t="s">
        <v>655</v>
      </c>
      <c r="F11" t="s">
        <v>672</v>
      </c>
      <c r="G11" t="s">
        <v>406</v>
      </c>
      <c r="H11">
        <v>11</v>
      </c>
      <c r="I11">
        <v>9</v>
      </c>
      <c r="J11">
        <v>9</v>
      </c>
      <c r="K11">
        <v>11</v>
      </c>
      <c r="M11">
        <v>10.199999999999999</v>
      </c>
    </row>
    <row r="12" spans="1:15" x14ac:dyDescent="0.25">
      <c r="A12">
        <v>11</v>
      </c>
      <c r="B12" t="str">
        <f t="shared" si="0"/>
        <v>1.11</v>
      </c>
      <c r="C12" s="2">
        <v>1</v>
      </c>
      <c r="D12" s="9">
        <v>11</v>
      </c>
      <c r="E12" t="s">
        <v>640</v>
      </c>
      <c r="F12" t="s">
        <v>641</v>
      </c>
      <c r="G12" t="s">
        <v>363</v>
      </c>
      <c r="H12">
        <v>9</v>
      </c>
      <c r="I12">
        <v>13</v>
      </c>
      <c r="J12">
        <v>12</v>
      </c>
      <c r="K12">
        <v>10</v>
      </c>
      <c r="M12">
        <v>10.4</v>
      </c>
    </row>
    <row r="13" spans="1:15" x14ac:dyDescent="0.25">
      <c r="A13">
        <v>12</v>
      </c>
      <c r="B13" t="str">
        <f t="shared" si="0"/>
        <v>1.12</v>
      </c>
      <c r="C13" s="2">
        <v>1</v>
      </c>
      <c r="D13" s="9">
        <v>12</v>
      </c>
      <c r="E13" t="s">
        <v>901</v>
      </c>
      <c r="F13" t="s">
        <v>269</v>
      </c>
      <c r="G13" t="s">
        <v>406</v>
      </c>
      <c r="H13">
        <v>12</v>
      </c>
      <c r="I13">
        <v>10</v>
      </c>
      <c r="J13">
        <v>13</v>
      </c>
      <c r="K13">
        <v>13</v>
      </c>
      <c r="M13">
        <v>12.4</v>
      </c>
    </row>
    <row r="14" spans="1:15" x14ac:dyDescent="0.25">
      <c r="A14">
        <v>13</v>
      </c>
      <c r="B14" t="str">
        <f t="shared" si="0"/>
        <v>2.01</v>
      </c>
      <c r="C14" s="2">
        <v>2</v>
      </c>
      <c r="D14" s="9" t="s">
        <v>842</v>
      </c>
      <c r="E14" t="s">
        <v>928</v>
      </c>
      <c r="F14" t="s">
        <v>666</v>
      </c>
      <c r="G14" t="s">
        <v>363</v>
      </c>
      <c r="H14">
        <v>14</v>
      </c>
      <c r="I14">
        <v>12</v>
      </c>
      <c r="J14">
        <v>14</v>
      </c>
      <c r="K14">
        <v>12</v>
      </c>
      <c r="M14">
        <v>12.8</v>
      </c>
    </row>
    <row r="15" spans="1:15" x14ac:dyDescent="0.25">
      <c r="A15">
        <v>14</v>
      </c>
      <c r="B15" t="str">
        <f t="shared" si="0"/>
        <v>2.02</v>
      </c>
      <c r="C15" s="2">
        <v>2</v>
      </c>
      <c r="D15" s="9" t="s">
        <v>843</v>
      </c>
      <c r="E15" t="s">
        <v>980</v>
      </c>
      <c r="F15" t="s">
        <v>220</v>
      </c>
      <c r="G15" t="s">
        <v>406</v>
      </c>
      <c r="H15">
        <v>13</v>
      </c>
      <c r="I15">
        <v>16</v>
      </c>
      <c r="J15">
        <v>11</v>
      </c>
      <c r="K15">
        <v>15</v>
      </c>
      <c r="M15">
        <v>14.2</v>
      </c>
    </row>
    <row r="16" spans="1:15" x14ac:dyDescent="0.25">
      <c r="A16">
        <v>15</v>
      </c>
      <c r="B16" t="str">
        <f t="shared" si="0"/>
        <v>2.03</v>
      </c>
      <c r="C16" s="2">
        <v>2</v>
      </c>
      <c r="D16" s="9" t="s">
        <v>844</v>
      </c>
      <c r="E16" t="s">
        <v>981</v>
      </c>
      <c r="F16" t="s">
        <v>220</v>
      </c>
      <c r="G16" t="s">
        <v>363</v>
      </c>
      <c r="H16">
        <v>16</v>
      </c>
      <c r="I16">
        <v>15</v>
      </c>
      <c r="J16">
        <v>17</v>
      </c>
      <c r="K16">
        <v>19</v>
      </c>
      <c r="M16">
        <v>16</v>
      </c>
    </row>
    <row r="17" spans="1:13" x14ac:dyDescent="0.25">
      <c r="A17">
        <v>16</v>
      </c>
      <c r="B17" t="str">
        <f t="shared" si="0"/>
        <v>2.04</v>
      </c>
      <c r="C17" s="2">
        <v>2</v>
      </c>
      <c r="D17" s="9" t="s">
        <v>845</v>
      </c>
      <c r="E17" t="s">
        <v>982</v>
      </c>
      <c r="F17" t="s">
        <v>645</v>
      </c>
      <c r="G17" t="s">
        <v>406</v>
      </c>
      <c r="H17">
        <v>20</v>
      </c>
      <c r="I17">
        <v>14</v>
      </c>
      <c r="J17">
        <v>15</v>
      </c>
      <c r="K17">
        <v>16</v>
      </c>
      <c r="M17">
        <v>16.8</v>
      </c>
    </row>
    <row r="18" spans="1:13" x14ac:dyDescent="0.25">
      <c r="A18">
        <v>17</v>
      </c>
      <c r="B18" t="str">
        <f t="shared" si="0"/>
        <v>2.05</v>
      </c>
      <c r="C18" s="2">
        <v>2</v>
      </c>
      <c r="D18" s="9" t="s">
        <v>846</v>
      </c>
      <c r="E18" t="s">
        <v>957</v>
      </c>
      <c r="F18" t="s">
        <v>204</v>
      </c>
      <c r="G18" t="s">
        <v>363</v>
      </c>
      <c r="H18">
        <v>17</v>
      </c>
      <c r="I18">
        <v>18</v>
      </c>
      <c r="J18">
        <v>21</v>
      </c>
      <c r="K18">
        <v>14</v>
      </c>
      <c r="M18">
        <v>17.399999999999999</v>
      </c>
    </row>
    <row r="19" spans="1:13" x14ac:dyDescent="0.25">
      <c r="A19">
        <v>18</v>
      </c>
      <c r="B19" t="str">
        <f t="shared" si="0"/>
        <v>2.06</v>
      </c>
      <c r="C19" s="2">
        <v>2</v>
      </c>
      <c r="D19" s="9" t="s">
        <v>847</v>
      </c>
      <c r="E19" t="s">
        <v>624</v>
      </c>
      <c r="F19" t="s">
        <v>685</v>
      </c>
      <c r="G19" t="s">
        <v>363</v>
      </c>
      <c r="H19">
        <v>18</v>
      </c>
      <c r="I19">
        <v>20</v>
      </c>
      <c r="J19">
        <v>16</v>
      </c>
      <c r="K19">
        <v>21</v>
      </c>
      <c r="M19">
        <v>18</v>
      </c>
    </row>
    <row r="20" spans="1:13" x14ac:dyDescent="0.25">
      <c r="A20">
        <v>19</v>
      </c>
      <c r="B20" t="str">
        <f t="shared" si="0"/>
        <v>2.07</v>
      </c>
      <c r="C20" s="2">
        <v>2</v>
      </c>
      <c r="D20" s="9" t="s">
        <v>848</v>
      </c>
      <c r="E20" t="s">
        <v>873</v>
      </c>
      <c r="F20" t="s">
        <v>191</v>
      </c>
      <c r="G20" t="s">
        <v>363</v>
      </c>
      <c r="H20">
        <v>15</v>
      </c>
      <c r="I20">
        <v>28</v>
      </c>
      <c r="J20">
        <v>18</v>
      </c>
      <c r="K20">
        <v>20</v>
      </c>
      <c r="M20">
        <v>20.2</v>
      </c>
    </row>
    <row r="21" spans="1:13" x14ac:dyDescent="0.25">
      <c r="A21">
        <v>20</v>
      </c>
      <c r="B21" t="str">
        <f t="shared" si="0"/>
        <v>2.08</v>
      </c>
      <c r="C21" s="2">
        <v>2</v>
      </c>
      <c r="D21" s="9" t="s">
        <v>849</v>
      </c>
      <c r="E21" t="s">
        <v>628</v>
      </c>
      <c r="F21" t="s">
        <v>208</v>
      </c>
      <c r="G21" t="s">
        <v>406</v>
      </c>
      <c r="H21">
        <v>23</v>
      </c>
      <c r="I21">
        <v>17</v>
      </c>
      <c r="J21">
        <v>19</v>
      </c>
      <c r="K21">
        <v>22</v>
      </c>
      <c r="M21">
        <v>22</v>
      </c>
    </row>
    <row r="22" spans="1:13" x14ac:dyDescent="0.25">
      <c r="A22">
        <v>21</v>
      </c>
      <c r="B22" t="str">
        <f t="shared" si="0"/>
        <v>2.09</v>
      </c>
      <c r="C22" s="2">
        <v>2</v>
      </c>
      <c r="D22" s="9" t="s">
        <v>850</v>
      </c>
      <c r="E22" t="s">
        <v>667</v>
      </c>
      <c r="F22" t="s">
        <v>639</v>
      </c>
      <c r="G22" t="s">
        <v>408</v>
      </c>
      <c r="H22">
        <v>22</v>
      </c>
      <c r="I22">
        <v>22</v>
      </c>
      <c r="J22">
        <v>27</v>
      </c>
      <c r="K22">
        <v>29</v>
      </c>
      <c r="M22">
        <v>24.2</v>
      </c>
    </row>
    <row r="23" spans="1:13" x14ac:dyDescent="0.25">
      <c r="A23">
        <v>22</v>
      </c>
      <c r="B23" t="str">
        <f t="shared" si="0"/>
        <v>2.10</v>
      </c>
      <c r="C23" s="2">
        <v>2</v>
      </c>
      <c r="D23" s="9">
        <v>10</v>
      </c>
      <c r="E23" t="s">
        <v>630</v>
      </c>
      <c r="F23" t="s">
        <v>191</v>
      </c>
      <c r="G23" t="s">
        <v>407</v>
      </c>
      <c r="H23">
        <v>24</v>
      </c>
      <c r="I23">
        <v>21</v>
      </c>
      <c r="J23">
        <v>23</v>
      </c>
      <c r="K23">
        <v>35</v>
      </c>
      <c r="M23">
        <v>25.2</v>
      </c>
    </row>
    <row r="24" spans="1:13" x14ac:dyDescent="0.25">
      <c r="A24">
        <v>23</v>
      </c>
      <c r="B24" t="str">
        <f t="shared" si="0"/>
        <v>2.11</v>
      </c>
      <c r="C24" s="2">
        <v>2</v>
      </c>
      <c r="D24" s="9">
        <v>11</v>
      </c>
      <c r="E24" t="s">
        <v>865</v>
      </c>
      <c r="F24" t="s">
        <v>647</v>
      </c>
      <c r="G24" t="s">
        <v>406</v>
      </c>
      <c r="H24">
        <v>32</v>
      </c>
      <c r="I24">
        <v>19</v>
      </c>
      <c r="J24">
        <v>20</v>
      </c>
      <c r="K24">
        <v>23</v>
      </c>
      <c r="M24">
        <v>25.6</v>
      </c>
    </row>
    <row r="25" spans="1:13" x14ac:dyDescent="0.25">
      <c r="A25">
        <v>24</v>
      </c>
      <c r="B25" t="str">
        <f t="shared" si="0"/>
        <v>2.12</v>
      </c>
      <c r="C25" s="2">
        <v>2</v>
      </c>
      <c r="D25" s="9">
        <v>12</v>
      </c>
      <c r="E25" t="s">
        <v>870</v>
      </c>
      <c r="F25" t="s">
        <v>183</v>
      </c>
      <c r="G25" t="s">
        <v>406</v>
      </c>
      <c r="H25">
        <v>19</v>
      </c>
      <c r="I25">
        <v>23</v>
      </c>
      <c r="J25">
        <v>29</v>
      </c>
      <c r="K25">
        <v>27</v>
      </c>
      <c r="M25">
        <v>26.2</v>
      </c>
    </row>
    <row r="26" spans="1:13" x14ac:dyDescent="0.25">
      <c r="A26">
        <v>25</v>
      </c>
      <c r="B26" t="str">
        <f t="shared" si="0"/>
        <v>3.01</v>
      </c>
      <c r="C26" s="2">
        <v>3</v>
      </c>
      <c r="D26" s="9" t="s">
        <v>842</v>
      </c>
      <c r="E26" t="s">
        <v>983</v>
      </c>
      <c r="F26" t="s">
        <v>680</v>
      </c>
      <c r="G26" t="s">
        <v>363</v>
      </c>
      <c r="H26">
        <v>40</v>
      </c>
      <c r="I26">
        <v>25</v>
      </c>
      <c r="J26">
        <v>30</v>
      </c>
      <c r="K26">
        <v>18</v>
      </c>
      <c r="M26">
        <v>27.4</v>
      </c>
    </row>
    <row r="27" spans="1:13" x14ac:dyDescent="0.25">
      <c r="A27">
        <v>26</v>
      </c>
      <c r="B27" t="str">
        <f t="shared" si="0"/>
        <v>3.02</v>
      </c>
      <c r="C27" s="2">
        <v>3</v>
      </c>
      <c r="D27" s="9" t="s">
        <v>843</v>
      </c>
      <c r="E27" t="s">
        <v>669</v>
      </c>
      <c r="F27" t="s">
        <v>193</v>
      </c>
      <c r="G27" t="s">
        <v>363</v>
      </c>
      <c r="H27">
        <v>33</v>
      </c>
      <c r="I27">
        <v>27</v>
      </c>
      <c r="J27">
        <v>39</v>
      </c>
      <c r="K27">
        <v>17</v>
      </c>
      <c r="M27">
        <v>28.2</v>
      </c>
    </row>
    <row r="28" spans="1:13" x14ac:dyDescent="0.25">
      <c r="A28">
        <v>27</v>
      </c>
      <c r="B28" t="str">
        <f t="shared" si="0"/>
        <v>3.03</v>
      </c>
      <c r="C28" s="2">
        <v>3</v>
      </c>
      <c r="D28" s="9" t="s">
        <v>844</v>
      </c>
      <c r="E28" t="s">
        <v>881</v>
      </c>
      <c r="F28" t="s">
        <v>736</v>
      </c>
      <c r="G28" t="s">
        <v>406</v>
      </c>
      <c r="H28">
        <v>30</v>
      </c>
      <c r="I28">
        <v>31</v>
      </c>
      <c r="J28">
        <v>28</v>
      </c>
      <c r="K28">
        <v>24</v>
      </c>
      <c r="M28">
        <v>28.2</v>
      </c>
    </row>
    <row r="29" spans="1:13" x14ac:dyDescent="0.25">
      <c r="A29">
        <v>28</v>
      </c>
      <c r="B29" t="str">
        <f t="shared" si="0"/>
        <v>3.04</v>
      </c>
      <c r="C29" s="2">
        <v>3</v>
      </c>
      <c r="D29" s="9" t="s">
        <v>845</v>
      </c>
      <c r="E29" t="s">
        <v>654</v>
      </c>
      <c r="F29" t="s">
        <v>191</v>
      </c>
      <c r="G29" t="s">
        <v>408</v>
      </c>
      <c r="H29">
        <v>26</v>
      </c>
      <c r="I29">
        <v>30</v>
      </c>
      <c r="J29">
        <v>24</v>
      </c>
      <c r="K29">
        <v>39</v>
      </c>
      <c r="M29">
        <v>29</v>
      </c>
    </row>
    <row r="30" spans="1:13" x14ac:dyDescent="0.25">
      <c r="A30">
        <v>29</v>
      </c>
      <c r="B30" t="str">
        <f t="shared" si="0"/>
        <v>3.05</v>
      </c>
      <c r="C30" s="2">
        <v>3</v>
      </c>
      <c r="D30" s="9" t="s">
        <v>846</v>
      </c>
      <c r="E30" t="s">
        <v>862</v>
      </c>
      <c r="F30" t="s">
        <v>639</v>
      </c>
      <c r="G30" t="s">
        <v>363</v>
      </c>
      <c r="H30">
        <v>31</v>
      </c>
      <c r="I30">
        <v>41</v>
      </c>
      <c r="J30">
        <v>40</v>
      </c>
      <c r="K30">
        <v>25</v>
      </c>
      <c r="M30">
        <v>31</v>
      </c>
    </row>
    <row r="31" spans="1:13" x14ac:dyDescent="0.25">
      <c r="A31">
        <v>30</v>
      </c>
      <c r="B31" t="str">
        <f t="shared" si="0"/>
        <v>3.06</v>
      </c>
      <c r="C31" s="2">
        <v>3</v>
      </c>
      <c r="D31" s="9" t="s">
        <v>847</v>
      </c>
      <c r="E31" t="s">
        <v>670</v>
      </c>
      <c r="F31" t="s">
        <v>212</v>
      </c>
      <c r="G31" t="s">
        <v>406</v>
      </c>
      <c r="H31">
        <v>21</v>
      </c>
      <c r="I31">
        <v>29</v>
      </c>
      <c r="J31">
        <v>25</v>
      </c>
      <c r="K31">
        <v>44</v>
      </c>
      <c r="M31">
        <v>31.2</v>
      </c>
    </row>
    <row r="32" spans="1:13" x14ac:dyDescent="0.25">
      <c r="A32">
        <v>31</v>
      </c>
      <c r="B32" t="str">
        <f t="shared" si="0"/>
        <v>3.07</v>
      </c>
      <c r="C32" s="2">
        <v>3</v>
      </c>
      <c r="D32" s="9" t="s">
        <v>848</v>
      </c>
      <c r="E32" t="s">
        <v>733</v>
      </c>
      <c r="F32" t="s">
        <v>672</v>
      </c>
      <c r="G32" t="s">
        <v>408</v>
      </c>
      <c r="H32">
        <v>27</v>
      </c>
      <c r="I32">
        <v>35</v>
      </c>
      <c r="J32">
        <v>35</v>
      </c>
      <c r="K32">
        <v>37</v>
      </c>
      <c r="M32">
        <v>31.2</v>
      </c>
    </row>
    <row r="33" spans="1:13" x14ac:dyDescent="0.25">
      <c r="A33">
        <v>32</v>
      </c>
      <c r="B33" t="str">
        <f t="shared" si="0"/>
        <v>3.08</v>
      </c>
      <c r="C33" s="2">
        <v>3</v>
      </c>
      <c r="D33" s="9" t="s">
        <v>849</v>
      </c>
      <c r="E33" t="s">
        <v>875</v>
      </c>
      <c r="F33" t="s">
        <v>212</v>
      </c>
      <c r="G33" t="s">
        <v>363</v>
      </c>
      <c r="H33">
        <v>28</v>
      </c>
      <c r="I33">
        <v>38</v>
      </c>
      <c r="J33">
        <v>32</v>
      </c>
      <c r="K33">
        <v>30</v>
      </c>
      <c r="M33">
        <v>31.6</v>
      </c>
    </row>
    <row r="34" spans="1:13" x14ac:dyDescent="0.25">
      <c r="A34">
        <v>33</v>
      </c>
      <c r="B34" t="str">
        <f t="shared" si="0"/>
        <v>3.09</v>
      </c>
      <c r="C34" s="2">
        <v>3</v>
      </c>
      <c r="D34" s="9" t="s">
        <v>850</v>
      </c>
      <c r="E34" t="s">
        <v>950</v>
      </c>
      <c r="F34" t="s">
        <v>666</v>
      </c>
      <c r="G34" t="s">
        <v>407</v>
      </c>
      <c r="H34">
        <v>35</v>
      </c>
      <c r="I34">
        <v>24</v>
      </c>
      <c r="J34">
        <v>33</v>
      </c>
      <c r="K34">
        <v>31</v>
      </c>
      <c r="M34">
        <v>31.8</v>
      </c>
    </row>
    <row r="35" spans="1:13" x14ac:dyDescent="0.25">
      <c r="A35">
        <v>34</v>
      </c>
      <c r="B35" t="str">
        <f t="shared" si="0"/>
        <v>3.10</v>
      </c>
      <c r="C35" s="2">
        <v>3</v>
      </c>
      <c r="D35" s="9">
        <v>10</v>
      </c>
      <c r="E35" t="s">
        <v>984</v>
      </c>
      <c r="F35" t="s">
        <v>214</v>
      </c>
      <c r="G35" t="s">
        <v>406</v>
      </c>
      <c r="H35">
        <v>36</v>
      </c>
      <c r="I35">
        <v>33</v>
      </c>
      <c r="J35">
        <v>31</v>
      </c>
      <c r="K35">
        <v>28</v>
      </c>
      <c r="M35">
        <v>32</v>
      </c>
    </row>
    <row r="36" spans="1:13" x14ac:dyDescent="0.25">
      <c r="A36">
        <v>35</v>
      </c>
      <c r="B36" t="str">
        <f t="shared" si="0"/>
        <v>3.11</v>
      </c>
      <c r="C36" s="2">
        <v>3</v>
      </c>
      <c r="D36" s="9">
        <v>11</v>
      </c>
      <c r="E36" t="s">
        <v>691</v>
      </c>
      <c r="F36" t="s">
        <v>214</v>
      </c>
      <c r="G36" t="s">
        <v>406</v>
      </c>
      <c r="H36">
        <v>39</v>
      </c>
      <c r="I36">
        <v>26</v>
      </c>
      <c r="J36">
        <v>22</v>
      </c>
      <c r="K36">
        <v>43</v>
      </c>
      <c r="M36">
        <v>34</v>
      </c>
    </row>
    <row r="37" spans="1:13" x14ac:dyDescent="0.25">
      <c r="A37">
        <v>36</v>
      </c>
      <c r="B37" t="str">
        <f t="shared" si="0"/>
        <v>3.12</v>
      </c>
      <c r="C37" s="2">
        <v>3</v>
      </c>
      <c r="D37" s="9">
        <v>12</v>
      </c>
      <c r="E37" t="s">
        <v>738</v>
      </c>
      <c r="F37" t="s">
        <v>641</v>
      </c>
      <c r="G37" t="s">
        <v>406</v>
      </c>
      <c r="H37">
        <v>25</v>
      </c>
      <c r="I37">
        <v>40</v>
      </c>
      <c r="J37">
        <v>34</v>
      </c>
      <c r="K37">
        <v>26</v>
      </c>
      <c r="M37">
        <v>34.6</v>
      </c>
    </row>
    <row r="38" spans="1:13" x14ac:dyDescent="0.25">
      <c r="A38">
        <v>37</v>
      </c>
      <c r="B38" t="str">
        <f t="shared" si="0"/>
        <v>4.01</v>
      </c>
      <c r="C38" s="2">
        <v>4</v>
      </c>
      <c r="D38" s="9" t="s">
        <v>842</v>
      </c>
      <c r="E38" t="s">
        <v>676</v>
      </c>
      <c r="F38" t="s">
        <v>220</v>
      </c>
      <c r="G38" t="s">
        <v>406</v>
      </c>
      <c r="H38">
        <v>46</v>
      </c>
      <c r="I38">
        <v>39</v>
      </c>
      <c r="J38">
        <v>26</v>
      </c>
      <c r="K38">
        <v>32</v>
      </c>
      <c r="M38">
        <v>34.799999999999997</v>
      </c>
    </row>
    <row r="39" spans="1:13" x14ac:dyDescent="0.25">
      <c r="A39">
        <v>38</v>
      </c>
      <c r="B39" t="str">
        <f t="shared" si="0"/>
        <v>4.02</v>
      </c>
      <c r="C39" s="2">
        <v>4</v>
      </c>
      <c r="D39" s="9" t="s">
        <v>843</v>
      </c>
      <c r="E39" t="s">
        <v>684</v>
      </c>
      <c r="F39" t="s">
        <v>685</v>
      </c>
      <c r="G39" t="s">
        <v>408</v>
      </c>
      <c r="H39">
        <v>34</v>
      </c>
      <c r="I39">
        <v>34</v>
      </c>
      <c r="J39">
        <v>36</v>
      </c>
      <c r="K39">
        <v>47</v>
      </c>
      <c r="M39">
        <v>37.200000000000003</v>
      </c>
    </row>
    <row r="40" spans="1:13" x14ac:dyDescent="0.25">
      <c r="A40">
        <v>39</v>
      </c>
      <c r="B40" t="str">
        <f t="shared" si="0"/>
        <v>4.03</v>
      </c>
      <c r="C40" s="2">
        <v>4</v>
      </c>
      <c r="D40" s="9" t="s">
        <v>844</v>
      </c>
      <c r="E40" t="s">
        <v>648</v>
      </c>
      <c r="F40" t="s">
        <v>736</v>
      </c>
      <c r="G40" t="s">
        <v>363</v>
      </c>
      <c r="H40">
        <v>38</v>
      </c>
      <c r="I40">
        <v>47</v>
      </c>
      <c r="J40">
        <v>45</v>
      </c>
      <c r="K40">
        <v>36</v>
      </c>
      <c r="M40">
        <v>38.6</v>
      </c>
    </row>
    <row r="41" spans="1:13" x14ac:dyDescent="0.25">
      <c r="A41">
        <v>40</v>
      </c>
      <c r="B41" t="str">
        <f t="shared" si="0"/>
        <v>4.04</v>
      </c>
      <c r="C41" s="2">
        <v>4</v>
      </c>
      <c r="D41" s="9" t="s">
        <v>845</v>
      </c>
      <c r="E41" t="s">
        <v>623</v>
      </c>
      <c r="F41" t="s">
        <v>183</v>
      </c>
      <c r="G41" t="s">
        <v>363</v>
      </c>
      <c r="H41">
        <v>29</v>
      </c>
      <c r="I41">
        <v>48</v>
      </c>
      <c r="J41">
        <v>49</v>
      </c>
      <c r="K41">
        <v>34</v>
      </c>
      <c r="M41">
        <v>39.6</v>
      </c>
    </row>
    <row r="42" spans="1:13" x14ac:dyDescent="0.25">
      <c r="A42">
        <v>41</v>
      </c>
      <c r="B42" t="str">
        <f t="shared" si="0"/>
        <v>4.05</v>
      </c>
      <c r="C42" s="2">
        <v>4</v>
      </c>
      <c r="D42" s="9" t="s">
        <v>846</v>
      </c>
      <c r="E42" t="s">
        <v>818</v>
      </c>
      <c r="F42" t="s">
        <v>650</v>
      </c>
      <c r="G42" t="s">
        <v>406</v>
      </c>
      <c r="H42">
        <v>37</v>
      </c>
      <c r="I42">
        <v>43</v>
      </c>
      <c r="J42">
        <v>46</v>
      </c>
      <c r="K42">
        <v>38</v>
      </c>
      <c r="M42">
        <v>41.2</v>
      </c>
    </row>
    <row r="43" spans="1:13" x14ac:dyDescent="0.25">
      <c r="A43">
        <v>42</v>
      </c>
      <c r="B43" t="str">
        <f t="shared" si="0"/>
        <v>4.06</v>
      </c>
      <c r="C43" s="2">
        <v>4</v>
      </c>
      <c r="D43" s="9" t="s">
        <v>847</v>
      </c>
      <c r="E43" t="s">
        <v>863</v>
      </c>
      <c r="F43" t="s">
        <v>650</v>
      </c>
      <c r="G43" t="s">
        <v>363</v>
      </c>
      <c r="H43">
        <v>43</v>
      </c>
      <c r="I43">
        <v>50</v>
      </c>
      <c r="J43">
        <v>42</v>
      </c>
      <c r="K43">
        <v>33</v>
      </c>
      <c r="M43">
        <v>41.4</v>
      </c>
    </row>
    <row r="44" spans="1:13" x14ac:dyDescent="0.25">
      <c r="A44">
        <v>43</v>
      </c>
      <c r="B44" t="str">
        <f t="shared" si="0"/>
        <v>4.07</v>
      </c>
      <c r="C44" s="2">
        <v>4</v>
      </c>
      <c r="D44" s="9" t="s">
        <v>848</v>
      </c>
      <c r="E44" t="s">
        <v>732</v>
      </c>
      <c r="F44" t="s">
        <v>680</v>
      </c>
      <c r="G44" t="s">
        <v>406</v>
      </c>
      <c r="H44">
        <v>51</v>
      </c>
      <c r="I44">
        <v>36</v>
      </c>
      <c r="J44">
        <v>41</v>
      </c>
      <c r="K44">
        <v>41</v>
      </c>
      <c r="M44">
        <v>42.6</v>
      </c>
    </row>
    <row r="45" spans="1:13" x14ac:dyDescent="0.25">
      <c r="A45">
        <v>44</v>
      </c>
      <c r="B45" t="str">
        <f t="shared" si="0"/>
        <v>4.08</v>
      </c>
      <c r="C45" s="2">
        <v>4</v>
      </c>
      <c r="D45" s="9" t="s">
        <v>849</v>
      </c>
      <c r="E45" t="s">
        <v>638</v>
      </c>
      <c r="F45" t="s">
        <v>736</v>
      </c>
      <c r="G45" t="s">
        <v>406</v>
      </c>
      <c r="H45">
        <v>42</v>
      </c>
      <c r="I45">
        <v>32</v>
      </c>
      <c r="J45">
        <v>47</v>
      </c>
      <c r="K45">
        <v>42</v>
      </c>
      <c r="M45">
        <v>43</v>
      </c>
    </row>
    <row r="46" spans="1:13" x14ac:dyDescent="0.25">
      <c r="A46">
        <v>45</v>
      </c>
      <c r="B46" t="str">
        <f t="shared" si="0"/>
        <v>4.09</v>
      </c>
      <c r="C46" s="2">
        <v>4</v>
      </c>
      <c r="D46" s="9" t="s">
        <v>850</v>
      </c>
      <c r="E46" t="s">
        <v>820</v>
      </c>
      <c r="F46" t="s">
        <v>657</v>
      </c>
      <c r="G46" t="s">
        <v>406</v>
      </c>
      <c r="H46">
        <v>44</v>
      </c>
      <c r="I46">
        <v>37</v>
      </c>
      <c r="J46">
        <v>51</v>
      </c>
      <c r="K46">
        <v>40</v>
      </c>
      <c r="M46">
        <v>43.6</v>
      </c>
    </row>
    <row r="47" spans="1:13" x14ac:dyDescent="0.25">
      <c r="A47">
        <v>46</v>
      </c>
      <c r="B47" t="str">
        <f t="shared" si="0"/>
        <v>4.10</v>
      </c>
      <c r="C47" s="2">
        <v>4</v>
      </c>
      <c r="D47" s="9">
        <v>10</v>
      </c>
      <c r="E47" t="s">
        <v>711</v>
      </c>
      <c r="F47" t="s">
        <v>672</v>
      </c>
      <c r="G47" t="s">
        <v>406</v>
      </c>
      <c r="H47">
        <v>48</v>
      </c>
      <c r="I47">
        <v>49</v>
      </c>
      <c r="J47">
        <v>37</v>
      </c>
      <c r="K47">
        <v>45</v>
      </c>
      <c r="M47">
        <v>44</v>
      </c>
    </row>
    <row r="48" spans="1:13" x14ac:dyDescent="0.25">
      <c r="A48">
        <v>47</v>
      </c>
      <c r="B48" t="str">
        <f t="shared" si="0"/>
        <v>4.11</v>
      </c>
      <c r="C48" s="2">
        <v>4</v>
      </c>
      <c r="D48" s="9">
        <v>11</v>
      </c>
      <c r="E48" t="s">
        <v>689</v>
      </c>
      <c r="F48" t="s">
        <v>685</v>
      </c>
      <c r="G48" t="s">
        <v>407</v>
      </c>
      <c r="H48">
        <v>45</v>
      </c>
      <c r="I48">
        <v>45</v>
      </c>
      <c r="J48">
        <v>43</v>
      </c>
      <c r="K48">
        <v>51</v>
      </c>
      <c r="M48">
        <v>45.8</v>
      </c>
    </row>
    <row r="49" spans="1:13" x14ac:dyDescent="0.25">
      <c r="A49">
        <v>48</v>
      </c>
      <c r="B49" t="str">
        <f t="shared" si="0"/>
        <v>4.12</v>
      </c>
      <c r="C49" s="2">
        <v>4</v>
      </c>
      <c r="D49" s="9">
        <v>12</v>
      </c>
      <c r="E49" t="s">
        <v>985</v>
      </c>
      <c r="F49" t="s">
        <v>645</v>
      </c>
      <c r="G49" t="s">
        <v>407</v>
      </c>
      <c r="H49">
        <v>49</v>
      </c>
      <c r="I49">
        <v>46</v>
      </c>
      <c r="J49">
        <v>38</v>
      </c>
      <c r="K49">
        <v>49</v>
      </c>
      <c r="M49">
        <v>46.4</v>
      </c>
    </row>
    <row r="50" spans="1:13" x14ac:dyDescent="0.25">
      <c r="A50">
        <v>49</v>
      </c>
      <c r="B50" t="str">
        <f t="shared" si="0"/>
        <v>5.01</v>
      </c>
      <c r="C50" s="2">
        <v>5</v>
      </c>
      <c r="D50" s="9" t="s">
        <v>842</v>
      </c>
      <c r="E50" t="s">
        <v>986</v>
      </c>
      <c r="F50" t="s">
        <v>187</v>
      </c>
      <c r="G50" t="s">
        <v>406</v>
      </c>
      <c r="H50">
        <v>41</v>
      </c>
      <c r="I50">
        <v>44</v>
      </c>
      <c r="J50">
        <v>57</v>
      </c>
      <c r="K50">
        <v>46</v>
      </c>
      <c r="M50">
        <v>48.6</v>
      </c>
    </row>
    <row r="51" spans="1:13" x14ac:dyDescent="0.25">
      <c r="A51">
        <v>50</v>
      </c>
      <c r="B51" t="str">
        <f t="shared" si="0"/>
        <v>5.02</v>
      </c>
      <c r="C51" s="2">
        <v>5</v>
      </c>
      <c r="D51" s="9" t="s">
        <v>843</v>
      </c>
      <c r="E51" t="s">
        <v>987</v>
      </c>
      <c r="F51" t="s">
        <v>736</v>
      </c>
      <c r="G51" t="s">
        <v>408</v>
      </c>
      <c r="H51">
        <v>47</v>
      </c>
      <c r="I51">
        <v>42</v>
      </c>
      <c r="J51">
        <v>44</v>
      </c>
      <c r="K51">
        <v>61</v>
      </c>
      <c r="M51">
        <v>48.6</v>
      </c>
    </row>
    <row r="52" spans="1:13" x14ac:dyDescent="0.25">
      <c r="A52">
        <v>51</v>
      </c>
      <c r="B52" t="str">
        <f t="shared" si="0"/>
        <v>5.03</v>
      </c>
      <c r="C52" s="2">
        <v>5</v>
      </c>
      <c r="D52" s="9" t="s">
        <v>844</v>
      </c>
      <c r="E52" t="s">
        <v>944</v>
      </c>
      <c r="F52" t="s">
        <v>639</v>
      </c>
      <c r="G52" t="s">
        <v>407</v>
      </c>
      <c r="H52">
        <v>60</v>
      </c>
      <c r="I52">
        <v>51</v>
      </c>
      <c r="J52">
        <v>53</v>
      </c>
      <c r="K52">
        <v>48</v>
      </c>
      <c r="M52">
        <v>53.6</v>
      </c>
    </row>
    <row r="53" spans="1:13" x14ac:dyDescent="0.25">
      <c r="A53">
        <v>52</v>
      </c>
      <c r="B53" t="str">
        <f t="shared" si="0"/>
        <v>5.04</v>
      </c>
      <c r="C53" s="2">
        <v>5</v>
      </c>
      <c r="D53" s="9" t="s">
        <v>845</v>
      </c>
      <c r="E53" t="s">
        <v>730</v>
      </c>
      <c r="F53" t="s">
        <v>645</v>
      </c>
      <c r="G53" t="s">
        <v>363</v>
      </c>
      <c r="H53">
        <v>65</v>
      </c>
      <c r="I53">
        <v>63</v>
      </c>
      <c r="J53">
        <v>54</v>
      </c>
      <c r="K53">
        <v>55</v>
      </c>
      <c r="M53">
        <v>56</v>
      </c>
    </row>
    <row r="54" spans="1:13" x14ac:dyDescent="0.25">
      <c r="A54">
        <v>53</v>
      </c>
      <c r="B54" t="str">
        <f t="shared" si="0"/>
        <v>5.05</v>
      </c>
      <c r="C54" s="2">
        <v>5</v>
      </c>
      <c r="D54" s="9" t="s">
        <v>846</v>
      </c>
      <c r="E54" t="s">
        <v>660</v>
      </c>
      <c r="F54" t="s">
        <v>214</v>
      </c>
      <c r="G54" t="s">
        <v>407</v>
      </c>
      <c r="H54">
        <v>50</v>
      </c>
      <c r="I54">
        <v>53</v>
      </c>
      <c r="J54">
        <v>50</v>
      </c>
      <c r="K54">
        <v>68</v>
      </c>
      <c r="M54">
        <v>56.6</v>
      </c>
    </row>
    <row r="55" spans="1:13" x14ac:dyDescent="0.25">
      <c r="A55">
        <v>54</v>
      </c>
      <c r="B55" t="str">
        <f t="shared" si="0"/>
        <v>5.06</v>
      </c>
      <c r="C55" s="2">
        <v>5</v>
      </c>
      <c r="D55" s="9" t="s">
        <v>847</v>
      </c>
      <c r="E55" t="s">
        <v>673</v>
      </c>
      <c r="F55" t="s">
        <v>633</v>
      </c>
      <c r="G55" t="s">
        <v>406</v>
      </c>
      <c r="H55">
        <v>68</v>
      </c>
      <c r="I55">
        <v>59</v>
      </c>
      <c r="J55">
        <v>48</v>
      </c>
      <c r="K55">
        <v>58</v>
      </c>
      <c r="M55">
        <v>56.8</v>
      </c>
    </row>
    <row r="56" spans="1:13" x14ac:dyDescent="0.25">
      <c r="A56">
        <v>55</v>
      </c>
      <c r="B56" t="str">
        <f t="shared" si="0"/>
        <v>5.07</v>
      </c>
      <c r="C56" s="2">
        <v>5</v>
      </c>
      <c r="D56" s="9" t="s">
        <v>848</v>
      </c>
      <c r="E56" t="s">
        <v>941</v>
      </c>
      <c r="F56" t="s">
        <v>641</v>
      </c>
      <c r="G56" t="s">
        <v>408</v>
      </c>
      <c r="H56">
        <v>53</v>
      </c>
      <c r="I56">
        <v>56</v>
      </c>
      <c r="J56">
        <v>52</v>
      </c>
      <c r="K56">
        <v>60</v>
      </c>
      <c r="M56">
        <v>57.6</v>
      </c>
    </row>
    <row r="57" spans="1:13" x14ac:dyDescent="0.25">
      <c r="A57">
        <v>56</v>
      </c>
      <c r="B57" t="str">
        <f t="shared" si="0"/>
        <v>5.08</v>
      </c>
      <c r="C57" s="2">
        <v>5</v>
      </c>
      <c r="D57" s="9" t="s">
        <v>849</v>
      </c>
      <c r="E57" t="s">
        <v>629</v>
      </c>
      <c r="F57" t="s">
        <v>622</v>
      </c>
      <c r="G57" t="s">
        <v>363</v>
      </c>
      <c r="H57">
        <v>62</v>
      </c>
      <c r="I57">
        <v>58</v>
      </c>
      <c r="J57">
        <v>70</v>
      </c>
      <c r="K57">
        <v>52</v>
      </c>
      <c r="M57">
        <v>59.2</v>
      </c>
    </row>
    <row r="58" spans="1:13" x14ac:dyDescent="0.25">
      <c r="A58">
        <v>57</v>
      </c>
      <c r="B58" t="str">
        <f t="shared" si="0"/>
        <v>5.09</v>
      </c>
      <c r="C58" s="2">
        <v>5</v>
      </c>
      <c r="D58" s="9" t="s">
        <v>850</v>
      </c>
      <c r="E58" t="s">
        <v>876</v>
      </c>
      <c r="F58" t="s">
        <v>637</v>
      </c>
      <c r="G58" t="s">
        <v>406</v>
      </c>
      <c r="H58">
        <v>64</v>
      </c>
      <c r="I58">
        <v>57</v>
      </c>
      <c r="J58">
        <v>61</v>
      </c>
      <c r="K58">
        <v>56</v>
      </c>
      <c r="M58">
        <v>59.6</v>
      </c>
    </row>
    <row r="59" spans="1:13" x14ac:dyDescent="0.25">
      <c r="A59">
        <v>58</v>
      </c>
      <c r="B59" t="str">
        <f t="shared" si="0"/>
        <v>5.10</v>
      </c>
      <c r="C59" s="2">
        <v>5</v>
      </c>
      <c r="D59" s="9">
        <v>10</v>
      </c>
      <c r="E59" t="s">
        <v>665</v>
      </c>
      <c r="F59" t="s">
        <v>657</v>
      </c>
      <c r="G59" t="s">
        <v>363</v>
      </c>
      <c r="H59">
        <v>56</v>
      </c>
      <c r="I59">
        <v>62</v>
      </c>
      <c r="J59">
        <v>74</v>
      </c>
      <c r="K59">
        <v>50</v>
      </c>
      <c r="M59">
        <v>60.6</v>
      </c>
    </row>
    <row r="60" spans="1:13" x14ac:dyDescent="0.25">
      <c r="A60">
        <v>59</v>
      </c>
      <c r="B60" t="str">
        <f t="shared" si="0"/>
        <v>5.11</v>
      </c>
      <c r="C60" s="2">
        <v>5</v>
      </c>
      <c r="D60" s="9">
        <v>11</v>
      </c>
      <c r="E60" t="s">
        <v>742</v>
      </c>
      <c r="F60" t="s">
        <v>649</v>
      </c>
      <c r="G60" t="s">
        <v>408</v>
      </c>
      <c r="H60">
        <v>52</v>
      </c>
      <c r="I60">
        <v>61</v>
      </c>
      <c r="J60">
        <v>59</v>
      </c>
      <c r="K60">
        <v>80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2">
        <v>5</v>
      </c>
      <c r="D61" s="9">
        <v>12</v>
      </c>
      <c r="E61" t="s">
        <v>656</v>
      </c>
      <c r="F61" t="s">
        <v>666</v>
      </c>
      <c r="G61" t="s">
        <v>363</v>
      </c>
      <c r="H61">
        <v>71</v>
      </c>
      <c r="I61">
        <v>65</v>
      </c>
      <c r="J61">
        <v>56</v>
      </c>
      <c r="K61">
        <v>64</v>
      </c>
      <c r="M61">
        <v>61.8</v>
      </c>
    </row>
    <row r="62" spans="1:13" x14ac:dyDescent="0.25">
      <c r="A62">
        <v>61</v>
      </c>
      <c r="B62" t="str">
        <f t="shared" si="0"/>
        <v>6.01</v>
      </c>
      <c r="C62" s="2">
        <v>6</v>
      </c>
      <c r="D62" s="9" t="s">
        <v>842</v>
      </c>
      <c r="E62" t="s">
        <v>698</v>
      </c>
      <c r="F62" t="s">
        <v>649</v>
      </c>
      <c r="G62" t="s">
        <v>406</v>
      </c>
      <c r="H62">
        <v>59</v>
      </c>
      <c r="I62">
        <v>60</v>
      </c>
      <c r="J62">
        <v>64</v>
      </c>
      <c r="K62">
        <v>65</v>
      </c>
      <c r="M62">
        <v>62.2</v>
      </c>
    </row>
    <row r="63" spans="1:13" x14ac:dyDescent="0.25">
      <c r="A63">
        <v>62</v>
      </c>
      <c r="B63" t="str">
        <f t="shared" si="0"/>
        <v>6.02</v>
      </c>
      <c r="C63" s="2">
        <v>6</v>
      </c>
      <c r="D63" s="9" t="s">
        <v>843</v>
      </c>
      <c r="E63" t="s">
        <v>934</v>
      </c>
      <c r="F63" t="s">
        <v>685</v>
      </c>
      <c r="G63" t="s">
        <v>406</v>
      </c>
      <c r="H63">
        <v>55</v>
      </c>
      <c r="I63">
        <v>52</v>
      </c>
      <c r="J63">
        <v>73</v>
      </c>
      <c r="K63">
        <v>71</v>
      </c>
      <c r="M63">
        <v>63.2</v>
      </c>
    </row>
    <row r="64" spans="1:13" x14ac:dyDescent="0.25">
      <c r="A64">
        <v>63</v>
      </c>
      <c r="B64" t="str">
        <f t="shared" si="0"/>
        <v>6.03</v>
      </c>
      <c r="C64" s="2">
        <v>6</v>
      </c>
      <c r="D64" s="9" t="s">
        <v>844</v>
      </c>
      <c r="E64" t="s">
        <v>674</v>
      </c>
      <c r="F64" t="s">
        <v>647</v>
      </c>
      <c r="G64" t="s">
        <v>407</v>
      </c>
      <c r="H64">
        <v>67</v>
      </c>
      <c r="I64">
        <v>55</v>
      </c>
      <c r="J64">
        <v>58</v>
      </c>
      <c r="K64">
        <v>69</v>
      </c>
      <c r="M64">
        <v>64.2</v>
      </c>
    </row>
    <row r="65" spans="1:13" x14ac:dyDescent="0.25">
      <c r="A65">
        <v>64</v>
      </c>
      <c r="B65" t="str">
        <f t="shared" si="0"/>
        <v>6.04</v>
      </c>
      <c r="C65" s="2">
        <v>6</v>
      </c>
      <c r="D65" s="9" t="s">
        <v>845</v>
      </c>
      <c r="E65" t="s">
        <v>988</v>
      </c>
      <c r="F65" t="s">
        <v>736</v>
      </c>
      <c r="G65" t="s">
        <v>406</v>
      </c>
      <c r="H65">
        <v>66</v>
      </c>
      <c r="I65">
        <v>54</v>
      </c>
      <c r="J65">
        <v>62</v>
      </c>
      <c r="K65">
        <v>74</v>
      </c>
      <c r="M65">
        <v>65</v>
      </c>
    </row>
    <row r="66" spans="1:13" x14ac:dyDescent="0.25">
      <c r="A66">
        <v>65</v>
      </c>
      <c r="B66" t="str">
        <f t="shared" si="0"/>
        <v>6.05</v>
      </c>
      <c r="C66" s="2">
        <v>6</v>
      </c>
      <c r="D66" s="9" t="s">
        <v>846</v>
      </c>
      <c r="E66" t="s">
        <v>786</v>
      </c>
      <c r="F66" t="s">
        <v>204</v>
      </c>
      <c r="G66" t="s">
        <v>407</v>
      </c>
      <c r="H66">
        <v>54</v>
      </c>
      <c r="I66">
        <v>67</v>
      </c>
      <c r="J66">
        <v>66</v>
      </c>
      <c r="K66">
        <v>67</v>
      </c>
      <c r="M66">
        <v>65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2">
        <v>6</v>
      </c>
      <c r="D67" s="9" t="s">
        <v>847</v>
      </c>
      <c r="E67" t="s">
        <v>878</v>
      </c>
      <c r="F67" t="s">
        <v>208</v>
      </c>
      <c r="G67" t="s">
        <v>363</v>
      </c>
      <c r="H67">
        <v>70</v>
      </c>
      <c r="I67">
        <v>82</v>
      </c>
      <c r="J67">
        <v>77</v>
      </c>
      <c r="K67">
        <v>57</v>
      </c>
      <c r="M67">
        <v>66.599999999999994</v>
      </c>
    </row>
    <row r="68" spans="1:13" x14ac:dyDescent="0.25">
      <c r="A68">
        <v>67</v>
      </c>
      <c r="B68" t="str">
        <f t="shared" si="1"/>
        <v>6.07</v>
      </c>
      <c r="C68" s="2">
        <v>6</v>
      </c>
      <c r="D68" s="9" t="s">
        <v>848</v>
      </c>
      <c r="E68" t="s">
        <v>753</v>
      </c>
      <c r="F68" t="s">
        <v>266</v>
      </c>
      <c r="G68" t="s">
        <v>363</v>
      </c>
      <c r="H68">
        <v>61</v>
      </c>
      <c r="I68">
        <v>69</v>
      </c>
      <c r="J68">
        <v>82</v>
      </c>
      <c r="K68">
        <v>53</v>
      </c>
      <c r="M68">
        <v>66.599999999999994</v>
      </c>
    </row>
    <row r="69" spans="1:13" x14ac:dyDescent="0.25">
      <c r="A69">
        <v>68</v>
      </c>
      <c r="B69" t="str">
        <f t="shared" si="1"/>
        <v>6.08</v>
      </c>
      <c r="C69" s="2">
        <v>6</v>
      </c>
      <c r="D69" s="9" t="s">
        <v>849</v>
      </c>
      <c r="E69" t="s">
        <v>968</v>
      </c>
      <c r="F69" t="s">
        <v>191</v>
      </c>
      <c r="G69" t="s">
        <v>406</v>
      </c>
      <c r="H69">
        <v>63</v>
      </c>
      <c r="I69">
        <v>70</v>
      </c>
      <c r="J69">
        <v>85</v>
      </c>
      <c r="K69">
        <v>54</v>
      </c>
      <c r="M69">
        <v>67.599999999999994</v>
      </c>
    </row>
    <row r="70" spans="1:13" x14ac:dyDescent="0.25">
      <c r="A70">
        <v>69</v>
      </c>
      <c r="B70" t="str">
        <f t="shared" si="1"/>
        <v>6.09</v>
      </c>
      <c r="C70" s="2">
        <v>6</v>
      </c>
      <c r="D70" s="9" t="s">
        <v>850</v>
      </c>
      <c r="E70" t="s">
        <v>701</v>
      </c>
      <c r="F70" t="s">
        <v>627</v>
      </c>
      <c r="G70" t="s">
        <v>408</v>
      </c>
      <c r="H70">
        <v>58</v>
      </c>
      <c r="I70">
        <v>71</v>
      </c>
      <c r="J70">
        <v>63</v>
      </c>
      <c r="K70">
        <v>86</v>
      </c>
      <c r="M70">
        <v>68.400000000000006</v>
      </c>
    </row>
    <row r="71" spans="1:13" x14ac:dyDescent="0.25">
      <c r="A71">
        <v>70</v>
      </c>
      <c r="B71" t="str">
        <f t="shared" si="1"/>
        <v>6.10</v>
      </c>
      <c r="C71" s="2">
        <v>6</v>
      </c>
      <c r="D71" s="9">
        <v>10</v>
      </c>
      <c r="E71" t="s">
        <v>675</v>
      </c>
      <c r="F71" t="s">
        <v>645</v>
      </c>
      <c r="G71" t="s">
        <v>408</v>
      </c>
      <c r="H71">
        <v>73</v>
      </c>
      <c r="I71">
        <v>78</v>
      </c>
      <c r="J71">
        <v>55</v>
      </c>
      <c r="K71">
        <v>70</v>
      </c>
      <c r="M71">
        <v>70.2</v>
      </c>
    </row>
    <row r="72" spans="1:13" x14ac:dyDescent="0.25">
      <c r="A72">
        <v>71</v>
      </c>
      <c r="B72" t="str">
        <f t="shared" si="1"/>
        <v>6.11</v>
      </c>
      <c r="C72" s="2">
        <v>6</v>
      </c>
      <c r="D72" s="9">
        <v>11</v>
      </c>
      <c r="E72" t="s">
        <v>636</v>
      </c>
      <c r="F72" t="s">
        <v>637</v>
      </c>
      <c r="G72" t="s">
        <v>363</v>
      </c>
      <c r="H72">
        <v>74</v>
      </c>
      <c r="I72">
        <v>73</v>
      </c>
      <c r="J72">
        <v>86</v>
      </c>
      <c r="K72">
        <v>62</v>
      </c>
      <c r="M72">
        <v>70.8</v>
      </c>
    </row>
    <row r="73" spans="1:13" x14ac:dyDescent="0.25">
      <c r="A73">
        <v>72</v>
      </c>
      <c r="B73" t="str">
        <f t="shared" si="1"/>
        <v>6.12</v>
      </c>
      <c r="C73" s="2">
        <v>6</v>
      </c>
      <c r="D73" s="9">
        <v>12</v>
      </c>
      <c r="E73" t="s">
        <v>951</v>
      </c>
      <c r="F73" t="s">
        <v>193</v>
      </c>
      <c r="G73" t="s">
        <v>408</v>
      </c>
      <c r="H73">
        <v>72</v>
      </c>
      <c r="I73">
        <v>80</v>
      </c>
      <c r="J73">
        <v>72</v>
      </c>
      <c r="K73">
        <v>75</v>
      </c>
      <c r="M73">
        <v>71.400000000000006</v>
      </c>
    </row>
    <row r="74" spans="1:13" x14ac:dyDescent="0.25">
      <c r="A74">
        <v>73</v>
      </c>
      <c r="B74" t="str">
        <f t="shared" si="1"/>
        <v>7.01</v>
      </c>
      <c r="C74" s="2">
        <v>7</v>
      </c>
      <c r="D74" s="9" t="s">
        <v>842</v>
      </c>
      <c r="E74" t="s">
        <v>664</v>
      </c>
      <c r="F74" t="s">
        <v>643</v>
      </c>
      <c r="G74" t="s">
        <v>406</v>
      </c>
      <c r="H74">
        <v>75</v>
      </c>
      <c r="I74">
        <v>68</v>
      </c>
      <c r="J74">
        <v>79</v>
      </c>
      <c r="K74">
        <v>63</v>
      </c>
      <c r="M74">
        <v>71.599999999999994</v>
      </c>
    </row>
    <row r="75" spans="1:13" x14ac:dyDescent="0.25">
      <c r="A75">
        <v>74</v>
      </c>
      <c r="B75" t="str">
        <f t="shared" si="1"/>
        <v>7.02</v>
      </c>
      <c r="C75" s="2">
        <v>7</v>
      </c>
      <c r="D75" s="9" t="s">
        <v>843</v>
      </c>
      <c r="E75" t="s">
        <v>646</v>
      </c>
      <c r="F75" t="s">
        <v>625</v>
      </c>
      <c r="G75" t="s">
        <v>406</v>
      </c>
      <c r="H75">
        <v>57</v>
      </c>
      <c r="I75">
        <v>83</v>
      </c>
      <c r="J75">
        <v>76</v>
      </c>
      <c r="K75">
        <v>79</v>
      </c>
      <c r="M75">
        <v>74.400000000000006</v>
      </c>
    </row>
    <row r="76" spans="1:13" x14ac:dyDescent="0.25">
      <c r="A76">
        <v>75</v>
      </c>
      <c r="B76" t="str">
        <f t="shared" si="1"/>
        <v>7.03</v>
      </c>
      <c r="C76" s="2">
        <v>7</v>
      </c>
      <c r="D76" s="9" t="s">
        <v>844</v>
      </c>
      <c r="E76" t="s">
        <v>699</v>
      </c>
      <c r="F76" t="s">
        <v>680</v>
      </c>
      <c r="G76" t="s">
        <v>363</v>
      </c>
      <c r="H76">
        <v>86</v>
      </c>
      <c r="I76">
        <v>81</v>
      </c>
      <c r="J76">
        <v>60</v>
      </c>
      <c r="K76">
        <v>76</v>
      </c>
      <c r="M76">
        <v>74.599999999999994</v>
      </c>
    </row>
    <row r="77" spans="1:13" x14ac:dyDescent="0.25">
      <c r="A77">
        <v>76</v>
      </c>
      <c r="B77" t="str">
        <f t="shared" si="1"/>
        <v>7.04</v>
      </c>
      <c r="C77" s="2">
        <v>7</v>
      </c>
      <c r="D77" s="9" t="s">
        <v>845</v>
      </c>
      <c r="E77" t="s">
        <v>864</v>
      </c>
      <c r="F77" t="s">
        <v>204</v>
      </c>
      <c r="G77" t="s">
        <v>406</v>
      </c>
      <c r="H77">
        <v>83</v>
      </c>
      <c r="I77">
        <v>66</v>
      </c>
      <c r="J77">
        <v>75</v>
      </c>
      <c r="K77">
        <v>66</v>
      </c>
      <c r="M77">
        <v>74.599999999999994</v>
      </c>
    </row>
    <row r="78" spans="1:13" x14ac:dyDescent="0.25">
      <c r="A78">
        <v>77</v>
      </c>
      <c r="B78" t="str">
        <f t="shared" si="1"/>
        <v>7.05</v>
      </c>
      <c r="C78" s="2">
        <v>7</v>
      </c>
      <c r="D78" s="9" t="s">
        <v>846</v>
      </c>
      <c r="E78" t="s">
        <v>682</v>
      </c>
      <c r="F78" t="s">
        <v>212</v>
      </c>
      <c r="G78" t="s">
        <v>406</v>
      </c>
      <c r="H78">
        <v>69</v>
      </c>
      <c r="I78">
        <v>75</v>
      </c>
      <c r="J78">
        <v>84</v>
      </c>
      <c r="K78">
        <v>72</v>
      </c>
      <c r="M78">
        <v>76.2</v>
      </c>
    </row>
    <row r="79" spans="1:13" x14ac:dyDescent="0.25">
      <c r="A79">
        <v>78</v>
      </c>
      <c r="B79" t="str">
        <f t="shared" si="1"/>
        <v>7.06</v>
      </c>
      <c r="C79" s="2">
        <v>7</v>
      </c>
      <c r="D79" s="9" t="s">
        <v>847</v>
      </c>
      <c r="E79" t="s">
        <v>658</v>
      </c>
      <c r="F79" t="s">
        <v>657</v>
      </c>
      <c r="G79" t="s">
        <v>406</v>
      </c>
      <c r="H79">
        <v>78</v>
      </c>
      <c r="I79">
        <v>64</v>
      </c>
      <c r="J79">
        <v>80</v>
      </c>
      <c r="K79">
        <v>81</v>
      </c>
      <c r="M79">
        <v>79.400000000000006</v>
      </c>
    </row>
    <row r="80" spans="1:13" x14ac:dyDescent="0.25">
      <c r="A80">
        <v>79</v>
      </c>
      <c r="B80" t="str">
        <f t="shared" si="1"/>
        <v>7.07</v>
      </c>
      <c r="C80" s="2">
        <v>7</v>
      </c>
      <c r="D80" s="9" t="s">
        <v>848</v>
      </c>
      <c r="E80" t="s">
        <v>687</v>
      </c>
      <c r="F80" t="s">
        <v>688</v>
      </c>
      <c r="G80" t="s">
        <v>363</v>
      </c>
      <c r="H80">
        <v>76</v>
      </c>
      <c r="I80">
        <v>90</v>
      </c>
      <c r="J80">
        <v>105</v>
      </c>
      <c r="K80">
        <v>59</v>
      </c>
      <c r="M80">
        <v>81.2</v>
      </c>
    </row>
    <row r="81" spans="1:13" x14ac:dyDescent="0.25">
      <c r="A81">
        <v>80</v>
      </c>
      <c r="B81" t="str">
        <f t="shared" si="1"/>
        <v>7.08</v>
      </c>
      <c r="C81" s="2">
        <v>7</v>
      </c>
      <c r="D81" s="9" t="s">
        <v>849</v>
      </c>
      <c r="E81" t="s">
        <v>955</v>
      </c>
      <c r="F81" t="s">
        <v>627</v>
      </c>
      <c r="G81" t="s">
        <v>407</v>
      </c>
      <c r="H81">
        <v>81</v>
      </c>
      <c r="I81">
        <v>86</v>
      </c>
      <c r="J81">
        <v>69</v>
      </c>
      <c r="K81">
        <v>88</v>
      </c>
      <c r="M81">
        <v>81.599999999999994</v>
      </c>
    </row>
    <row r="82" spans="1:13" x14ac:dyDescent="0.25">
      <c r="A82">
        <v>81</v>
      </c>
      <c r="B82" t="str">
        <f t="shared" si="1"/>
        <v>7.09</v>
      </c>
      <c r="C82" s="2">
        <v>7</v>
      </c>
      <c r="D82" s="9" t="s">
        <v>850</v>
      </c>
      <c r="E82" t="s">
        <v>734</v>
      </c>
      <c r="F82" t="s">
        <v>625</v>
      </c>
      <c r="G82" t="s">
        <v>363</v>
      </c>
      <c r="H82">
        <v>89</v>
      </c>
      <c r="I82">
        <v>77</v>
      </c>
      <c r="J82">
        <v>92</v>
      </c>
      <c r="K82">
        <v>77</v>
      </c>
      <c r="M82">
        <v>81.8</v>
      </c>
    </row>
    <row r="83" spans="1:13" x14ac:dyDescent="0.25">
      <c r="A83">
        <v>82</v>
      </c>
      <c r="B83" t="str">
        <f t="shared" si="1"/>
        <v>7.10</v>
      </c>
      <c r="C83" s="2">
        <v>7</v>
      </c>
      <c r="D83" s="9">
        <v>10</v>
      </c>
      <c r="E83" t="s">
        <v>935</v>
      </c>
      <c r="F83" t="s">
        <v>633</v>
      </c>
      <c r="G83" t="s">
        <v>407</v>
      </c>
      <c r="H83">
        <v>82</v>
      </c>
      <c r="I83">
        <v>84</v>
      </c>
      <c r="J83">
        <v>83</v>
      </c>
      <c r="K83">
        <v>90</v>
      </c>
      <c r="M83">
        <v>84.2</v>
      </c>
    </row>
    <row r="84" spans="1:13" x14ac:dyDescent="0.25">
      <c r="A84">
        <v>83</v>
      </c>
      <c r="B84" t="str">
        <f t="shared" si="1"/>
        <v>7.11</v>
      </c>
      <c r="C84" s="2">
        <v>7</v>
      </c>
      <c r="D84" s="9">
        <v>11</v>
      </c>
      <c r="E84" t="s">
        <v>964</v>
      </c>
      <c r="F84" t="s">
        <v>193</v>
      </c>
      <c r="G84" t="s">
        <v>406</v>
      </c>
      <c r="H84">
        <v>95</v>
      </c>
      <c r="I84">
        <v>74</v>
      </c>
      <c r="J84">
        <v>95</v>
      </c>
      <c r="K84">
        <v>92</v>
      </c>
      <c r="M84">
        <v>87.2</v>
      </c>
    </row>
    <row r="85" spans="1:13" x14ac:dyDescent="0.25">
      <c r="A85">
        <v>84</v>
      </c>
      <c r="B85" t="str">
        <f t="shared" si="1"/>
        <v>7.12</v>
      </c>
      <c r="C85" s="2">
        <v>7</v>
      </c>
      <c r="D85" s="9">
        <v>12</v>
      </c>
      <c r="E85" t="s">
        <v>678</v>
      </c>
      <c r="F85" t="s">
        <v>620</v>
      </c>
      <c r="G85" t="s">
        <v>406</v>
      </c>
      <c r="H85">
        <v>79</v>
      </c>
      <c r="I85">
        <v>95</v>
      </c>
      <c r="J85">
        <v>91</v>
      </c>
      <c r="K85">
        <v>84</v>
      </c>
      <c r="M85">
        <v>88.2</v>
      </c>
    </row>
    <row r="86" spans="1:13" x14ac:dyDescent="0.25">
      <c r="A86">
        <v>85</v>
      </c>
      <c r="B86" t="str">
        <f t="shared" si="1"/>
        <v>8.01</v>
      </c>
      <c r="C86" s="2">
        <v>8</v>
      </c>
      <c r="D86" s="9" t="s">
        <v>842</v>
      </c>
      <c r="E86" t="s">
        <v>989</v>
      </c>
      <c r="F86" t="s">
        <v>191</v>
      </c>
      <c r="G86" t="s">
        <v>406</v>
      </c>
      <c r="H86">
        <v>87</v>
      </c>
      <c r="I86">
        <v>76</v>
      </c>
      <c r="J86">
        <v>99</v>
      </c>
      <c r="K86">
        <v>95</v>
      </c>
      <c r="M86">
        <v>90</v>
      </c>
    </row>
    <row r="87" spans="1:13" x14ac:dyDescent="0.25">
      <c r="A87">
        <v>86</v>
      </c>
      <c r="B87" t="str">
        <f t="shared" si="1"/>
        <v>8.02</v>
      </c>
      <c r="C87" s="2">
        <v>8</v>
      </c>
      <c r="D87" s="9" t="s">
        <v>843</v>
      </c>
      <c r="E87" t="s">
        <v>631</v>
      </c>
      <c r="F87" t="s">
        <v>643</v>
      </c>
      <c r="G87" t="s">
        <v>363</v>
      </c>
      <c r="H87">
        <v>92</v>
      </c>
      <c r="I87">
        <v>93</v>
      </c>
      <c r="J87">
        <v>93</v>
      </c>
      <c r="K87">
        <v>89</v>
      </c>
      <c r="M87">
        <v>91</v>
      </c>
    </row>
    <row r="88" spans="1:13" x14ac:dyDescent="0.25">
      <c r="A88">
        <v>87</v>
      </c>
      <c r="B88" t="str">
        <f t="shared" si="1"/>
        <v>8.03</v>
      </c>
      <c r="C88" s="2">
        <v>8</v>
      </c>
      <c r="D88" s="9" t="s">
        <v>844</v>
      </c>
      <c r="E88" t="s">
        <v>949</v>
      </c>
      <c r="F88" t="s">
        <v>214</v>
      </c>
      <c r="G88" t="s">
        <v>408</v>
      </c>
      <c r="H88">
        <v>80</v>
      </c>
      <c r="I88">
        <v>91</v>
      </c>
      <c r="J88">
        <v>90</v>
      </c>
      <c r="K88">
        <v>113</v>
      </c>
      <c r="M88">
        <v>91.8</v>
      </c>
    </row>
    <row r="89" spans="1:13" x14ac:dyDescent="0.25">
      <c r="A89">
        <v>88</v>
      </c>
      <c r="B89" t="str">
        <f t="shared" si="1"/>
        <v>8.04</v>
      </c>
      <c r="C89" s="2">
        <v>8</v>
      </c>
      <c r="D89" s="9" t="s">
        <v>845</v>
      </c>
      <c r="E89" t="s">
        <v>872</v>
      </c>
      <c r="F89" t="s">
        <v>643</v>
      </c>
      <c r="G89" t="s">
        <v>363</v>
      </c>
      <c r="H89">
        <v>77</v>
      </c>
      <c r="I89">
        <v>108</v>
      </c>
      <c r="J89">
        <v>122</v>
      </c>
      <c r="K89">
        <v>78</v>
      </c>
      <c r="M89">
        <v>92.6</v>
      </c>
    </row>
    <row r="90" spans="1:13" x14ac:dyDescent="0.25">
      <c r="A90">
        <v>89</v>
      </c>
      <c r="B90" t="str">
        <f t="shared" si="1"/>
        <v>8.05</v>
      </c>
      <c r="C90" s="2">
        <v>8</v>
      </c>
      <c r="D90" s="9" t="s">
        <v>846</v>
      </c>
      <c r="E90" t="s">
        <v>939</v>
      </c>
      <c r="F90" t="s">
        <v>637</v>
      </c>
      <c r="G90" t="s">
        <v>363</v>
      </c>
      <c r="H90">
        <v>91</v>
      </c>
      <c r="I90">
        <v>98</v>
      </c>
      <c r="J90">
        <v>100</v>
      </c>
      <c r="K90">
        <v>83</v>
      </c>
      <c r="M90">
        <v>92.6</v>
      </c>
    </row>
    <row r="91" spans="1:13" x14ac:dyDescent="0.25">
      <c r="A91">
        <v>90</v>
      </c>
      <c r="B91" t="str">
        <f t="shared" si="1"/>
        <v>8.06</v>
      </c>
      <c r="C91" s="2">
        <v>8</v>
      </c>
      <c r="D91" s="9" t="s">
        <v>847</v>
      </c>
      <c r="E91" t="s">
        <v>724</v>
      </c>
      <c r="F91" t="s">
        <v>187</v>
      </c>
      <c r="G91" t="s">
        <v>363</v>
      </c>
      <c r="H91">
        <v>103</v>
      </c>
      <c r="I91">
        <v>99</v>
      </c>
      <c r="J91">
        <v>107</v>
      </c>
      <c r="K91">
        <v>73</v>
      </c>
      <c r="M91">
        <v>94.4</v>
      </c>
    </row>
    <row r="92" spans="1:13" x14ac:dyDescent="0.25">
      <c r="A92">
        <v>91</v>
      </c>
      <c r="B92" t="str">
        <f t="shared" si="1"/>
        <v>8.07</v>
      </c>
      <c r="C92" s="2">
        <v>8</v>
      </c>
      <c r="D92" s="9" t="s">
        <v>848</v>
      </c>
      <c r="E92" t="s">
        <v>716</v>
      </c>
      <c r="F92" t="s">
        <v>649</v>
      </c>
      <c r="G92" t="s">
        <v>363</v>
      </c>
      <c r="H92">
        <v>116</v>
      </c>
      <c r="I92">
        <v>92</v>
      </c>
      <c r="J92">
        <v>121</v>
      </c>
      <c r="K92">
        <v>82</v>
      </c>
      <c r="M92">
        <v>98</v>
      </c>
    </row>
    <row r="93" spans="1:13" x14ac:dyDescent="0.25">
      <c r="A93">
        <v>92</v>
      </c>
      <c r="B93" t="str">
        <f t="shared" si="1"/>
        <v>8.08</v>
      </c>
      <c r="C93" s="2">
        <v>8</v>
      </c>
      <c r="D93" s="9" t="s">
        <v>849</v>
      </c>
      <c r="E93" t="s">
        <v>990</v>
      </c>
      <c r="F93" t="s">
        <v>657</v>
      </c>
      <c r="G93" t="s">
        <v>406</v>
      </c>
      <c r="H93">
        <v>98</v>
      </c>
      <c r="I93">
        <v>72</v>
      </c>
      <c r="J93">
        <v>101</v>
      </c>
      <c r="K93">
        <v>109</v>
      </c>
      <c r="M93">
        <v>98.4</v>
      </c>
    </row>
    <row r="94" spans="1:13" x14ac:dyDescent="0.25">
      <c r="A94">
        <v>93</v>
      </c>
      <c r="B94" t="str">
        <f t="shared" si="1"/>
        <v>8.09</v>
      </c>
      <c r="C94" s="2">
        <v>8</v>
      </c>
      <c r="D94" s="9" t="s">
        <v>850</v>
      </c>
      <c r="E94" t="s">
        <v>930</v>
      </c>
      <c r="F94" t="s">
        <v>650</v>
      </c>
      <c r="G94" t="s">
        <v>406</v>
      </c>
      <c r="H94">
        <v>84</v>
      </c>
      <c r="I94">
        <v>100</v>
      </c>
      <c r="J94">
        <v>110</v>
      </c>
      <c r="K94">
        <v>94</v>
      </c>
      <c r="M94">
        <v>99.8</v>
      </c>
    </row>
    <row r="95" spans="1:13" x14ac:dyDescent="0.25">
      <c r="A95">
        <v>94</v>
      </c>
      <c r="B95" t="str">
        <f t="shared" si="1"/>
        <v>8.10</v>
      </c>
      <c r="C95" s="2">
        <v>8</v>
      </c>
      <c r="D95" s="9">
        <v>10</v>
      </c>
      <c r="E95" t="s">
        <v>946</v>
      </c>
      <c r="F95" t="s">
        <v>625</v>
      </c>
      <c r="G95" t="s">
        <v>363</v>
      </c>
      <c r="H95">
        <v>96</v>
      </c>
      <c r="I95">
        <v>107</v>
      </c>
      <c r="J95">
        <v>108</v>
      </c>
      <c r="K95">
        <v>91</v>
      </c>
      <c r="M95">
        <v>100.2</v>
      </c>
    </row>
    <row r="96" spans="1:13" x14ac:dyDescent="0.25">
      <c r="A96">
        <v>95</v>
      </c>
      <c r="B96" t="str">
        <f t="shared" si="1"/>
        <v>8.11</v>
      </c>
      <c r="C96" s="2">
        <v>8</v>
      </c>
      <c r="D96" s="9">
        <v>11</v>
      </c>
      <c r="E96" t="s">
        <v>991</v>
      </c>
      <c r="F96" t="s">
        <v>208</v>
      </c>
      <c r="G96" t="s">
        <v>407</v>
      </c>
      <c r="H96">
        <v>108</v>
      </c>
      <c r="I96">
        <v>79</v>
      </c>
      <c r="J96">
        <v>117</v>
      </c>
      <c r="K96">
        <v>99</v>
      </c>
      <c r="M96">
        <v>100.6</v>
      </c>
    </row>
    <row r="97" spans="1:13" x14ac:dyDescent="0.25">
      <c r="A97">
        <v>96</v>
      </c>
      <c r="B97" t="str">
        <f t="shared" si="1"/>
        <v>8.12</v>
      </c>
      <c r="C97" s="2">
        <v>8</v>
      </c>
      <c r="D97" s="9">
        <v>12</v>
      </c>
      <c r="E97" t="s">
        <v>632</v>
      </c>
      <c r="F97" t="s">
        <v>633</v>
      </c>
      <c r="G97" t="s">
        <v>363</v>
      </c>
      <c r="H97">
        <v>118</v>
      </c>
      <c r="I97">
        <v>87</v>
      </c>
      <c r="J97">
        <v>116</v>
      </c>
      <c r="K97">
        <v>96</v>
      </c>
      <c r="M97">
        <v>100.8</v>
      </c>
    </row>
    <row r="98" spans="1:13" x14ac:dyDescent="0.25">
      <c r="A98">
        <v>97</v>
      </c>
      <c r="B98" t="str">
        <f t="shared" si="1"/>
        <v>9.01</v>
      </c>
      <c r="C98" s="2">
        <v>9</v>
      </c>
      <c r="D98" s="9" t="s">
        <v>842</v>
      </c>
      <c r="E98" t="s">
        <v>992</v>
      </c>
      <c r="F98" t="s">
        <v>620</v>
      </c>
      <c r="G98" t="s">
        <v>363</v>
      </c>
      <c r="H98">
        <v>123</v>
      </c>
      <c r="I98">
        <v>97</v>
      </c>
      <c r="J98">
        <v>88</v>
      </c>
      <c r="K98">
        <v>93</v>
      </c>
      <c r="M98">
        <v>101.4</v>
      </c>
    </row>
    <row r="99" spans="1:13" x14ac:dyDescent="0.25">
      <c r="A99">
        <v>98</v>
      </c>
      <c r="B99" t="str">
        <f t="shared" si="1"/>
        <v>9.02</v>
      </c>
      <c r="C99" s="2">
        <v>9</v>
      </c>
      <c r="D99" s="9" t="s">
        <v>843</v>
      </c>
      <c r="E99" t="s">
        <v>902</v>
      </c>
      <c r="F99" t="s">
        <v>193</v>
      </c>
      <c r="G99" t="s">
        <v>406</v>
      </c>
      <c r="H99">
        <v>88</v>
      </c>
      <c r="I99">
        <v>103</v>
      </c>
      <c r="J99">
        <v>134</v>
      </c>
      <c r="K99">
        <v>97</v>
      </c>
      <c r="M99">
        <v>102.2</v>
      </c>
    </row>
    <row r="100" spans="1:13" x14ac:dyDescent="0.25">
      <c r="A100">
        <v>99</v>
      </c>
      <c r="B100" t="str">
        <f t="shared" si="1"/>
        <v>9.03</v>
      </c>
      <c r="C100" s="2">
        <v>9</v>
      </c>
      <c r="D100" s="9" t="s">
        <v>844</v>
      </c>
      <c r="E100" t="s">
        <v>993</v>
      </c>
      <c r="F100" t="s">
        <v>643</v>
      </c>
      <c r="G100" t="s">
        <v>408</v>
      </c>
      <c r="H100">
        <v>99</v>
      </c>
      <c r="I100">
        <v>115</v>
      </c>
      <c r="J100">
        <v>104</v>
      </c>
      <c r="K100">
        <v>100</v>
      </c>
      <c r="M100">
        <v>102.6</v>
      </c>
    </row>
    <row r="101" spans="1:13" x14ac:dyDescent="0.25">
      <c r="A101">
        <v>100</v>
      </c>
      <c r="B101" t="str">
        <f t="shared" si="1"/>
        <v>9.04</v>
      </c>
      <c r="C101" s="2">
        <v>9</v>
      </c>
      <c r="D101" s="9" t="s">
        <v>845</v>
      </c>
      <c r="E101" t="s">
        <v>994</v>
      </c>
      <c r="F101" t="s">
        <v>639</v>
      </c>
      <c r="G101" t="s">
        <v>406</v>
      </c>
      <c r="H101">
        <v>105</v>
      </c>
      <c r="I101">
        <v>94</v>
      </c>
      <c r="J101">
        <v>102</v>
      </c>
      <c r="K101">
        <v>114</v>
      </c>
      <c r="M101">
        <v>104.6</v>
      </c>
    </row>
    <row r="102" spans="1:13" x14ac:dyDescent="0.25">
      <c r="A102">
        <v>101</v>
      </c>
      <c r="B102" t="str">
        <f t="shared" si="1"/>
        <v>9.05</v>
      </c>
      <c r="C102" s="2">
        <v>9</v>
      </c>
      <c r="D102" s="9" t="s">
        <v>846</v>
      </c>
      <c r="E102" t="s">
        <v>995</v>
      </c>
      <c r="F102" t="s">
        <v>189</v>
      </c>
      <c r="G102" t="s">
        <v>406</v>
      </c>
      <c r="H102">
        <v>110</v>
      </c>
      <c r="I102">
        <v>88</v>
      </c>
      <c r="J102">
        <v>106</v>
      </c>
      <c r="K102">
        <v>110</v>
      </c>
      <c r="M102">
        <v>105.4</v>
      </c>
    </row>
    <row r="103" spans="1:13" x14ac:dyDescent="0.25">
      <c r="A103">
        <v>102</v>
      </c>
      <c r="B103" t="str">
        <f t="shared" si="1"/>
        <v>9.06</v>
      </c>
      <c r="C103" s="2">
        <v>9</v>
      </c>
      <c r="D103" s="9" t="s">
        <v>847</v>
      </c>
      <c r="E103" t="s">
        <v>644</v>
      </c>
      <c r="F103" t="s">
        <v>625</v>
      </c>
      <c r="G103" t="s">
        <v>406</v>
      </c>
      <c r="H103">
        <v>117</v>
      </c>
      <c r="I103">
        <v>96</v>
      </c>
      <c r="J103">
        <v>126</v>
      </c>
      <c r="K103">
        <v>98</v>
      </c>
      <c r="M103">
        <v>107.6</v>
      </c>
    </row>
    <row r="104" spans="1:13" x14ac:dyDescent="0.25">
      <c r="A104">
        <v>103</v>
      </c>
      <c r="B104" t="str">
        <f t="shared" si="1"/>
        <v>9.07</v>
      </c>
      <c r="C104" s="2">
        <v>9</v>
      </c>
      <c r="D104" s="9" t="s">
        <v>848</v>
      </c>
      <c r="E104" t="s">
        <v>764</v>
      </c>
      <c r="F104" t="s">
        <v>685</v>
      </c>
      <c r="G104" t="s">
        <v>362</v>
      </c>
      <c r="H104">
        <v>97</v>
      </c>
      <c r="I104">
        <v>127</v>
      </c>
      <c r="J104">
        <v>67</v>
      </c>
      <c r="K104">
        <v>131</v>
      </c>
      <c r="M104">
        <v>108.4</v>
      </c>
    </row>
    <row r="105" spans="1:13" x14ac:dyDescent="0.25">
      <c r="A105">
        <v>104</v>
      </c>
      <c r="B105" t="str">
        <f t="shared" si="1"/>
        <v>9.08</v>
      </c>
      <c r="C105" s="2">
        <v>9</v>
      </c>
      <c r="D105" s="9" t="s">
        <v>849</v>
      </c>
      <c r="E105" t="s">
        <v>996</v>
      </c>
      <c r="F105" t="s">
        <v>657</v>
      </c>
      <c r="G105" t="s">
        <v>408</v>
      </c>
      <c r="H105">
        <v>115</v>
      </c>
      <c r="I105">
        <v>101</v>
      </c>
      <c r="J105">
        <v>123</v>
      </c>
      <c r="K105">
        <v>108</v>
      </c>
      <c r="M105">
        <v>109</v>
      </c>
    </row>
    <row r="106" spans="1:13" x14ac:dyDescent="0.25">
      <c r="A106">
        <v>105</v>
      </c>
      <c r="B106" t="str">
        <f t="shared" si="1"/>
        <v>9.09</v>
      </c>
      <c r="C106" s="2">
        <v>9</v>
      </c>
      <c r="D106" s="9" t="s">
        <v>850</v>
      </c>
      <c r="E106" t="s">
        <v>727</v>
      </c>
      <c r="F106" t="s">
        <v>672</v>
      </c>
      <c r="G106" t="s">
        <v>407</v>
      </c>
      <c r="H106">
        <v>111</v>
      </c>
      <c r="I106">
        <v>102</v>
      </c>
      <c r="J106">
        <v>103</v>
      </c>
      <c r="K106">
        <v>122</v>
      </c>
      <c r="M106">
        <v>109.6</v>
      </c>
    </row>
    <row r="107" spans="1:13" x14ac:dyDescent="0.25">
      <c r="A107">
        <v>106</v>
      </c>
      <c r="B107" t="str">
        <f t="shared" si="1"/>
        <v>9.10</v>
      </c>
      <c r="C107" s="2">
        <v>9</v>
      </c>
      <c r="D107" s="9">
        <v>10</v>
      </c>
      <c r="E107" t="s">
        <v>1021</v>
      </c>
      <c r="F107" t="s">
        <v>191</v>
      </c>
      <c r="G107" t="s">
        <v>406</v>
      </c>
      <c r="H107">
        <v>131</v>
      </c>
      <c r="I107">
        <v>89</v>
      </c>
      <c r="J107">
        <v>96</v>
      </c>
      <c r="K107">
        <v>118</v>
      </c>
      <c r="M107">
        <v>110.2</v>
      </c>
    </row>
    <row r="108" spans="1:13" x14ac:dyDescent="0.25">
      <c r="A108">
        <v>107</v>
      </c>
      <c r="B108" t="str">
        <f t="shared" si="1"/>
        <v>9.11</v>
      </c>
      <c r="C108" s="2">
        <v>9</v>
      </c>
      <c r="D108" s="9">
        <v>11</v>
      </c>
      <c r="E108" t="s">
        <v>929</v>
      </c>
      <c r="F108" t="s">
        <v>622</v>
      </c>
      <c r="G108" t="s">
        <v>406</v>
      </c>
      <c r="H108">
        <v>106</v>
      </c>
      <c r="I108">
        <v>85</v>
      </c>
      <c r="J108">
        <v>115</v>
      </c>
      <c r="K108">
        <v>116</v>
      </c>
      <c r="M108">
        <v>110.4</v>
      </c>
    </row>
    <row r="109" spans="1:13" x14ac:dyDescent="0.25">
      <c r="A109">
        <v>108</v>
      </c>
      <c r="B109" t="str">
        <f t="shared" si="1"/>
        <v>9.12</v>
      </c>
      <c r="C109" s="2">
        <v>9</v>
      </c>
      <c r="D109" s="9">
        <v>12</v>
      </c>
      <c r="E109" t="s">
        <v>997</v>
      </c>
      <c r="F109" t="s">
        <v>649</v>
      </c>
      <c r="G109" t="s">
        <v>363</v>
      </c>
      <c r="H109">
        <v>114</v>
      </c>
      <c r="I109">
        <v>118</v>
      </c>
      <c r="J109">
        <v>141</v>
      </c>
      <c r="K109">
        <v>87</v>
      </c>
      <c r="M109">
        <v>111.2</v>
      </c>
    </row>
    <row r="110" spans="1:13" x14ac:dyDescent="0.25">
      <c r="A110">
        <v>109</v>
      </c>
      <c r="B110" t="str">
        <f t="shared" si="1"/>
        <v>10.01</v>
      </c>
      <c r="C110" s="2">
        <v>10</v>
      </c>
      <c r="D110" s="9" t="s">
        <v>842</v>
      </c>
      <c r="E110" t="s">
        <v>768</v>
      </c>
      <c r="F110" t="s">
        <v>191</v>
      </c>
      <c r="G110" t="s">
        <v>362</v>
      </c>
      <c r="H110">
        <v>90</v>
      </c>
      <c r="I110">
        <v>128</v>
      </c>
      <c r="J110">
        <v>71</v>
      </c>
      <c r="K110">
        <v>145</v>
      </c>
      <c r="M110">
        <v>112.2</v>
      </c>
    </row>
    <row r="111" spans="1:13" x14ac:dyDescent="0.25">
      <c r="A111">
        <v>110</v>
      </c>
      <c r="B111" t="str">
        <f t="shared" si="1"/>
        <v>10.02</v>
      </c>
      <c r="C111" s="2">
        <v>10</v>
      </c>
      <c r="D111" s="9" t="s">
        <v>843</v>
      </c>
      <c r="E111" t="s">
        <v>718</v>
      </c>
      <c r="F111" t="s">
        <v>688</v>
      </c>
      <c r="G111" t="s">
        <v>406</v>
      </c>
      <c r="H111">
        <v>94</v>
      </c>
      <c r="I111">
        <v>116</v>
      </c>
      <c r="J111">
        <v>139</v>
      </c>
      <c r="K111">
        <v>104</v>
      </c>
      <c r="M111">
        <v>112.4</v>
      </c>
    </row>
    <row r="112" spans="1:13" x14ac:dyDescent="0.25">
      <c r="A112">
        <v>111</v>
      </c>
      <c r="B112" t="str">
        <f t="shared" si="1"/>
        <v>10.03</v>
      </c>
      <c r="C112" s="2">
        <v>10</v>
      </c>
      <c r="D112" s="9" t="s">
        <v>844</v>
      </c>
      <c r="E112" t="s">
        <v>952</v>
      </c>
      <c r="F112" t="s">
        <v>633</v>
      </c>
      <c r="G112" t="s">
        <v>363</v>
      </c>
      <c r="H112">
        <v>120</v>
      </c>
      <c r="I112">
        <v>122</v>
      </c>
      <c r="J112">
        <v>152</v>
      </c>
      <c r="K112">
        <v>85</v>
      </c>
      <c r="M112">
        <v>113</v>
      </c>
    </row>
    <row r="113" spans="1:13" x14ac:dyDescent="0.25">
      <c r="A113">
        <v>112</v>
      </c>
      <c r="B113" t="str">
        <f t="shared" si="1"/>
        <v>10.04</v>
      </c>
      <c r="C113" s="2">
        <v>10</v>
      </c>
      <c r="D113" s="9" t="s">
        <v>845</v>
      </c>
      <c r="E113" t="s">
        <v>626</v>
      </c>
      <c r="F113" t="s">
        <v>627</v>
      </c>
      <c r="G113" t="s">
        <v>363</v>
      </c>
      <c r="H113">
        <v>109</v>
      </c>
      <c r="I113">
        <v>114</v>
      </c>
      <c r="J113">
        <v>114</v>
      </c>
      <c r="K113">
        <v>105</v>
      </c>
      <c r="M113">
        <v>113.2</v>
      </c>
    </row>
    <row r="114" spans="1:13" x14ac:dyDescent="0.25">
      <c r="A114">
        <v>113</v>
      </c>
      <c r="B114" t="str">
        <f t="shared" si="1"/>
        <v>10.05</v>
      </c>
      <c r="C114" s="2">
        <v>10</v>
      </c>
      <c r="D114" s="9" t="s">
        <v>846</v>
      </c>
      <c r="E114" t="s">
        <v>998</v>
      </c>
      <c r="F114" t="s">
        <v>627</v>
      </c>
      <c r="G114" t="s">
        <v>362</v>
      </c>
      <c r="H114">
        <v>101</v>
      </c>
      <c r="I114">
        <v>129</v>
      </c>
      <c r="J114">
        <v>78</v>
      </c>
      <c r="K114">
        <v>125</v>
      </c>
      <c r="M114">
        <v>113.4</v>
      </c>
    </row>
    <row r="115" spans="1:13" x14ac:dyDescent="0.25">
      <c r="A115">
        <v>114</v>
      </c>
      <c r="B115" t="str">
        <f t="shared" si="1"/>
        <v>10.06</v>
      </c>
      <c r="C115" s="2">
        <v>10</v>
      </c>
      <c r="D115" s="9" t="s">
        <v>847</v>
      </c>
      <c r="E115" t="s">
        <v>694</v>
      </c>
      <c r="F115" t="s">
        <v>189</v>
      </c>
      <c r="G115" t="s">
        <v>363</v>
      </c>
      <c r="H115">
        <v>128</v>
      </c>
      <c r="I115">
        <v>113</v>
      </c>
      <c r="J115">
        <v>113</v>
      </c>
      <c r="K115">
        <v>111</v>
      </c>
      <c r="M115">
        <v>113.6</v>
      </c>
    </row>
    <row r="116" spans="1:13" x14ac:dyDescent="0.25">
      <c r="A116">
        <v>115</v>
      </c>
      <c r="B116" t="str">
        <f t="shared" si="1"/>
        <v>10.07</v>
      </c>
      <c r="C116" s="2">
        <v>10</v>
      </c>
      <c r="D116" s="9" t="s">
        <v>848</v>
      </c>
      <c r="E116" t="s">
        <v>802</v>
      </c>
      <c r="F116" t="s">
        <v>680</v>
      </c>
      <c r="G116" t="s">
        <v>408</v>
      </c>
      <c r="H116">
        <v>125</v>
      </c>
      <c r="I116">
        <v>104</v>
      </c>
      <c r="J116">
        <v>124</v>
      </c>
      <c r="K116">
        <v>119</v>
      </c>
      <c r="M116">
        <v>115.8</v>
      </c>
    </row>
    <row r="117" spans="1:13" x14ac:dyDescent="0.25">
      <c r="A117">
        <v>116</v>
      </c>
      <c r="B117" t="str">
        <f t="shared" si="1"/>
        <v>10.08</v>
      </c>
      <c r="C117" s="2">
        <v>10</v>
      </c>
      <c r="D117" s="9" t="s">
        <v>849</v>
      </c>
      <c r="E117" t="s">
        <v>835</v>
      </c>
      <c r="F117" t="s">
        <v>214</v>
      </c>
      <c r="G117" t="s">
        <v>272</v>
      </c>
      <c r="H117">
        <v>102</v>
      </c>
      <c r="I117">
        <v>143</v>
      </c>
      <c r="J117">
        <v>65</v>
      </c>
      <c r="K117">
        <v>149</v>
      </c>
      <c r="M117">
        <v>116</v>
      </c>
    </row>
    <row r="118" spans="1:13" x14ac:dyDescent="0.25">
      <c r="A118">
        <v>117</v>
      </c>
      <c r="B118" t="str">
        <f t="shared" si="1"/>
        <v>10.09</v>
      </c>
      <c r="C118" s="2">
        <v>10</v>
      </c>
      <c r="D118" s="9" t="s">
        <v>850</v>
      </c>
      <c r="E118" t="s">
        <v>940</v>
      </c>
      <c r="F118" t="s">
        <v>666</v>
      </c>
      <c r="G118" t="s">
        <v>408</v>
      </c>
      <c r="H118">
        <v>141</v>
      </c>
      <c r="I118">
        <v>109</v>
      </c>
      <c r="J118">
        <v>111</v>
      </c>
      <c r="K118">
        <v>117</v>
      </c>
      <c r="M118">
        <v>116</v>
      </c>
    </row>
    <row r="119" spans="1:13" x14ac:dyDescent="0.25">
      <c r="A119">
        <v>118</v>
      </c>
      <c r="B119" t="str">
        <f t="shared" si="1"/>
        <v>10.10</v>
      </c>
      <c r="C119" s="2">
        <v>10</v>
      </c>
      <c r="D119" s="9">
        <v>10</v>
      </c>
      <c r="E119" t="s">
        <v>999</v>
      </c>
      <c r="F119" t="s">
        <v>204</v>
      </c>
      <c r="G119" t="s">
        <v>406</v>
      </c>
      <c r="H119">
        <v>113</v>
      </c>
      <c r="I119">
        <v>105</v>
      </c>
      <c r="J119">
        <v>135</v>
      </c>
      <c r="K119">
        <v>112</v>
      </c>
      <c r="M119">
        <v>116.2</v>
      </c>
    </row>
    <row r="120" spans="1:13" x14ac:dyDescent="0.25">
      <c r="A120">
        <v>119</v>
      </c>
      <c r="B120" t="str">
        <f t="shared" si="1"/>
        <v>10.11</v>
      </c>
      <c r="C120" s="2">
        <v>10</v>
      </c>
      <c r="D120" s="9">
        <v>11</v>
      </c>
      <c r="E120" t="s">
        <v>910</v>
      </c>
      <c r="F120" t="s">
        <v>666</v>
      </c>
      <c r="G120" t="s">
        <v>406</v>
      </c>
      <c r="H120">
        <v>139</v>
      </c>
      <c r="I120">
        <v>111</v>
      </c>
      <c r="J120">
        <v>127</v>
      </c>
      <c r="K120">
        <v>101</v>
      </c>
      <c r="M120">
        <v>120.2</v>
      </c>
    </row>
    <row r="121" spans="1:13" x14ac:dyDescent="0.25">
      <c r="A121">
        <v>120</v>
      </c>
      <c r="B121" t="str">
        <f t="shared" si="1"/>
        <v>10.12</v>
      </c>
      <c r="C121" s="2">
        <v>10</v>
      </c>
      <c r="D121" s="9">
        <v>12</v>
      </c>
      <c r="E121" t="s">
        <v>856</v>
      </c>
      <c r="F121" t="s">
        <v>736</v>
      </c>
      <c r="G121" t="s">
        <v>407</v>
      </c>
      <c r="H121">
        <v>126</v>
      </c>
      <c r="I121">
        <v>106</v>
      </c>
      <c r="J121">
        <v>129</v>
      </c>
      <c r="K121">
        <v>139</v>
      </c>
      <c r="M121">
        <v>125.6</v>
      </c>
    </row>
    <row r="122" spans="1:13" x14ac:dyDescent="0.25">
      <c r="A122">
        <v>121</v>
      </c>
      <c r="B122" t="str">
        <f t="shared" si="1"/>
        <v>11.01</v>
      </c>
      <c r="C122" s="2">
        <v>11</v>
      </c>
      <c r="D122" s="9" t="s">
        <v>842</v>
      </c>
      <c r="E122" t="s">
        <v>692</v>
      </c>
      <c r="F122" t="s">
        <v>622</v>
      </c>
      <c r="G122" t="s">
        <v>407</v>
      </c>
      <c r="H122">
        <v>122</v>
      </c>
      <c r="I122">
        <v>110</v>
      </c>
      <c r="J122">
        <v>131</v>
      </c>
      <c r="K122">
        <v>129</v>
      </c>
      <c r="M122">
        <v>126.4</v>
      </c>
    </row>
    <row r="123" spans="1:13" x14ac:dyDescent="0.25">
      <c r="A123">
        <v>122</v>
      </c>
      <c r="B123" t="str">
        <f t="shared" si="1"/>
        <v>11.02</v>
      </c>
      <c r="C123" s="2">
        <v>11</v>
      </c>
      <c r="D123" s="9" t="s">
        <v>843</v>
      </c>
      <c r="E123" t="s">
        <v>906</v>
      </c>
      <c r="F123" t="s">
        <v>627</v>
      </c>
      <c r="G123" t="s">
        <v>272</v>
      </c>
      <c r="H123">
        <v>93</v>
      </c>
      <c r="I123">
        <v>185</v>
      </c>
      <c r="J123">
        <v>112</v>
      </c>
      <c r="K123">
        <v>132</v>
      </c>
      <c r="M123">
        <v>128</v>
      </c>
    </row>
    <row r="124" spans="1:13" x14ac:dyDescent="0.25">
      <c r="A124">
        <v>123</v>
      </c>
      <c r="B124" t="str">
        <f t="shared" si="1"/>
        <v>11.03</v>
      </c>
      <c r="C124" s="2">
        <v>11</v>
      </c>
      <c r="D124" s="9" t="s">
        <v>844</v>
      </c>
      <c r="E124" t="s">
        <v>1000</v>
      </c>
      <c r="F124" t="s">
        <v>220</v>
      </c>
      <c r="G124" t="s">
        <v>363</v>
      </c>
      <c r="H124">
        <v>151</v>
      </c>
      <c r="I124">
        <v>120</v>
      </c>
      <c r="J124">
        <v>147</v>
      </c>
      <c r="K124">
        <v>103</v>
      </c>
      <c r="M124">
        <v>128</v>
      </c>
    </row>
    <row r="125" spans="1:13" x14ac:dyDescent="0.25">
      <c r="A125">
        <v>124</v>
      </c>
      <c r="B125" t="str">
        <f t="shared" si="1"/>
        <v>11.04</v>
      </c>
      <c r="C125" s="2">
        <v>11</v>
      </c>
      <c r="D125" s="9" t="s">
        <v>845</v>
      </c>
      <c r="E125" t="s">
        <v>834</v>
      </c>
      <c r="F125" t="s">
        <v>685</v>
      </c>
      <c r="G125" t="s">
        <v>272</v>
      </c>
      <c r="H125">
        <v>100</v>
      </c>
      <c r="I125">
        <v>190</v>
      </c>
      <c r="J125">
        <v>119</v>
      </c>
      <c r="K125">
        <v>135</v>
      </c>
      <c r="M125">
        <v>128.19999999999999</v>
      </c>
    </row>
    <row r="126" spans="1:13" x14ac:dyDescent="0.25">
      <c r="A126">
        <v>125</v>
      </c>
      <c r="B126" t="str">
        <f t="shared" si="1"/>
        <v>11.05</v>
      </c>
      <c r="C126" s="2">
        <v>11</v>
      </c>
      <c r="D126" s="9" t="s">
        <v>846</v>
      </c>
      <c r="E126" t="s">
        <v>959</v>
      </c>
      <c r="F126" t="s">
        <v>269</v>
      </c>
      <c r="G126" t="s">
        <v>272</v>
      </c>
      <c r="H126">
        <v>104</v>
      </c>
      <c r="I126">
        <v>154</v>
      </c>
      <c r="J126">
        <v>133</v>
      </c>
      <c r="K126">
        <v>147</v>
      </c>
      <c r="M126">
        <v>128.4</v>
      </c>
    </row>
    <row r="127" spans="1:13" x14ac:dyDescent="0.25">
      <c r="A127">
        <v>126</v>
      </c>
      <c r="B127" t="str">
        <f t="shared" si="1"/>
        <v>11.06</v>
      </c>
      <c r="C127" s="2">
        <v>11</v>
      </c>
      <c r="D127" s="9" t="s">
        <v>847</v>
      </c>
      <c r="E127" t="s">
        <v>777</v>
      </c>
      <c r="F127" t="s">
        <v>204</v>
      </c>
      <c r="G127" t="s">
        <v>408</v>
      </c>
      <c r="H127">
        <v>140</v>
      </c>
      <c r="I127">
        <v>125</v>
      </c>
      <c r="J127">
        <v>137</v>
      </c>
      <c r="K127">
        <v>130</v>
      </c>
      <c r="M127">
        <v>129.4</v>
      </c>
    </row>
    <row r="128" spans="1:13" x14ac:dyDescent="0.25">
      <c r="A128">
        <v>127</v>
      </c>
      <c r="B128" t="str">
        <f t="shared" si="1"/>
        <v>11.07</v>
      </c>
      <c r="C128" s="2">
        <v>11</v>
      </c>
      <c r="D128" s="9" t="s">
        <v>848</v>
      </c>
      <c r="E128" t="s">
        <v>703</v>
      </c>
      <c r="F128" t="s">
        <v>189</v>
      </c>
      <c r="G128" t="s">
        <v>408</v>
      </c>
      <c r="H128">
        <v>127</v>
      </c>
      <c r="I128">
        <v>124</v>
      </c>
      <c r="J128">
        <v>130</v>
      </c>
      <c r="K128">
        <v>138</v>
      </c>
      <c r="M128">
        <v>130.80000000000001</v>
      </c>
    </row>
    <row r="129" spans="1:13" x14ac:dyDescent="0.25">
      <c r="A129">
        <v>128</v>
      </c>
      <c r="B129" t="str">
        <f t="shared" si="1"/>
        <v>11.08</v>
      </c>
      <c r="C129" s="2">
        <v>11</v>
      </c>
      <c r="D129" s="9" t="s">
        <v>849</v>
      </c>
      <c r="E129" t="s">
        <v>1001</v>
      </c>
      <c r="F129" t="s">
        <v>639</v>
      </c>
      <c r="G129" t="s">
        <v>406</v>
      </c>
      <c r="H129">
        <v>154</v>
      </c>
      <c r="I129">
        <v>131</v>
      </c>
      <c r="J129">
        <v>128</v>
      </c>
      <c r="K129">
        <v>121</v>
      </c>
      <c r="M129">
        <v>132</v>
      </c>
    </row>
    <row r="130" spans="1:13" x14ac:dyDescent="0.25">
      <c r="A130">
        <v>129</v>
      </c>
      <c r="B130" t="str">
        <f t="shared" si="1"/>
        <v>11.09</v>
      </c>
      <c r="C130" s="2">
        <v>11</v>
      </c>
      <c r="D130" s="9" t="s">
        <v>850</v>
      </c>
      <c r="E130" t="s">
        <v>756</v>
      </c>
      <c r="F130" t="s">
        <v>620</v>
      </c>
      <c r="G130" t="s">
        <v>363</v>
      </c>
      <c r="H130">
        <v>135</v>
      </c>
      <c r="I130">
        <v>140</v>
      </c>
      <c r="J130">
        <v>156</v>
      </c>
      <c r="K130">
        <v>102</v>
      </c>
      <c r="M130">
        <v>132.4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2">
        <v>11</v>
      </c>
      <c r="D131" s="9">
        <v>10</v>
      </c>
      <c r="E131" t="s">
        <v>853</v>
      </c>
      <c r="F131" t="s">
        <v>189</v>
      </c>
      <c r="G131" t="s">
        <v>363</v>
      </c>
      <c r="H131">
        <v>124</v>
      </c>
      <c r="I131">
        <v>142</v>
      </c>
      <c r="J131">
        <v>185</v>
      </c>
      <c r="K131">
        <v>106</v>
      </c>
      <c r="M131">
        <v>132.4</v>
      </c>
    </row>
    <row r="132" spans="1:13" x14ac:dyDescent="0.25">
      <c r="A132">
        <v>131</v>
      </c>
      <c r="B132" t="str">
        <f t="shared" si="2"/>
        <v>11.11</v>
      </c>
      <c r="C132" s="2">
        <v>11</v>
      </c>
      <c r="D132" s="9">
        <v>11</v>
      </c>
      <c r="E132" t="s">
        <v>1002</v>
      </c>
      <c r="F132" t="s">
        <v>645</v>
      </c>
      <c r="G132" t="s">
        <v>363</v>
      </c>
      <c r="H132">
        <v>156</v>
      </c>
      <c r="I132">
        <v>112</v>
      </c>
      <c r="J132">
        <v>171</v>
      </c>
      <c r="K132">
        <v>107</v>
      </c>
      <c r="M132">
        <v>133.6</v>
      </c>
    </row>
    <row r="133" spans="1:13" x14ac:dyDescent="0.25">
      <c r="A133">
        <v>132</v>
      </c>
      <c r="B133" t="str">
        <f t="shared" si="2"/>
        <v>11.12</v>
      </c>
      <c r="C133" s="2">
        <v>11</v>
      </c>
      <c r="D133" s="9">
        <v>12</v>
      </c>
      <c r="E133" t="s">
        <v>837</v>
      </c>
      <c r="F133" t="s">
        <v>657</v>
      </c>
      <c r="G133" t="s">
        <v>272</v>
      </c>
      <c r="H133">
        <v>85</v>
      </c>
      <c r="I133">
        <v>193</v>
      </c>
      <c r="J133">
        <v>98</v>
      </c>
      <c r="K133">
        <v>161</v>
      </c>
      <c r="M133">
        <v>134.6</v>
      </c>
    </row>
    <row r="134" spans="1:13" x14ac:dyDescent="0.25">
      <c r="A134">
        <v>133</v>
      </c>
      <c r="B134" t="str">
        <f t="shared" si="2"/>
        <v>12.01</v>
      </c>
      <c r="C134" s="2">
        <v>12</v>
      </c>
      <c r="D134" s="9" t="s">
        <v>842</v>
      </c>
      <c r="E134" t="s">
        <v>795</v>
      </c>
      <c r="F134" t="s">
        <v>637</v>
      </c>
      <c r="G134" t="s">
        <v>407</v>
      </c>
      <c r="H134">
        <v>133</v>
      </c>
      <c r="I134">
        <v>126</v>
      </c>
      <c r="J134">
        <v>140</v>
      </c>
      <c r="K134">
        <v>140</v>
      </c>
      <c r="M134">
        <v>135.4</v>
      </c>
    </row>
    <row r="135" spans="1:13" x14ac:dyDescent="0.25">
      <c r="A135">
        <v>134</v>
      </c>
      <c r="B135" t="str">
        <f t="shared" si="2"/>
        <v>12.02</v>
      </c>
      <c r="C135" s="2">
        <v>12</v>
      </c>
      <c r="D135" s="9" t="s">
        <v>843</v>
      </c>
      <c r="E135" t="s">
        <v>695</v>
      </c>
      <c r="F135" t="s">
        <v>269</v>
      </c>
      <c r="G135" t="s">
        <v>408</v>
      </c>
      <c r="H135">
        <v>107</v>
      </c>
      <c r="I135">
        <v>135</v>
      </c>
      <c r="J135">
        <v>144</v>
      </c>
      <c r="K135">
        <v>153</v>
      </c>
      <c r="M135">
        <v>136.19999999999999</v>
      </c>
    </row>
    <row r="136" spans="1:13" x14ac:dyDescent="0.25">
      <c r="A136">
        <v>135</v>
      </c>
      <c r="B136" t="str">
        <f t="shared" si="2"/>
        <v>12.03</v>
      </c>
      <c r="C136" s="2">
        <v>12</v>
      </c>
      <c r="D136" s="9" t="s">
        <v>844</v>
      </c>
      <c r="E136" t="s">
        <v>683</v>
      </c>
      <c r="F136" t="s">
        <v>650</v>
      </c>
      <c r="G136" t="s">
        <v>406</v>
      </c>
      <c r="H136">
        <v>132</v>
      </c>
      <c r="I136">
        <v>123</v>
      </c>
      <c r="J136">
        <v>138</v>
      </c>
      <c r="K136">
        <v>154</v>
      </c>
      <c r="M136">
        <v>139.4</v>
      </c>
    </row>
    <row r="137" spans="1:13" x14ac:dyDescent="0.25">
      <c r="A137">
        <v>136</v>
      </c>
      <c r="B137" t="str">
        <f t="shared" si="2"/>
        <v>12.04</v>
      </c>
      <c r="C137" s="2">
        <v>12</v>
      </c>
      <c r="D137" s="9" t="s">
        <v>845</v>
      </c>
      <c r="E137" t="s">
        <v>770</v>
      </c>
      <c r="F137" t="s">
        <v>647</v>
      </c>
      <c r="G137" t="s">
        <v>362</v>
      </c>
      <c r="H137">
        <v>160</v>
      </c>
      <c r="I137">
        <v>132</v>
      </c>
      <c r="J137">
        <v>97</v>
      </c>
      <c r="K137">
        <v>186</v>
      </c>
      <c r="M137">
        <v>140</v>
      </c>
    </row>
    <row r="138" spans="1:13" x14ac:dyDescent="0.25">
      <c r="A138">
        <v>137</v>
      </c>
      <c r="B138" t="str">
        <f t="shared" si="2"/>
        <v>12.05</v>
      </c>
      <c r="C138" s="2">
        <v>12</v>
      </c>
      <c r="D138" s="9" t="s">
        <v>846</v>
      </c>
      <c r="E138" t="s">
        <v>868</v>
      </c>
      <c r="F138" t="s">
        <v>657</v>
      </c>
      <c r="G138" t="s">
        <v>407</v>
      </c>
      <c r="H138">
        <v>164</v>
      </c>
      <c r="I138">
        <v>121</v>
      </c>
      <c r="J138">
        <v>145</v>
      </c>
      <c r="K138">
        <v>142</v>
      </c>
      <c r="M138">
        <v>141</v>
      </c>
    </row>
    <row r="139" spans="1:13" x14ac:dyDescent="0.25">
      <c r="A139">
        <v>138</v>
      </c>
      <c r="B139" t="str">
        <f t="shared" si="2"/>
        <v>12.06</v>
      </c>
      <c r="C139" s="2">
        <v>12</v>
      </c>
      <c r="D139" s="9" t="s">
        <v>847</v>
      </c>
      <c r="E139" t="s">
        <v>879</v>
      </c>
      <c r="F139" t="s">
        <v>193</v>
      </c>
      <c r="G139" t="s">
        <v>406</v>
      </c>
      <c r="H139">
        <v>175</v>
      </c>
      <c r="I139">
        <v>119</v>
      </c>
      <c r="J139">
        <v>155</v>
      </c>
      <c r="K139">
        <v>120</v>
      </c>
      <c r="M139">
        <v>142</v>
      </c>
    </row>
    <row r="140" spans="1:13" x14ac:dyDescent="0.25">
      <c r="A140">
        <v>139</v>
      </c>
      <c r="B140" t="str">
        <f t="shared" si="2"/>
        <v>12.07</v>
      </c>
      <c r="C140" s="2">
        <v>12</v>
      </c>
      <c r="D140" s="9" t="s">
        <v>848</v>
      </c>
      <c r="E140" t="s">
        <v>803</v>
      </c>
      <c r="F140" t="s">
        <v>647</v>
      </c>
      <c r="G140" t="s">
        <v>408</v>
      </c>
      <c r="H140">
        <v>129</v>
      </c>
      <c r="I140">
        <v>145</v>
      </c>
      <c r="J140">
        <v>161</v>
      </c>
      <c r="K140">
        <v>141</v>
      </c>
      <c r="M140">
        <v>142.6</v>
      </c>
    </row>
    <row r="141" spans="1:13" x14ac:dyDescent="0.25">
      <c r="A141">
        <v>140</v>
      </c>
      <c r="B141" t="str">
        <f t="shared" si="2"/>
        <v>12.08</v>
      </c>
      <c r="C141" s="2">
        <v>12</v>
      </c>
      <c r="D141" s="9" t="s">
        <v>849</v>
      </c>
      <c r="E141" t="s">
        <v>771</v>
      </c>
      <c r="F141" t="s">
        <v>639</v>
      </c>
      <c r="G141" t="s">
        <v>406</v>
      </c>
      <c r="H141">
        <v>161</v>
      </c>
      <c r="I141">
        <v>117</v>
      </c>
      <c r="J141">
        <v>150</v>
      </c>
      <c r="K141">
        <v>128</v>
      </c>
      <c r="M141">
        <v>143.6</v>
      </c>
    </row>
    <row r="142" spans="1:13" x14ac:dyDescent="0.25">
      <c r="A142">
        <v>141</v>
      </c>
      <c r="B142" t="str">
        <f t="shared" si="2"/>
        <v>12.09</v>
      </c>
      <c r="C142" s="2">
        <v>12</v>
      </c>
      <c r="D142" s="9" t="s">
        <v>850</v>
      </c>
      <c r="E142" t="s">
        <v>745</v>
      </c>
      <c r="F142" t="s">
        <v>208</v>
      </c>
      <c r="G142" t="s">
        <v>406</v>
      </c>
      <c r="H142">
        <v>119</v>
      </c>
      <c r="I142">
        <v>134</v>
      </c>
      <c r="J142">
        <v>178</v>
      </c>
      <c r="K142">
        <v>144</v>
      </c>
      <c r="M142">
        <v>143.6</v>
      </c>
    </row>
    <row r="143" spans="1:13" x14ac:dyDescent="0.25">
      <c r="A143">
        <v>142</v>
      </c>
      <c r="B143" t="str">
        <f t="shared" si="2"/>
        <v>12.10</v>
      </c>
      <c r="C143" s="2">
        <v>12</v>
      </c>
      <c r="D143" s="9">
        <v>10</v>
      </c>
      <c r="E143" t="s">
        <v>700</v>
      </c>
      <c r="F143" t="s">
        <v>633</v>
      </c>
      <c r="G143" t="s">
        <v>406</v>
      </c>
      <c r="H143">
        <v>134</v>
      </c>
      <c r="I143">
        <v>136</v>
      </c>
      <c r="J143">
        <v>164</v>
      </c>
      <c r="K143">
        <v>137</v>
      </c>
      <c r="M143">
        <v>143.80000000000001</v>
      </c>
    </row>
    <row r="144" spans="1:13" x14ac:dyDescent="0.25">
      <c r="A144">
        <v>143</v>
      </c>
      <c r="B144" t="str">
        <f t="shared" si="2"/>
        <v>12.11</v>
      </c>
      <c r="C144" s="2">
        <v>12</v>
      </c>
      <c r="D144" s="9">
        <v>11</v>
      </c>
      <c r="E144" t="s">
        <v>945</v>
      </c>
      <c r="F144" t="s">
        <v>672</v>
      </c>
      <c r="G144" t="s">
        <v>362</v>
      </c>
      <c r="H144">
        <v>112</v>
      </c>
      <c r="I144">
        <v>146</v>
      </c>
      <c r="J144">
        <v>148</v>
      </c>
      <c r="K144">
        <v>165</v>
      </c>
      <c r="M144">
        <v>145.4</v>
      </c>
    </row>
    <row r="145" spans="1:13" x14ac:dyDescent="0.25">
      <c r="A145">
        <v>144</v>
      </c>
      <c r="B145" t="str">
        <f t="shared" si="2"/>
        <v>12.12</v>
      </c>
      <c r="C145" s="2">
        <v>12</v>
      </c>
      <c r="D145" s="9">
        <v>12</v>
      </c>
      <c r="E145" t="s">
        <v>937</v>
      </c>
      <c r="F145" t="s">
        <v>650</v>
      </c>
      <c r="G145" t="s">
        <v>363</v>
      </c>
      <c r="H145">
        <v>150</v>
      </c>
      <c r="I145">
        <v>137</v>
      </c>
      <c r="J145">
        <v>169</v>
      </c>
      <c r="K145">
        <v>127</v>
      </c>
      <c r="M145">
        <v>147.4</v>
      </c>
    </row>
    <row r="146" spans="1:13" x14ac:dyDescent="0.25">
      <c r="A146">
        <v>145</v>
      </c>
      <c r="B146" t="str">
        <f t="shared" si="2"/>
        <v>13.01</v>
      </c>
      <c r="C146" s="2">
        <v>13</v>
      </c>
      <c r="D146" s="9" t="s">
        <v>842</v>
      </c>
      <c r="E146" t="s">
        <v>1003</v>
      </c>
      <c r="F146" t="s">
        <v>736</v>
      </c>
      <c r="G146" t="s">
        <v>362</v>
      </c>
      <c r="H146">
        <v>138</v>
      </c>
      <c r="I146">
        <v>151</v>
      </c>
      <c r="J146">
        <v>143</v>
      </c>
      <c r="K146">
        <v>158</v>
      </c>
      <c r="M146">
        <v>149</v>
      </c>
    </row>
    <row r="147" spans="1:13" x14ac:dyDescent="0.25">
      <c r="A147">
        <v>146</v>
      </c>
      <c r="B147" t="str">
        <f t="shared" si="2"/>
        <v>13.02</v>
      </c>
      <c r="C147" s="2">
        <v>13</v>
      </c>
      <c r="D147" s="9" t="s">
        <v>843</v>
      </c>
      <c r="E147" t="s">
        <v>904</v>
      </c>
      <c r="F147" t="s">
        <v>649</v>
      </c>
      <c r="G147" t="s">
        <v>362</v>
      </c>
      <c r="H147">
        <v>143</v>
      </c>
      <c r="I147">
        <v>130</v>
      </c>
      <c r="J147">
        <v>89</v>
      </c>
      <c r="K147">
        <v>210</v>
      </c>
      <c r="M147">
        <v>149.19999999999999</v>
      </c>
    </row>
    <row r="148" spans="1:13" x14ac:dyDescent="0.25">
      <c r="A148">
        <v>147</v>
      </c>
      <c r="B148" t="str">
        <f t="shared" si="2"/>
        <v>13.03</v>
      </c>
      <c r="C148" s="2">
        <v>13</v>
      </c>
      <c r="D148" s="9" t="s">
        <v>844</v>
      </c>
      <c r="E148" t="s">
        <v>746</v>
      </c>
      <c r="F148" t="s">
        <v>269</v>
      </c>
      <c r="G148" t="s">
        <v>406</v>
      </c>
      <c r="H148">
        <v>130</v>
      </c>
      <c r="I148">
        <v>144</v>
      </c>
      <c r="J148">
        <v>158</v>
      </c>
      <c r="K148">
        <v>151</v>
      </c>
      <c r="M148">
        <v>149.80000000000001</v>
      </c>
    </row>
    <row r="149" spans="1:13" x14ac:dyDescent="0.25">
      <c r="A149">
        <v>148</v>
      </c>
      <c r="B149" t="str">
        <f t="shared" si="2"/>
        <v>13.04</v>
      </c>
      <c r="C149" s="2">
        <v>13</v>
      </c>
      <c r="D149" s="9" t="s">
        <v>845</v>
      </c>
      <c r="E149" t="s">
        <v>717</v>
      </c>
      <c r="F149" t="s">
        <v>220</v>
      </c>
      <c r="G149" t="s">
        <v>408</v>
      </c>
      <c r="H149">
        <v>162</v>
      </c>
      <c r="I149">
        <v>149</v>
      </c>
      <c r="J149">
        <v>136</v>
      </c>
      <c r="K149">
        <v>157</v>
      </c>
      <c r="M149">
        <v>150.6</v>
      </c>
    </row>
    <row r="150" spans="1:13" x14ac:dyDescent="0.25">
      <c r="A150">
        <v>149</v>
      </c>
      <c r="B150" t="str">
        <f t="shared" si="2"/>
        <v>13.05</v>
      </c>
      <c r="C150" s="2">
        <v>13</v>
      </c>
      <c r="D150" s="9" t="s">
        <v>846</v>
      </c>
      <c r="E150" t="s">
        <v>1004</v>
      </c>
      <c r="F150" t="s">
        <v>627</v>
      </c>
      <c r="G150" t="s">
        <v>363</v>
      </c>
      <c r="H150">
        <v>171</v>
      </c>
      <c r="I150">
        <v>147</v>
      </c>
      <c r="J150">
        <v>207</v>
      </c>
      <c r="K150">
        <v>115</v>
      </c>
      <c r="M150">
        <v>150.80000000000001</v>
      </c>
    </row>
    <row r="151" spans="1:13" x14ac:dyDescent="0.25">
      <c r="A151">
        <v>150</v>
      </c>
      <c r="B151" t="str">
        <f t="shared" si="2"/>
        <v>13.06</v>
      </c>
      <c r="C151" s="2">
        <v>13</v>
      </c>
      <c r="D151" s="9" t="s">
        <v>847</v>
      </c>
      <c r="E151" t="s">
        <v>889</v>
      </c>
      <c r="F151" t="s">
        <v>189</v>
      </c>
      <c r="G151" t="s">
        <v>406</v>
      </c>
      <c r="H151">
        <v>165</v>
      </c>
      <c r="I151">
        <v>138</v>
      </c>
      <c r="J151">
        <v>196</v>
      </c>
      <c r="K151">
        <v>126</v>
      </c>
      <c r="M151">
        <v>151.4</v>
      </c>
    </row>
    <row r="152" spans="1:13" x14ac:dyDescent="0.25">
      <c r="A152">
        <v>151</v>
      </c>
      <c r="B152" t="str">
        <f t="shared" si="2"/>
        <v>13.07</v>
      </c>
      <c r="C152" s="2">
        <v>13</v>
      </c>
      <c r="D152" s="9" t="s">
        <v>848</v>
      </c>
      <c r="E152" t="s">
        <v>1005</v>
      </c>
      <c r="F152" t="s">
        <v>214</v>
      </c>
      <c r="G152" t="s">
        <v>362</v>
      </c>
      <c r="H152">
        <v>146</v>
      </c>
      <c r="I152">
        <v>148</v>
      </c>
      <c r="J152">
        <v>118</v>
      </c>
      <c r="K152">
        <v>178</v>
      </c>
      <c r="M152">
        <v>156.6</v>
      </c>
    </row>
    <row r="153" spans="1:13" x14ac:dyDescent="0.25">
      <c r="A153">
        <v>152</v>
      </c>
      <c r="B153" t="str">
        <f t="shared" si="2"/>
        <v>13.08</v>
      </c>
      <c r="C153" s="2">
        <v>13</v>
      </c>
      <c r="D153" s="9" t="s">
        <v>849</v>
      </c>
      <c r="E153" t="s">
        <v>869</v>
      </c>
      <c r="F153" t="s">
        <v>647</v>
      </c>
      <c r="G153" t="s">
        <v>363</v>
      </c>
      <c r="H153">
        <v>144</v>
      </c>
      <c r="I153">
        <v>160</v>
      </c>
      <c r="J153">
        <v>200</v>
      </c>
      <c r="K153">
        <v>134</v>
      </c>
      <c r="M153">
        <v>156.80000000000001</v>
      </c>
    </row>
    <row r="154" spans="1:13" x14ac:dyDescent="0.25">
      <c r="A154">
        <v>153</v>
      </c>
      <c r="B154" t="str">
        <f t="shared" si="2"/>
        <v>13.09</v>
      </c>
      <c r="C154" s="2">
        <v>13</v>
      </c>
      <c r="D154" s="9" t="s">
        <v>850</v>
      </c>
      <c r="E154" t="s">
        <v>831</v>
      </c>
      <c r="F154" t="s">
        <v>637</v>
      </c>
      <c r="G154" t="s">
        <v>272</v>
      </c>
      <c r="H154">
        <v>121</v>
      </c>
      <c r="I154">
        <v>195</v>
      </c>
      <c r="J154">
        <v>151</v>
      </c>
      <c r="K154">
        <v>173</v>
      </c>
      <c r="M154">
        <v>158.6</v>
      </c>
    </row>
    <row r="155" spans="1:13" x14ac:dyDescent="0.25">
      <c r="A155">
        <v>154</v>
      </c>
      <c r="B155" t="str">
        <f t="shared" si="2"/>
        <v>13.10</v>
      </c>
      <c r="C155" s="2">
        <v>13</v>
      </c>
      <c r="D155" s="9">
        <v>10</v>
      </c>
      <c r="E155" t="s">
        <v>829</v>
      </c>
      <c r="F155" t="s">
        <v>191</v>
      </c>
      <c r="G155" t="s">
        <v>272</v>
      </c>
      <c r="H155">
        <v>149</v>
      </c>
      <c r="I155">
        <v>205</v>
      </c>
      <c r="J155">
        <v>125</v>
      </c>
      <c r="K155">
        <v>182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2">
        <v>13</v>
      </c>
      <c r="D156" s="9">
        <v>11</v>
      </c>
      <c r="E156" t="s">
        <v>1006</v>
      </c>
      <c r="F156" t="s">
        <v>622</v>
      </c>
      <c r="G156" t="s">
        <v>363</v>
      </c>
      <c r="H156">
        <v>155</v>
      </c>
      <c r="I156">
        <v>159</v>
      </c>
      <c r="J156">
        <v>222</v>
      </c>
      <c r="K156">
        <v>123</v>
      </c>
      <c r="M156">
        <v>160.80000000000001</v>
      </c>
    </row>
    <row r="157" spans="1:13" x14ac:dyDescent="0.25">
      <c r="A157">
        <v>156</v>
      </c>
      <c r="B157" t="str">
        <f t="shared" si="2"/>
        <v>13.12</v>
      </c>
      <c r="C157" s="2">
        <v>13</v>
      </c>
      <c r="D157" s="9">
        <v>12</v>
      </c>
      <c r="E157" t="s">
        <v>686</v>
      </c>
      <c r="F157" t="s">
        <v>620</v>
      </c>
      <c r="G157" t="s">
        <v>406</v>
      </c>
      <c r="H157">
        <v>145</v>
      </c>
      <c r="I157">
        <v>163</v>
      </c>
      <c r="J157">
        <v>172</v>
      </c>
      <c r="K157">
        <v>156</v>
      </c>
      <c r="M157">
        <v>161</v>
      </c>
    </row>
    <row r="158" spans="1:13" x14ac:dyDescent="0.25">
      <c r="A158">
        <v>157</v>
      </c>
      <c r="B158" t="str">
        <f t="shared" si="2"/>
        <v>14.01</v>
      </c>
      <c r="C158" s="2">
        <v>14</v>
      </c>
      <c r="D158" s="9" t="s">
        <v>842</v>
      </c>
      <c r="E158" t="s">
        <v>970</v>
      </c>
      <c r="F158" t="s">
        <v>688</v>
      </c>
      <c r="G158" t="s">
        <v>363</v>
      </c>
      <c r="H158">
        <v>158</v>
      </c>
      <c r="I158">
        <v>175</v>
      </c>
      <c r="J158">
        <v>206</v>
      </c>
      <c r="K158">
        <v>124</v>
      </c>
      <c r="M158">
        <v>162</v>
      </c>
    </row>
    <row r="159" spans="1:13" x14ac:dyDescent="0.25">
      <c r="A159">
        <v>158</v>
      </c>
      <c r="B159" t="str">
        <f t="shared" si="2"/>
        <v>14.02</v>
      </c>
      <c r="C159" s="2">
        <v>14</v>
      </c>
      <c r="D159" s="9" t="s">
        <v>843</v>
      </c>
      <c r="E159" t="s">
        <v>807</v>
      </c>
      <c r="F159" t="s">
        <v>633</v>
      </c>
      <c r="G159" t="s">
        <v>408</v>
      </c>
      <c r="H159">
        <v>152</v>
      </c>
      <c r="I159">
        <v>168</v>
      </c>
      <c r="J159">
        <v>167</v>
      </c>
      <c r="K159">
        <v>180</v>
      </c>
      <c r="M159">
        <v>163.80000000000001</v>
      </c>
    </row>
    <row r="160" spans="1:13" x14ac:dyDescent="0.25">
      <c r="A160">
        <v>159</v>
      </c>
      <c r="B160" t="str">
        <f t="shared" si="2"/>
        <v>14.03</v>
      </c>
      <c r="C160" s="2">
        <v>14</v>
      </c>
      <c r="D160" s="9" t="s">
        <v>844</v>
      </c>
      <c r="E160" t="s">
        <v>839</v>
      </c>
      <c r="F160" t="s">
        <v>639</v>
      </c>
      <c r="G160" t="s">
        <v>272</v>
      </c>
      <c r="H160">
        <v>184</v>
      </c>
      <c r="I160">
        <v>253</v>
      </c>
      <c r="J160">
        <v>94</v>
      </c>
      <c r="K160">
        <v>162</v>
      </c>
      <c r="M160">
        <v>164.8</v>
      </c>
    </row>
    <row r="161" spans="1:13" x14ac:dyDescent="0.25">
      <c r="A161">
        <v>160</v>
      </c>
      <c r="B161" t="str">
        <f t="shared" si="2"/>
        <v>14.04</v>
      </c>
      <c r="C161" s="2">
        <v>14</v>
      </c>
      <c r="D161" s="9" t="s">
        <v>845</v>
      </c>
      <c r="E161" t="s">
        <v>763</v>
      </c>
      <c r="F161" t="s">
        <v>212</v>
      </c>
      <c r="G161" t="s">
        <v>408</v>
      </c>
      <c r="H161">
        <v>173</v>
      </c>
      <c r="I161">
        <v>158</v>
      </c>
      <c r="J161">
        <v>163</v>
      </c>
      <c r="K161">
        <v>175</v>
      </c>
      <c r="M161">
        <v>166.6</v>
      </c>
    </row>
    <row r="162" spans="1:13" x14ac:dyDescent="0.25">
      <c r="A162">
        <v>161</v>
      </c>
      <c r="B162" t="str">
        <f t="shared" si="2"/>
        <v>14.05</v>
      </c>
      <c r="C162" s="2">
        <v>14</v>
      </c>
      <c r="D162" s="9" t="s">
        <v>846</v>
      </c>
      <c r="E162" t="s">
        <v>1007</v>
      </c>
      <c r="F162" t="s">
        <v>189</v>
      </c>
      <c r="G162" t="s">
        <v>362</v>
      </c>
      <c r="H162">
        <v>159</v>
      </c>
      <c r="I162">
        <v>152</v>
      </c>
      <c r="J162">
        <v>120</v>
      </c>
      <c r="K162">
        <v>206</v>
      </c>
      <c r="M162">
        <v>166.8</v>
      </c>
    </row>
    <row r="163" spans="1:13" x14ac:dyDescent="0.25">
      <c r="A163">
        <v>162</v>
      </c>
      <c r="B163" t="str">
        <f t="shared" si="2"/>
        <v>14.06</v>
      </c>
      <c r="C163" s="2">
        <v>14</v>
      </c>
      <c r="D163" s="9" t="s">
        <v>847</v>
      </c>
      <c r="E163" t="s">
        <v>883</v>
      </c>
      <c r="F163" t="s">
        <v>204</v>
      </c>
      <c r="G163" t="s">
        <v>406</v>
      </c>
      <c r="H163">
        <v>153</v>
      </c>
      <c r="I163">
        <v>153</v>
      </c>
      <c r="J163">
        <v>191</v>
      </c>
      <c r="K163">
        <v>155</v>
      </c>
      <c r="M163">
        <v>168.8</v>
      </c>
    </row>
    <row r="164" spans="1:13" x14ac:dyDescent="0.25">
      <c r="A164">
        <v>163</v>
      </c>
      <c r="B164" t="str">
        <f t="shared" si="2"/>
        <v>14.07</v>
      </c>
      <c r="C164" s="2">
        <v>14</v>
      </c>
      <c r="D164" s="9" t="s">
        <v>848</v>
      </c>
      <c r="E164" t="s">
        <v>735</v>
      </c>
      <c r="F164" t="s">
        <v>627</v>
      </c>
      <c r="G164" t="s">
        <v>406</v>
      </c>
      <c r="H164">
        <v>182</v>
      </c>
      <c r="I164">
        <v>162</v>
      </c>
      <c r="J164">
        <v>173</v>
      </c>
      <c r="K164">
        <v>166</v>
      </c>
      <c r="M164">
        <v>169.2</v>
      </c>
    </row>
    <row r="165" spans="1:13" x14ac:dyDescent="0.25">
      <c r="A165">
        <v>164</v>
      </c>
      <c r="B165" t="str">
        <f t="shared" si="2"/>
        <v>14.08</v>
      </c>
      <c r="C165" s="2">
        <v>14</v>
      </c>
      <c r="D165" s="9" t="s">
        <v>849</v>
      </c>
      <c r="E165" t="s">
        <v>1008</v>
      </c>
      <c r="F165" t="s">
        <v>680</v>
      </c>
      <c r="G165" t="s">
        <v>363</v>
      </c>
      <c r="H165">
        <v>188</v>
      </c>
      <c r="I165">
        <v>150</v>
      </c>
      <c r="J165">
        <v>219</v>
      </c>
      <c r="K165">
        <v>133</v>
      </c>
      <c r="M165">
        <v>169.8</v>
      </c>
    </row>
    <row r="166" spans="1:13" x14ac:dyDescent="0.25">
      <c r="A166">
        <v>165</v>
      </c>
      <c r="B166" t="str">
        <f t="shared" si="2"/>
        <v>14.09</v>
      </c>
      <c r="C166" s="2">
        <v>14</v>
      </c>
      <c r="D166" s="9" t="s">
        <v>850</v>
      </c>
      <c r="E166" t="s">
        <v>1009</v>
      </c>
      <c r="F166" t="s">
        <v>193</v>
      </c>
      <c r="G166" t="s">
        <v>407</v>
      </c>
      <c r="H166">
        <v>210</v>
      </c>
      <c r="I166">
        <v>141</v>
      </c>
      <c r="J166">
        <v>166</v>
      </c>
      <c r="K166">
        <v>171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2">
        <v>14</v>
      </c>
      <c r="D167" s="9">
        <v>10</v>
      </c>
      <c r="E167" t="s">
        <v>1010</v>
      </c>
      <c r="F167" t="s">
        <v>641</v>
      </c>
      <c r="G167" t="s">
        <v>406</v>
      </c>
      <c r="H167">
        <v>174</v>
      </c>
      <c r="I167">
        <v>133</v>
      </c>
      <c r="J167">
        <v>193</v>
      </c>
      <c r="K167">
        <v>169</v>
      </c>
      <c r="M167">
        <v>170.6</v>
      </c>
    </row>
    <row r="168" spans="1:13" x14ac:dyDescent="0.25">
      <c r="A168">
        <v>167</v>
      </c>
      <c r="B168" t="str">
        <f t="shared" si="2"/>
        <v>14.11</v>
      </c>
      <c r="C168" s="2">
        <v>14</v>
      </c>
      <c r="D168" s="9">
        <v>11</v>
      </c>
      <c r="E168" t="s">
        <v>840</v>
      </c>
      <c r="F168" t="s">
        <v>680</v>
      </c>
      <c r="G168" t="s">
        <v>272</v>
      </c>
      <c r="H168">
        <v>136</v>
      </c>
      <c r="I168">
        <v>198</v>
      </c>
      <c r="J168">
        <v>160</v>
      </c>
      <c r="K168">
        <v>199</v>
      </c>
      <c r="M168">
        <v>171.6</v>
      </c>
    </row>
    <row r="169" spans="1:13" x14ac:dyDescent="0.25">
      <c r="A169">
        <v>168</v>
      </c>
      <c r="B169" t="str">
        <f t="shared" si="2"/>
        <v>14.12</v>
      </c>
      <c r="C169" s="2">
        <v>14</v>
      </c>
      <c r="D169" s="9">
        <v>12</v>
      </c>
      <c r="E169" t="s">
        <v>642</v>
      </c>
      <c r="F169" t="s">
        <v>266</v>
      </c>
      <c r="G169" t="s">
        <v>363</v>
      </c>
      <c r="H169">
        <v>168</v>
      </c>
      <c r="I169">
        <v>171</v>
      </c>
      <c r="J169">
        <v>243</v>
      </c>
      <c r="K169">
        <v>143</v>
      </c>
      <c r="M169">
        <v>173.8</v>
      </c>
    </row>
    <row r="170" spans="1:13" x14ac:dyDescent="0.25">
      <c r="A170">
        <v>169</v>
      </c>
      <c r="B170" t="str">
        <f t="shared" si="2"/>
        <v>15.01</v>
      </c>
      <c r="C170" s="2">
        <v>15</v>
      </c>
      <c r="D170" s="9" t="s">
        <v>842</v>
      </c>
      <c r="E170" t="s">
        <v>1011</v>
      </c>
      <c r="F170" t="s">
        <v>620</v>
      </c>
      <c r="G170" t="s">
        <v>406</v>
      </c>
      <c r="H170">
        <v>178</v>
      </c>
      <c r="I170">
        <v>139</v>
      </c>
      <c r="J170">
        <v>190</v>
      </c>
      <c r="K170">
        <v>185</v>
      </c>
      <c r="M170">
        <v>178.6</v>
      </c>
    </row>
    <row r="171" spans="1:13" x14ac:dyDescent="0.25">
      <c r="A171">
        <v>170</v>
      </c>
      <c r="B171" t="str">
        <f t="shared" si="2"/>
        <v>15.02</v>
      </c>
      <c r="C171" s="2">
        <v>15</v>
      </c>
      <c r="D171" s="9" t="s">
        <v>843</v>
      </c>
      <c r="E171" t="s">
        <v>958</v>
      </c>
      <c r="F171" t="s">
        <v>672</v>
      </c>
      <c r="G171" t="s">
        <v>272</v>
      </c>
      <c r="H171">
        <v>179</v>
      </c>
      <c r="I171">
        <v>202</v>
      </c>
      <c r="J171">
        <v>146</v>
      </c>
      <c r="K171">
        <v>209</v>
      </c>
      <c r="M171">
        <v>178.6</v>
      </c>
    </row>
    <row r="172" spans="1:13" x14ac:dyDescent="0.25">
      <c r="A172">
        <v>171</v>
      </c>
      <c r="B172" t="str">
        <f t="shared" si="2"/>
        <v>15.03</v>
      </c>
      <c r="C172" s="2">
        <v>15</v>
      </c>
      <c r="D172" s="9" t="s">
        <v>844</v>
      </c>
      <c r="E172" t="s">
        <v>1012</v>
      </c>
      <c r="F172" t="s">
        <v>685</v>
      </c>
      <c r="G172" t="s">
        <v>407</v>
      </c>
      <c r="H172">
        <v>203</v>
      </c>
      <c r="I172">
        <v>167</v>
      </c>
      <c r="J172">
        <v>170</v>
      </c>
      <c r="K172">
        <v>194</v>
      </c>
      <c r="M172">
        <v>180.2</v>
      </c>
    </row>
    <row r="173" spans="1:13" x14ac:dyDescent="0.25">
      <c r="A173">
        <v>172</v>
      </c>
      <c r="B173" t="str">
        <f t="shared" si="2"/>
        <v>15.04</v>
      </c>
      <c r="C173" s="2">
        <v>15</v>
      </c>
      <c r="D173" s="9" t="s">
        <v>845</v>
      </c>
      <c r="E173" t="s">
        <v>1013</v>
      </c>
      <c r="F173" t="s">
        <v>269</v>
      </c>
      <c r="G173" t="s">
        <v>407</v>
      </c>
      <c r="H173">
        <v>157</v>
      </c>
      <c r="I173">
        <v>180</v>
      </c>
      <c r="J173">
        <v>214</v>
      </c>
      <c r="K173">
        <v>176</v>
      </c>
      <c r="M173">
        <v>182</v>
      </c>
    </row>
    <row r="174" spans="1:13" x14ac:dyDescent="0.25">
      <c r="A174">
        <v>173</v>
      </c>
      <c r="B174" t="str">
        <f t="shared" si="2"/>
        <v>15.05</v>
      </c>
      <c r="C174" s="2">
        <v>15</v>
      </c>
      <c r="D174" s="9" t="s">
        <v>846</v>
      </c>
      <c r="E174" t="s">
        <v>1014</v>
      </c>
      <c r="F174" t="s">
        <v>193</v>
      </c>
      <c r="G174" t="s">
        <v>406</v>
      </c>
      <c r="H174">
        <v>198</v>
      </c>
      <c r="I174">
        <v>166</v>
      </c>
      <c r="J174">
        <v>201</v>
      </c>
      <c r="K174">
        <v>159</v>
      </c>
      <c r="M174">
        <v>182.2</v>
      </c>
    </row>
    <row r="175" spans="1:13" x14ac:dyDescent="0.25">
      <c r="A175">
        <v>174</v>
      </c>
      <c r="B175" t="str">
        <f t="shared" si="2"/>
        <v>15.06</v>
      </c>
      <c r="C175" s="2">
        <v>15</v>
      </c>
      <c r="D175" s="9" t="s">
        <v>847</v>
      </c>
      <c r="E175" t="s">
        <v>741</v>
      </c>
      <c r="F175" t="s">
        <v>647</v>
      </c>
      <c r="G175" t="s">
        <v>406</v>
      </c>
      <c r="H175">
        <v>142</v>
      </c>
      <c r="I175">
        <v>179</v>
      </c>
      <c r="J175">
        <v>245</v>
      </c>
      <c r="K175">
        <v>168</v>
      </c>
      <c r="M175">
        <v>183.2</v>
      </c>
    </row>
    <row r="176" spans="1:13" x14ac:dyDescent="0.25">
      <c r="A176">
        <v>175</v>
      </c>
      <c r="B176" t="str">
        <f t="shared" si="2"/>
        <v>15.07</v>
      </c>
      <c r="C176" s="2">
        <v>15</v>
      </c>
      <c r="D176" s="9" t="s">
        <v>848</v>
      </c>
      <c r="E176" t="s">
        <v>785</v>
      </c>
      <c r="F176" t="s">
        <v>639</v>
      </c>
      <c r="G176" t="s">
        <v>362</v>
      </c>
      <c r="H176">
        <v>207</v>
      </c>
      <c r="I176">
        <v>156</v>
      </c>
      <c r="J176">
        <v>153</v>
      </c>
      <c r="K176">
        <v>215</v>
      </c>
      <c r="M176">
        <v>183.4</v>
      </c>
    </row>
    <row r="177" spans="1:13" x14ac:dyDescent="0.25">
      <c r="A177">
        <v>176</v>
      </c>
      <c r="B177" t="str">
        <f t="shared" si="2"/>
        <v>15.08</v>
      </c>
      <c r="C177" s="2">
        <v>15</v>
      </c>
      <c r="D177" s="9" t="s">
        <v>849</v>
      </c>
      <c r="E177" t="s">
        <v>1022</v>
      </c>
      <c r="F177" t="s">
        <v>736</v>
      </c>
      <c r="G177" t="s">
        <v>272</v>
      </c>
      <c r="H177">
        <v>185</v>
      </c>
      <c r="I177">
        <v>245</v>
      </c>
      <c r="J177">
        <v>162</v>
      </c>
      <c r="K177">
        <v>177</v>
      </c>
      <c r="M177">
        <v>184</v>
      </c>
    </row>
    <row r="178" spans="1:13" x14ac:dyDescent="0.25">
      <c r="A178">
        <v>177</v>
      </c>
      <c r="B178" t="str">
        <f t="shared" si="2"/>
        <v>15.09</v>
      </c>
      <c r="C178" s="2">
        <v>15</v>
      </c>
      <c r="D178" s="9" t="s">
        <v>850</v>
      </c>
      <c r="E178" t="s">
        <v>1015</v>
      </c>
      <c r="F178" t="s">
        <v>266</v>
      </c>
      <c r="G178" t="s">
        <v>406</v>
      </c>
      <c r="H178">
        <v>170</v>
      </c>
      <c r="I178">
        <v>157</v>
      </c>
      <c r="J178">
        <v>235</v>
      </c>
      <c r="K178">
        <v>174</v>
      </c>
      <c r="M178">
        <v>184.2</v>
      </c>
    </row>
    <row r="179" spans="1:13" x14ac:dyDescent="0.25">
      <c r="A179">
        <v>178</v>
      </c>
      <c r="B179" t="str">
        <f t="shared" si="2"/>
        <v>15.10</v>
      </c>
      <c r="C179" s="2">
        <v>15</v>
      </c>
      <c r="D179" s="9">
        <v>10</v>
      </c>
      <c r="E179" t="s">
        <v>1016</v>
      </c>
      <c r="F179" t="s">
        <v>688</v>
      </c>
      <c r="G179" t="s">
        <v>408</v>
      </c>
      <c r="H179">
        <v>180</v>
      </c>
      <c r="I179">
        <v>192</v>
      </c>
      <c r="J179">
        <v>174</v>
      </c>
      <c r="K179">
        <v>201</v>
      </c>
      <c r="M179">
        <v>184.6</v>
      </c>
    </row>
    <row r="180" spans="1:13" x14ac:dyDescent="0.25">
      <c r="A180">
        <v>179</v>
      </c>
      <c r="B180" t="str">
        <f t="shared" si="2"/>
        <v>15.11</v>
      </c>
      <c r="C180" s="2">
        <v>15</v>
      </c>
      <c r="D180" s="9">
        <v>11</v>
      </c>
      <c r="E180" t="s">
        <v>1023</v>
      </c>
      <c r="F180" t="s">
        <v>657</v>
      </c>
      <c r="G180" t="s">
        <v>272</v>
      </c>
      <c r="H180">
        <v>176</v>
      </c>
      <c r="I180">
        <v>298</v>
      </c>
      <c r="J180">
        <v>81</v>
      </c>
      <c r="K180">
        <v>204</v>
      </c>
      <c r="M180">
        <v>187.4</v>
      </c>
    </row>
    <row r="181" spans="1:13" x14ac:dyDescent="0.25">
      <c r="A181">
        <v>180</v>
      </c>
      <c r="B181" t="str">
        <f t="shared" si="2"/>
        <v>15.12</v>
      </c>
      <c r="C181" s="2">
        <v>15</v>
      </c>
      <c r="D181" s="9">
        <v>12</v>
      </c>
      <c r="E181" t="s">
        <v>1017</v>
      </c>
      <c r="F181" t="s">
        <v>183</v>
      </c>
      <c r="G181" t="s">
        <v>406</v>
      </c>
      <c r="H181">
        <v>172</v>
      </c>
      <c r="I181">
        <v>155</v>
      </c>
      <c r="J181">
        <v>269</v>
      </c>
      <c r="K181">
        <v>170</v>
      </c>
      <c r="M181">
        <v>187.6</v>
      </c>
    </row>
    <row r="182" spans="1:13" x14ac:dyDescent="0.25">
      <c r="A182">
        <v>181</v>
      </c>
      <c r="B182" t="str">
        <f t="shared" si="2"/>
        <v>16.01</v>
      </c>
      <c r="C182" s="2">
        <v>16</v>
      </c>
      <c r="D182" s="9" t="s">
        <v>842</v>
      </c>
      <c r="E182" t="s">
        <v>1018</v>
      </c>
      <c r="F182" t="s">
        <v>212</v>
      </c>
      <c r="G182" t="s">
        <v>363</v>
      </c>
      <c r="H182">
        <v>183</v>
      </c>
      <c r="I182">
        <v>196</v>
      </c>
      <c r="J182">
        <v>255</v>
      </c>
      <c r="K182">
        <v>150</v>
      </c>
      <c r="M182">
        <v>191</v>
      </c>
    </row>
    <row r="183" spans="1:13" x14ac:dyDescent="0.25">
      <c r="A183">
        <v>182</v>
      </c>
      <c r="B183" t="str">
        <f t="shared" si="2"/>
        <v>16.02</v>
      </c>
      <c r="C183" s="2">
        <v>16</v>
      </c>
      <c r="D183" s="9" t="s">
        <v>843</v>
      </c>
      <c r="E183" t="s">
        <v>931</v>
      </c>
      <c r="F183" t="s">
        <v>657</v>
      </c>
      <c r="G183" t="s">
        <v>363</v>
      </c>
      <c r="H183">
        <v>196</v>
      </c>
      <c r="I183">
        <v>208</v>
      </c>
      <c r="J183">
        <v>213</v>
      </c>
      <c r="K183">
        <v>167</v>
      </c>
      <c r="M183">
        <v>192.2</v>
      </c>
    </row>
    <row r="184" spans="1:13" x14ac:dyDescent="0.25">
      <c r="A184">
        <v>183</v>
      </c>
      <c r="B184" t="str">
        <f t="shared" si="2"/>
        <v>16.03</v>
      </c>
      <c r="C184" s="2">
        <v>16</v>
      </c>
      <c r="D184" s="9" t="s">
        <v>844</v>
      </c>
      <c r="E184" t="s">
        <v>938</v>
      </c>
      <c r="F184" t="s">
        <v>650</v>
      </c>
      <c r="G184" t="s">
        <v>408</v>
      </c>
      <c r="H184">
        <v>190</v>
      </c>
      <c r="I184">
        <v>200</v>
      </c>
      <c r="J184">
        <v>198</v>
      </c>
      <c r="K184">
        <v>193</v>
      </c>
      <c r="M184">
        <v>192.4</v>
      </c>
    </row>
    <row r="185" spans="1:13" x14ac:dyDescent="0.25">
      <c r="A185">
        <v>184</v>
      </c>
      <c r="B185" t="str">
        <f t="shared" si="2"/>
        <v>16.04</v>
      </c>
      <c r="C185" s="2">
        <v>16</v>
      </c>
      <c r="D185" s="9" t="s">
        <v>845</v>
      </c>
      <c r="E185" t="s">
        <v>903</v>
      </c>
      <c r="F185" t="s">
        <v>183</v>
      </c>
      <c r="G185" t="s">
        <v>272</v>
      </c>
      <c r="H185">
        <v>147</v>
      </c>
      <c r="I185">
        <v>258</v>
      </c>
      <c r="J185">
        <v>183</v>
      </c>
      <c r="K185">
        <v>181</v>
      </c>
      <c r="M185">
        <v>193.8</v>
      </c>
    </row>
    <row r="186" spans="1:13" x14ac:dyDescent="0.25">
      <c r="A186">
        <v>185</v>
      </c>
      <c r="B186" t="str">
        <f t="shared" si="2"/>
        <v>16.05</v>
      </c>
      <c r="C186" s="2">
        <v>16</v>
      </c>
      <c r="D186" s="9" t="s">
        <v>846</v>
      </c>
      <c r="E186" t="s">
        <v>1019</v>
      </c>
      <c r="F186" t="s">
        <v>625</v>
      </c>
      <c r="G186" t="s">
        <v>408</v>
      </c>
      <c r="H186">
        <v>193</v>
      </c>
      <c r="I186">
        <v>191</v>
      </c>
      <c r="J186">
        <v>224</v>
      </c>
      <c r="K186">
        <v>179</v>
      </c>
      <c r="M186">
        <v>195.4</v>
      </c>
    </row>
    <row r="187" spans="1:13" x14ac:dyDescent="0.25">
      <c r="A187">
        <v>186</v>
      </c>
      <c r="B187" t="str">
        <f t="shared" si="2"/>
        <v>16.06</v>
      </c>
      <c r="C187" s="2">
        <v>16</v>
      </c>
      <c r="D187" s="9" t="s">
        <v>847</v>
      </c>
      <c r="E187" t="s">
        <v>814</v>
      </c>
      <c r="F187" t="s">
        <v>650</v>
      </c>
      <c r="G187" t="s">
        <v>362</v>
      </c>
      <c r="H187">
        <v>226</v>
      </c>
      <c r="I187">
        <v>209</v>
      </c>
      <c r="J187">
        <v>179</v>
      </c>
      <c r="K187">
        <v>198</v>
      </c>
      <c r="M187">
        <v>196.4</v>
      </c>
    </row>
    <row r="188" spans="1:13" x14ac:dyDescent="0.25">
      <c r="A188">
        <v>187</v>
      </c>
      <c r="B188" t="str">
        <f t="shared" si="2"/>
        <v>16.07</v>
      </c>
      <c r="C188" s="2">
        <v>16</v>
      </c>
      <c r="D188" s="9" t="s">
        <v>848</v>
      </c>
      <c r="E188" t="s">
        <v>833</v>
      </c>
      <c r="F188" t="s">
        <v>212</v>
      </c>
      <c r="G188" t="s">
        <v>272</v>
      </c>
      <c r="H188">
        <v>221</v>
      </c>
      <c r="I188">
        <v>194</v>
      </c>
      <c r="J188">
        <v>132</v>
      </c>
      <c r="K188">
        <v>261</v>
      </c>
      <c r="M188">
        <v>197.6</v>
      </c>
    </row>
    <row r="189" spans="1:13" x14ac:dyDescent="0.25">
      <c r="A189">
        <v>188</v>
      </c>
      <c r="B189" t="str">
        <f t="shared" si="2"/>
        <v>16.08</v>
      </c>
      <c r="C189" s="2">
        <v>16</v>
      </c>
      <c r="D189" s="9" t="s">
        <v>849</v>
      </c>
      <c r="E189" t="s">
        <v>776</v>
      </c>
      <c r="F189" t="s">
        <v>680</v>
      </c>
      <c r="G189" t="s">
        <v>362</v>
      </c>
      <c r="H189">
        <v>273</v>
      </c>
      <c r="I189">
        <v>176</v>
      </c>
      <c r="J189">
        <v>165</v>
      </c>
      <c r="K189">
        <v>184</v>
      </c>
      <c r="M189">
        <v>199.4</v>
      </c>
    </row>
    <row r="190" spans="1:13" x14ac:dyDescent="0.25">
      <c r="A190">
        <v>189</v>
      </c>
      <c r="B190" t="str">
        <f t="shared" si="2"/>
        <v>16.09</v>
      </c>
      <c r="C190" s="2">
        <v>16</v>
      </c>
      <c r="D190" s="9" t="s">
        <v>850</v>
      </c>
      <c r="E190" t="s">
        <v>1020</v>
      </c>
      <c r="F190" t="s">
        <v>266</v>
      </c>
      <c r="G190" t="s">
        <v>406</v>
      </c>
      <c r="H190">
        <v>166</v>
      </c>
      <c r="I190">
        <v>183</v>
      </c>
      <c r="J190">
        <v>246</v>
      </c>
      <c r="K190">
        <v>212</v>
      </c>
      <c r="M190">
        <v>203</v>
      </c>
    </row>
    <row r="191" spans="1:13" x14ac:dyDescent="0.25">
      <c r="A191">
        <v>190</v>
      </c>
      <c r="B191" t="str">
        <f t="shared" si="2"/>
        <v>16.10</v>
      </c>
      <c r="C191" s="2">
        <v>16</v>
      </c>
      <c r="D191" s="9">
        <v>10</v>
      </c>
      <c r="E191" t="s">
        <v>1024</v>
      </c>
      <c r="F191" t="s">
        <v>650</v>
      </c>
      <c r="G191" t="s">
        <v>272</v>
      </c>
      <c r="H191">
        <v>189</v>
      </c>
      <c r="I191">
        <v>210</v>
      </c>
      <c r="J191">
        <v>182</v>
      </c>
      <c r="K191">
        <v>242</v>
      </c>
      <c r="M191">
        <v>205.6</v>
      </c>
    </row>
    <row r="192" spans="1:13" x14ac:dyDescent="0.25">
      <c r="A192">
        <v>191</v>
      </c>
      <c r="B192" t="str">
        <f t="shared" si="2"/>
        <v>16.11</v>
      </c>
      <c r="C192" s="2">
        <v>16</v>
      </c>
      <c r="D192" s="9">
        <v>11</v>
      </c>
      <c r="E192" t="s">
        <v>1025</v>
      </c>
      <c r="F192" t="s">
        <v>666</v>
      </c>
      <c r="G192" t="s">
        <v>272</v>
      </c>
      <c r="H192">
        <v>167</v>
      </c>
      <c r="I192">
        <v>254</v>
      </c>
      <c r="J192">
        <v>159</v>
      </c>
      <c r="K192">
        <v>252</v>
      </c>
      <c r="M192">
        <v>206</v>
      </c>
    </row>
    <row r="193" spans="1:13" x14ac:dyDescent="0.25">
      <c r="A193">
        <v>192</v>
      </c>
      <c r="B193" t="str">
        <f t="shared" si="2"/>
        <v>16.12</v>
      </c>
      <c r="C193" s="2">
        <v>16</v>
      </c>
      <c r="D193" s="9">
        <v>12</v>
      </c>
      <c r="E193" t="s">
        <v>867</v>
      </c>
      <c r="F193" t="s">
        <v>183</v>
      </c>
      <c r="G193" t="s">
        <v>408</v>
      </c>
      <c r="H193">
        <v>222</v>
      </c>
      <c r="I193">
        <v>243</v>
      </c>
      <c r="J193">
        <v>239</v>
      </c>
      <c r="K193">
        <v>207</v>
      </c>
      <c r="M193">
        <v>218</v>
      </c>
    </row>
  </sheetData>
  <pageMargins left="0.7" right="0.7" top="0.75" bottom="0.75" header="0.3" footer="0.3"/>
  <pageSetup orientation="portrait" r:id="rId1"/>
  <ignoredErrors>
    <ignoredError sqref="D1:D1048576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70F-0A27-4E7F-A483-155412268397}">
  <dimension ref="A1:H74"/>
  <sheetViews>
    <sheetView workbookViewId="0"/>
  </sheetViews>
  <sheetFormatPr defaultRowHeight="15" x14ac:dyDescent="0.25"/>
  <cols>
    <col min="1" max="1" width="20.7109375" style="2" bestFit="1" customWidth="1"/>
    <col min="2" max="2" width="22.85546875" style="2" bestFit="1" customWidth="1"/>
    <col min="3" max="4" width="15.28515625" style="2" bestFit="1" customWidth="1"/>
    <col min="5" max="5" width="13.140625" style="2" bestFit="1" customWidth="1"/>
    <col min="6" max="16384" width="9.140625" style="2"/>
  </cols>
  <sheetData>
    <row r="1" spans="1:8" x14ac:dyDescent="0.25">
      <c r="A1" s="3" t="s">
        <v>617</v>
      </c>
      <c r="B1" s="3" t="s">
        <v>922</v>
      </c>
      <c r="C1" s="3" t="s">
        <v>921</v>
      </c>
      <c r="D1" s="3" t="s">
        <v>923</v>
      </c>
      <c r="E1" s="3" t="s">
        <v>924</v>
      </c>
      <c r="F1" s="3" t="s">
        <v>898</v>
      </c>
      <c r="H1" s="11" t="s">
        <v>925</v>
      </c>
    </row>
    <row r="2" spans="1:8" x14ac:dyDescent="0.25">
      <c r="A2" s="2" t="s">
        <v>1026</v>
      </c>
      <c r="B2" s="2" t="str">
        <f>IFERROR(_xlfn.CONCAT(D2, ".",E2), "N/A")</f>
        <v>21.09</v>
      </c>
      <c r="C2" s="2">
        <v>249</v>
      </c>
      <c r="D2" s="2">
        <f>ROUNDUP(C2/12, 0)</f>
        <v>21</v>
      </c>
      <c r="E2" s="2" t="str">
        <f>TEXT(IF(MOD(ROUNDUP(C2/12, 0), 2) = 0, 13 - (MOD(C2-1, 12) + 1), MOD(C2-1, 12) + 1), "00")</f>
        <v>09</v>
      </c>
      <c r="F2" s="2">
        <v>2024</v>
      </c>
    </row>
    <row r="3" spans="1:8" x14ac:dyDescent="0.25">
      <c r="A3" s="2" t="s">
        <v>1027</v>
      </c>
      <c r="B3" s="2" t="str">
        <f t="shared" ref="B3:B69" si="0">IFERROR(_xlfn.CONCAT(D3, ".",E3), "N/A")</f>
        <v>23.04</v>
      </c>
      <c r="C3" s="2">
        <v>268</v>
      </c>
      <c r="D3" s="2">
        <f t="shared" ref="D3:D69" si="1">ROUNDUP(C3/12, 0)</f>
        <v>23</v>
      </c>
      <c r="E3" s="2" t="str">
        <f t="shared" ref="E3:E29" si="2">TEXT(IF(MOD(ROUNDUP(C3/12, 0), 2) = 0, 13 - (MOD(C3-1, 12) + 1), MOD(C3-1, 12) + 1), "00")</f>
        <v>04</v>
      </c>
      <c r="F3" s="2">
        <v>2024</v>
      </c>
    </row>
    <row r="4" spans="1:8" x14ac:dyDescent="0.25">
      <c r="A4" s="2" t="s">
        <v>943</v>
      </c>
      <c r="B4" s="2" t="str">
        <f t="shared" si="0"/>
        <v>21.07</v>
      </c>
      <c r="C4" s="2">
        <v>247</v>
      </c>
      <c r="D4" s="2">
        <f t="shared" si="1"/>
        <v>21</v>
      </c>
      <c r="E4" s="2" t="str">
        <f t="shared" si="2"/>
        <v>07</v>
      </c>
      <c r="F4" s="2">
        <v>2024</v>
      </c>
    </row>
    <row r="5" spans="1:8" x14ac:dyDescent="0.25">
      <c r="A5" s="2" t="s">
        <v>1028</v>
      </c>
      <c r="B5" s="2" t="str">
        <f t="shared" si="0"/>
        <v>27.11</v>
      </c>
      <c r="C5" s="2">
        <v>323</v>
      </c>
      <c r="D5" s="2">
        <f t="shared" si="1"/>
        <v>27</v>
      </c>
      <c r="E5" s="2" t="str">
        <f t="shared" si="2"/>
        <v>11</v>
      </c>
      <c r="F5" s="2">
        <v>2024</v>
      </c>
    </row>
    <row r="6" spans="1:8" x14ac:dyDescent="0.25">
      <c r="A6" s="2" t="s">
        <v>1029</v>
      </c>
      <c r="B6" s="2" t="str">
        <f t="shared" si="0"/>
        <v>18.02</v>
      </c>
      <c r="C6" s="2">
        <v>215</v>
      </c>
      <c r="D6" s="2">
        <f t="shared" si="1"/>
        <v>18</v>
      </c>
      <c r="E6" s="2" t="str">
        <f t="shared" si="2"/>
        <v>02</v>
      </c>
      <c r="F6" s="2">
        <v>2024</v>
      </c>
    </row>
    <row r="7" spans="1:8" x14ac:dyDescent="0.25">
      <c r="A7" s="2" t="s">
        <v>1030</v>
      </c>
      <c r="B7" s="2" t="str">
        <f t="shared" si="0"/>
        <v>17.04</v>
      </c>
      <c r="C7" s="2">
        <v>196</v>
      </c>
      <c r="D7" s="2">
        <f t="shared" si="1"/>
        <v>17</v>
      </c>
      <c r="E7" s="2" t="str">
        <f t="shared" si="2"/>
        <v>04</v>
      </c>
      <c r="F7" s="2">
        <v>2024</v>
      </c>
    </row>
    <row r="8" spans="1:8" x14ac:dyDescent="0.25">
      <c r="A8" s="2" t="s">
        <v>772</v>
      </c>
      <c r="B8" s="2" t="str">
        <f t="shared" si="0"/>
        <v>17.05</v>
      </c>
      <c r="C8" s="2">
        <v>197</v>
      </c>
      <c r="D8" s="2">
        <f t="shared" si="1"/>
        <v>17</v>
      </c>
      <c r="E8" s="2" t="str">
        <f t="shared" si="2"/>
        <v>05</v>
      </c>
      <c r="F8" s="2">
        <v>2024</v>
      </c>
    </row>
    <row r="9" spans="1:8" x14ac:dyDescent="0.25">
      <c r="A9" s="2" t="s">
        <v>1045</v>
      </c>
      <c r="B9" s="2" t="str">
        <f t="shared" si="0"/>
        <v>20.07</v>
      </c>
      <c r="C9" s="2">
        <v>234</v>
      </c>
      <c r="D9" s="2">
        <f t="shared" si="1"/>
        <v>20</v>
      </c>
      <c r="E9" s="2" t="str">
        <f t="shared" si="2"/>
        <v>07</v>
      </c>
      <c r="F9" s="2">
        <v>2024</v>
      </c>
    </row>
    <row r="10" spans="1:8" x14ac:dyDescent="0.25">
      <c r="A10" s="2" t="s">
        <v>1031</v>
      </c>
      <c r="B10" s="2" t="str">
        <f t="shared" si="0"/>
        <v>17.09</v>
      </c>
      <c r="C10" s="2">
        <v>201</v>
      </c>
      <c r="D10" s="2">
        <f t="shared" si="1"/>
        <v>17</v>
      </c>
      <c r="E10" s="2" t="str">
        <f t="shared" si="2"/>
        <v>09</v>
      </c>
      <c r="F10" s="2">
        <v>2024</v>
      </c>
    </row>
    <row r="11" spans="1:8" x14ac:dyDescent="0.25">
      <c r="A11" s="2" t="s">
        <v>731</v>
      </c>
      <c r="B11" s="2" t="str">
        <f t="shared" si="0"/>
        <v>22.07</v>
      </c>
      <c r="C11" s="2">
        <v>258</v>
      </c>
      <c r="D11" s="2">
        <f t="shared" si="1"/>
        <v>22</v>
      </c>
      <c r="E11" s="2" t="str">
        <f t="shared" si="2"/>
        <v>07</v>
      </c>
      <c r="F11" s="2">
        <v>2024</v>
      </c>
    </row>
    <row r="12" spans="1:8" x14ac:dyDescent="0.25">
      <c r="A12" s="2" t="s">
        <v>1032</v>
      </c>
      <c r="B12" s="2" t="str">
        <f t="shared" si="0"/>
        <v>23.12</v>
      </c>
      <c r="C12" s="2">
        <v>276</v>
      </c>
      <c r="D12" s="2">
        <f t="shared" si="1"/>
        <v>23</v>
      </c>
      <c r="E12" s="2" t="str">
        <f t="shared" si="2"/>
        <v>12</v>
      </c>
      <c r="F12" s="2">
        <v>2024</v>
      </c>
    </row>
    <row r="13" spans="1:8" x14ac:dyDescent="0.25">
      <c r="A13" s="2" t="s">
        <v>1033</v>
      </c>
      <c r="B13" s="2" t="str">
        <f t="shared" si="0"/>
        <v>21.06</v>
      </c>
      <c r="C13" s="2">
        <v>246</v>
      </c>
      <c r="D13" s="2">
        <f t="shared" si="1"/>
        <v>21</v>
      </c>
      <c r="E13" s="2" t="str">
        <f t="shared" si="2"/>
        <v>06</v>
      </c>
      <c r="F13" s="2">
        <v>2024</v>
      </c>
    </row>
    <row r="14" spans="1:8" x14ac:dyDescent="0.25">
      <c r="A14" s="2" t="s">
        <v>1034</v>
      </c>
      <c r="B14" s="2" t="str">
        <f t="shared" si="0"/>
        <v>18.12</v>
      </c>
      <c r="C14" s="2">
        <v>205</v>
      </c>
      <c r="D14" s="2">
        <f t="shared" si="1"/>
        <v>18</v>
      </c>
      <c r="E14" s="2" t="str">
        <f t="shared" si="2"/>
        <v>12</v>
      </c>
      <c r="F14" s="2">
        <v>2024</v>
      </c>
    </row>
    <row r="15" spans="1:8" x14ac:dyDescent="0.25">
      <c r="A15" s="2" t="s">
        <v>1035</v>
      </c>
      <c r="B15" s="2" t="str">
        <f t="shared" si="0"/>
        <v>24.12</v>
      </c>
      <c r="C15" s="2">
        <v>277</v>
      </c>
      <c r="D15" s="2">
        <f t="shared" si="1"/>
        <v>24</v>
      </c>
      <c r="E15" s="2" t="str">
        <f t="shared" si="2"/>
        <v>12</v>
      </c>
      <c r="F15" s="2">
        <v>2024</v>
      </c>
    </row>
    <row r="16" spans="1:8" x14ac:dyDescent="0.25">
      <c r="A16" s="2" t="s">
        <v>859</v>
      </c>
      <c r="B16" s="2" t="str">
        <f t="shared" si="0"/>
        <v>21.03</v>
      </c>
      <c r="C16" s="2">
        <v>243</v>
      </c>
      <c r="D16" s="2">
        <f t="shared" si="1"/>
        <v>21</v>
      </c>
      <c r="E16" s="2" t="str">
        <f t="shared" si="2"/>
        <v>03</v>
      </c>
      <c r="F16" s="2">
        <v>2024</v>
      </c>
    </row>
    <row r="17" spans="1:6" x14ac:dyDescent="0.25">
      <c r="A17" s="2" t="s">
        <v>1036</v>
      </c>
      <c r="B17" s="2" t="str">
        <f t="shared" si="0"/>
        <v>47.12</v>
      </c>
      <c r="C17" s="2">
        <v>564</v>
      </c>
      <c r="D17" s="2">
        <f t="shared" si="1"/>
        <v>47</v>
      </c>
      <c r="E17" s="2" t="str">
        <f t="shared" si="2"/>
        <v>12</v>
      </c>
      <c r="F17" s="2">
        <v>2024</v>
      </c>
    </row>
    <row r="18" spans="1:6" x14ac:dyDescent="0.25">
      <c r="A18" s="2" t="s">
        <v>1037</v>
      </c>
      <c r="B18" s="2" t="str">
        <f t="shared" si="0"/>
        <v>18.09</v>
      </c>
      <c r="C18" s="2">
        <v>208</v>
      </c>
      <c r="D18" s="2">
        <f t="shared" si="1"/>
        <v>18</v>
      </c>
      <c r="E18" s="2" t="str">
        <f t="shared" si="2"/>
        <v>09</v>
      </c>
      <c r="F18" s="2">
        <v>2024</v>
      </c>
    </row>
    <row r="19" spans="1:6" x14ac:dyDescent="0.25">
      <c r="A19" s="2" t="s">
        <v>1038</v>
      </c>
      <c r="B19" s="2" t="str">
        <f t="shared" si="0"/>
        <v>17.07</v>
      </c>
      <c r="C19" s="2">
        <v>199</v>
      </c>
      <c r="D19" s="2">
        <f t="shared" si="1"/>
        <v>17</v>
      </c>
      <c r="E19" s="2" t="str">
        <f t="shared" si="2"/>
        <v>07</v>
      </c>
      <c r="F19" s="2">
        <v>2024</v>
      </c>
    </row>
    <row r="20" spans="1:6" x14ac:dyDescent="0.25">
      <c r="A20" s="13" t="s">
        <v>826</v>
      </c>
      <c r="B20" s="2" t="str">
        <f t="shared" si="0"/>
        <v>17.01</v>
      </c>
      <c r="C20" s="2">
        <v>193</v>
      </c>
      <c r="D20" s="2">
        <f t="shared" si="1"/>
        <v>17</v>
      </c>
      <c r="E20" s="2" t="str">
        <f t="shared" si="2"/>
        <v>01</v>
      </c>
      <c r="F20" s="2">
        <v>2023</v>
      </c>
    </row>
    <row r="21" spans="1:6" x14ac:dyDescent="0.25">
      <c r="A21" s="13" t="s">
        <v>960</v>
      </c>
      <c r="B21" s="2" t="str">
        <f t="shared" si="0"/>
        <v>17.06</v>
      </c>
      <c r="C21" s="2">
        <v>198</v>
      </c>
      <c r="D21" s="2">
        <f t="shared" si="1"/>
        <v>17</v>
      </c>
      <c r="E21" s="2" t="str">
        <f t="shared" si="2"/>
        <v>06</v>
      </c>
      <c r="F21" s="2">
        <v>2023</v>
      </c>
    </row>
    <row r="22" spans="1:6" x14ac:dyDescent="0.25">
      <c r="A22" s="13" t="s">
        <v>890</v>
      </c>
      <c r="B22" s="2" t="str">
        <f t="shared" si="0"/>
        <v>18.01</v>
      </c>
      <c r="C22" s="2">
        <v>216</v>
      </c>
      <c r="D22" s="2">
        <f t="shared" si="1"/>
        <v>18</v>
      </c>
      <c r="E22" s="2" t="str">
        <f t="shared" si="2"/>
        <v>01</v>
      </c>
      <c r="F22" s="2">
        <v>2023</v>
      </c>
    </row>
    <row r="23" spans="1:6" x14ac:dyDescent="0.25">
      <c r="A23" s="13" t="s">
        <v>914</v>
      </c>
      <c r="B23" s="2" t="str">
        <f t="shared" si="0"/>
        <v>20.03</v>
      </c>
      <c r="C23" s="2">
        <v>238</v>
      </c>
      <c r="D23" s="2">
        <f t="shared" si="1"/>
        <v>20</v>
      </c>
      <c r="E23" s="2" t="str">
        <f t="shared" si="2"/>
        <v>03</v>
      </c>
      <c r="F23" s="2">
        <v>2023</v>
      </c>
    </row>
    <row r="24" spans="1:6" x14ac:dyDescent="0.25">
      <c r="A24" s="13" t="s">
        <v>858</v>
      </c>
      <c r="B24" s="2" t="str">
        <f t="shared" si="0"/>
        <v>19.03</v>
      </c>
      <c r="C24" s="2">
        <v>219</v>
      </c>
      <c r="D24" s="2">
        <f t="shared" si="1"/>
        <v>19</v>
      </c>
      <c r="E24" s="2" t="str">
        <f t="shared" si="2"/>
        <v>03</v>
      </c>
      <c r="F24" s="2">
        <v>2023</v>
      </c>
    </row>
    <row r="25" spans="1:6" x14ac:dyDescent="0.25">
      <c r="A25" s="13" t="s">
        <v>962</v>
      </c>
      <c r="B25" s="2" t="str">
        <f t="shared" si="0"/>
        <v>18.12</v>
      </c>
      <c r="C25" s="2">
        <v>205</v>
      </c>
      <c r="D25" s="2">
        <f t="shared" si="1"/>
        <v>18</v>
      </c>
      <c r="E25" s="2" t="str">
        <f t="shared" si="2"/>
        <v>12</v>
      </c>
      <c r="F25" s="2">
        <v>2023</v>
      </c>
    </row>
    <row r="26" spans="1:6" x14ac:dyDescent="0.25">
      <c r="A26" s="13" t="s">
        <v>963</v>
      </c>
      <c r="B26" s="2" t="str">
        <f t="shared" si="0"/>
        <v>30.11</v>
      </c>
      <c r="C26" s="2">
        <v>350</v>
      </c>
      <c r="D26" s="2">
        <f t="shared" si="1"/>
        <v>30</v>
      </c>
      <c r="E26" s="2" t="str">
        <f t="shared" si="2"/>
        <v>11</v>
      </c>
      <c r="F26" s="2">
        <v>2023</v>
      </c>
    </row>
    <row r="27" spans="1:6" x14ac:dyDescent="0.25">
      <c r="A27" s="13" t="s">
        <v>697</v>
      </c>
      <c r="B27" s="2" t="str">
        <f t="shared" si="0"/>
        <v>22.06</v>
      </c>
      <c r="C27" s="2">
        <v>259</v>
      </c>
      <c r="D27" s="2">
        <f t="shared" si="1"/>
        <v>22</v>
      </c>
      <c r="E27" s="2" t="str">
        <f t="shared" si="2"/>
        <v>06</v>
      </c>
      <c r="F27" s="2">
        <v>2023</v>
      </c>
    </row>
    <row r="28" spans="1:6" x14ac:dyDescent="0.25">
      <c r="A28" s="13" t="s">
        <v>964</v>
      </c>
      <c r="B28" s="2" t="str">
        <f t="shared" si="0"/>
        <v>20.10</v>
      </c>
      <c r="C28" s="2">
        <v>231</v>
      </c>
      <c r="D28" s="2">
        <f t="shared" si="1"/>
        <v>20</v>
      </c>
      <c r="E28" s="2" t="str">
        <f t="shared" si="2"/>
        <v>10</v>
      </c>
      <c r="F28" s="2">
        <v>2023</v>
      </c>
    </row>
    <row r="29" spans="1:6" x14ac:dyDescent="0.25">
      <c r="A29" s="13" t="s">
        <v>965</v>
      </c>
      <c r="B29" s="2" t="str">
        <f t="shared" si="0"/>
        <v>20.02</v>
      </c>
      <c r="C29" s="2">
        <v>239</v>
      </c>
      <c r="D29" s="2">
        <f t="shared" si="1"/>
        <v>20</v>
      </c>
      <c r="E29" s="2" t="str">
        <f t="shared" si="2"/>
        <v>02</v>
      </c>
      <c r="F29" s="2">
        <v>2023</v>
      </c>
    </row>
    <row r="30" spans="1:6" x14ac:dyDescent="0.25">
      <c r="A30" s="13" t="s">
        <v>966</v>
      </c>
      <c r="B30" s="2" t="str">
        <f t="shared" si="0"/>
        <v>N/A</v>
      </c>
      <c r="C30" s="2" t="s">
        <v>900</v>
      </c>
      <c r="D30" s="2" t="e">
        <f t="shared" si="1"/>
        <v>#VALUE!</v>
      </c>
      <c r="E30" s="2" t="e">
        <f t="shared" ref="E30:E68" si="3">TEXT(IF(MOD(ROUNDUP(C30/12, 0), 2) = 0, 13 - (MOD(C30-1, 12) + 1), MOD(C30-1, 12) + 1), "00")</f>
        <v>#VALUE!</v>
      </c>
      <c r="F30" s="2">
        <v>2023</v>
      </c>
    </row>
    <row r="31" spans="1:6" x14ac:dyDescent="0.25">
      <c r="A31" s="13" t="s">
        <v>878</v>
      </c>
      <c r="B31" s="2" t="str">
        <f t="shared" si="0"/>
        <v>21.08</v>
      </c>
      <c r="C31" s="2">
        <v>248</v>
      </c>
      <c r="D31" s="2">
        <f t="shared" si="1"/>
        <v>21</v>
      </c>
      <c r="E31" s="2" t="str">
        <f t="shared" si="3"/>
        <v>08</v>
      </c>
      <c r="F31" s="2">
        <v>2023</v>
      </c>
    </row>
    <row r="32" spans="1:6" x14ac:dyDescent="0.25">
      <c r="A32" s="13" t="s">
        <v>916</v>
      </c>
      <c r="B32" s="2" t="str">
        <f t="shared" si="0"/>
        <v>22.05</v>
      </c>
      <c r="C32" s="2">
        <v>260</v>
      </c>
      <c r="D32" s="2">
        <f t="shared" si="1"/>
        <v>22</v>
      </c>
      <c r="E32" s="2" t="str">
        <f t="shared" si="3"/>
        <v>05</v>
      </c>
      <c r="F32" s="2">
        <v>2023</v>
      </c>
    </row>
    <row r="33" spans="1:6" x14ac:dyDescent="0.25">
      <c r="A33" s="13" t="s">
        <v>771</v>
      </c>
      <c r="B33" s="2" t="str">
        <f t="shared" si="0"/>
        <v>20.01</v>
      </c>
      <c r="C33" s="2">
        <v>240</v>
      </c>
      <c r="D33" s="2">
        <f t="shared" si="1"/>
        <v>20</v>
      </c>
      <c r="E33" s="2" t="str">
        <f t="shared" si="3"/>
        <v>01</v>
      </c>
      <c r="F33" s="2">
        <v>2023</v>
      </c>
    </row>
    <row r="34" spans="1:6" x14ac:dyDescent="0.25">
      <c r="A34" s="13" t="s">
        <v>967</v>
      </c>
      <c r="B34" s="2" t="str">
        <f t="shared" si="0"/>
        <v>21.02</v>
      </c>
      <c r="C34" s="2">
        <v>242</v>
      </c>
      <c r="D34" s="2">
        <f t="shared" si="1"/>
        <v>21</v>
      </c>
      <c r="E34" s="2" t="str">
        <f t="shared" si="3"/>
        <v>02</v>
      </c>
      <c r="F34" s="2">
        <v>2023</v>
      </c>
    </row>
    <row r="35" spans="1:6" x14ac:dyDescent="0.25">
      <c r="A35" s="13" t="s">
        <v>968</v>
      </c>
      <c r="B35" s="2" t="str">
        <f t="shared" si="0"/>
        <v>18.10</v>
      </c>
      <c r="C35" s="2">
        <v>207</v>
      </c>
      <c r="D35" s="2">
        <f t="shared" si="1"/>
        <v>18</v>
      </c>
      <c r="E35" s="2" t="str">
        <f t="shared" si="3"/>
        <v>10</v>
      </c>
      <c r="F35" s="2">
        <v>2023</v>
      </c>
    </row>
    <row r="36" spans="1:6" x14ac:dyDescent="0.25">
      <c r="A36" s="13" t="s">
        <v>969</v>
      </c>
      <c r="B36" s="2" t="str">
        <f t="shared" si="0"/>
        <v>21.04</v>
      </c>
      <c r="C36" s="2">
        <v>244</v>
      </c>
      <c r="D36" s="2">
        <f t="shared" si="1"/>
        <v>21</v>
      </c>
      <c r="E36" s="2" t="str">
        <f t="shared" si="3"/>
        <v>04</v>
      </c>
      <c r="F36" s="2">
        <v>2023</v>
      </c>
    </row>
    <row r="37" spans="1:6" x14ac:dyDescent="0.25">
      <c r="A37" s="13" t="s">
        <v>776</v>
      </c>
      <c r="B37" s="2" t="str">
        <f t="shared" si="0"/>
        <v>19.01</v>
      </c>
      <c r="C37" s="2">
        <v>217</v>
      </c>
      <c r="D37" s="2">
        <f t="shared" si="1"/>
        <v>19</v>
      </c>
      <c r="E37" s="2" t="str">
        <f t="shared" si="3"/>
        <v>01</v>
      </c>
      <c r="F37" s="2">
        <v>2023</v>
      </c>
    </row>
    <row r="38" spans="1:6" x14ac:dyDescent="0.25">
      <c r="A38" s="13" t="s">
        <v>970</v>
      </c>
      <c r="B38" s="2" t="str">
        <f t="shared" si="0"/>
        <v>27.08</v>
      </c>
      <c r="C38" s="2">
        <v>320</v>
      </c>
      <c r="D38" s="2">
        <f t="shared" si="1"/>
        <v>27</v>
      </c>
      <c r="E38" s="2" t="str">
        <f t="shared" si="3"/>
        <v>08</v>
      </c>
      <c r="F38" s="2">
        <v>2023</v>
      </c>
    </row>
    <row r="39" spans="1:6" x14ac:dyDescent="0.25">
      <c r="A39" s="13" t="s">
        <v>971</v>
      </c>
      <c r="B39" s="2" t="str">
        <f t="shared" si="0"/>
        <v>21.05</v>
      </c>
      <c r="C39" s="2">
        <v>245</v>
      </c>
      <c r="D39" s="2">
        <f t="shared" si="1"/>
        <v>21</v>
      </c>
      <c r="E39" s="2" t="str">
        <f t="shared" si="3"/>
        <v>05</v>
      </c>
      <c r="F39" s="2">
        <v>2023</v>
      </c>
    </row>
    <row r="40" spans="1:6" x14ac:dyDescent="0.25">
      <c r="A40" s="13" t="s">
        <v>675</v>
      </c>
      <c r="B40" s="2" t="str">
        <f t="shared" si="0"/>
        <v>17.04</v>
      </c>
      <c r="C40" s="2">
        <v>196</v>
      </c>
      <c r="D40" s="2">
        <f t="shared" si="1"/>
        <v>17</v>
      </c>
      <c r="E40" s="2" t="str">
        <f t="shared" si="3"/>
        <v>04</v>
      </c>
      <c r="F40" s="2">
        <v>2023</v>
      </c>
    </row>
    <row r="41" spans="1:6" x14ac:dyDescent="0.25">
      <c r="A41" s="2" t="s">
        <v>902</v>
      </c>
      <c r="B41" s="2" t="str">
        <f t="shared" si="0"/>
        <v>17.10</v>
      </c>
      <c r="C41" s="2">
        <v>202</v>
      </c>
      <c r="D41" s="2">
        <f t="shared" si="1"/>
        <v>17</v>
      </c>
      <c r="E41" s="2" t="str">
        <f t="shared" si="3"/>
        <v>10</v>
      </c>
      <c r="F41" s="2">
        <v>2022</v>
      </c>
    </row>
    <row r="42" spans="1:6" x14ac:dyDescent="0.25">
      <c r="A42" s="2" t="s">
        <v>889</v>
      </c>
      <c r="B42" s="2" t="str">
        <f t="shared" si="0"/>
        <v>17.02</v>
      </c>
      <c r="C42" s="2">
        <v>194</v>
      </c>
      <c r="D42" s="2">
        <f t="shared" si="1"/>
        <v>17</v>
      </c>
      <c r="E42" s="2" t="str">
        <f t="shared" si="3"/>
        <v>02</v>
      </c>
      <c r="F42" s="2">
        <v>2022</v>
      </c>
    </row>
    <row r="43" spans="1:6" x14ac:dyDescent="0.25">
      <c r="A43" s="2" t="s">
        <v>827</v>
      </c>
      <c r="B43" s="2" t="str">
        <f t="shared" si="0"/>
        <v>17.11</v>
      </c>
      <c r="C43" s="2">
        <v>203</v>
      </c>
      <c r="D43" s="2">
        <f t="shared" si="1"/>
        <v>17</v>
      </c>
      <c r="E43" s="2" t="str">
        <f t="shared" si="3"/>
        <v>11</v>
      </c>
      <c r="F43" s="2">
        <v>2022</v>
      </c>
    </row>
    <row r="44" spans="1:6" x14ac:dyDescent="0.25">
      <c r="A44" s="2" t="s">
        <v>907</v>
      </c>
      <c r="B44" s="2" t="str">
        <f t="shared" si="0"/>
        <v>17.06</v>
      </c>
      <c r="C44" s="2">
        <v>198</v>
      </c>
      <c r="D44" s="2">
        <f t="shared" si="1"/>
        <v>17</v>
      </c>
      <c r="E44" s="2" t="str">
        <f t="shared" si="3"/>
        <v>06</v>
      </c>
      <c r="F44" s="2">
        <v>2022</v>
      </c>
    </row>
    <row r="45" spans="1:6" x14ac:dyDescent="0.25">
      <c r="A45" s="2" t="s">
        <v>908</v>
      </c>
      <c r="B45" s="2" t="str">
        <f t="shared" si="0"/>
        <v>20.07</v>
      </c>
      <c r="C45" s="2">
        <v>234</v>
      </c>
      <c r="D45" s="2">
        <f t="shared" si="1"/>
        <v>20</v>
      </c>
      <c r="E45" s="2" t="str">
        <f t="shared" si="3"/>
        <v>07</v>
      </c>
      <c r="F45" s="2">
        <v>2022</v>
      </c>
    </row>
    <row r="46" spans="1:6" x14ac:dyDescent="0.25">
      <c r="A46" s="2" t="s">
        <v>909</v>
      </c>
      <c r="B46" s="2" t="str">
        <f t="shared" si="0"/>
        <v>19.12</v>
      </c>
      <c r="C46" s="2">
        <v>228</v>
      </c>
      <c r="D46" s="2">
        <f t="shared" si="1"/>
        <v>19</v>
      </c>
      <c r="E46" s="2" t="str">
        <f t="shared" si="3"/>
        <v>12</v>
      </c>
      <c r="F46" s="2">
        <v>2022</v>
      </c>
    </row>
    <row r="47" spans="1:6" x14ac:dyDescent="0.25">
      <c r="A47" s="2" t="s">
        <v>910</v>
      </c>
      <c r="B47" s="2" t="str">
        <f t="shared" si="0"/>
        <v>19.02</v>
      </c>
      <c r="C47" s="2">
        <v>218</v>
      </c>
      <c r="D47" s="2">
        <f t="shared" si="1"/>
        <v>19</v>
      </c>
      <c r="E47" s="2" t="str">
        <f t="shared" si="3"/>
        <v>02</v>
      </c>
      <c r="F47" s="2">
        <v>2022</v>
      </c>
    </row>
    <row r="48" spans="1:6" x14ac:dyDescent="0.25">
      <c r="A48" s="2" t="s">
        <v>912</v>
      </c>
      <c r="B48" s="2" t="str">
        <f t="shared" si="0"/>
        <v>20.09</v>
      </c>
      <c r="C48" s="2">
        <v>232</v>
      </c>
      <c r="D48" s="2">
        <f t="shared" si="1"/>
        <v>20</v>
      </c>
      <c r="E48" s="2" t="str">
        <f t="shared" si="3"/>
        <v>09</v>
      </c>
      <c r="F48" s="2">
        <v>2022</v>
      </c>
    </row>
    <row r="49" spans="1:6" x14ac:dyDescent="0.25">
      <c r="A49" s="2" t="s">
        <v>913</v>
      </c>
      <c r="B49" s="2" t="str">
        <f t="shared" si="0"/>
        <v>22.10</v>
      </c>
      <c r="C49" s="2">
        <v>255</v>
      </c>
      <c r="D49" s="2">
        <f t="shared" si="1"/>
        <v>22</v>
      </c>
      <c r="E49" s="2" t="str">
        <f t="shared" si="3"/>
        <v>10</v>
      </c>
      <c r="F49" s="2">
        <v>2022</v>
      </c>
    </row>
    <row r="50" spans="1:6" x14ac:dyDescent="0.25">
      <c r="A50" s="2" t="s">
        <v>873</v>
      </c>
      <c r="B50" s="2" t="str">
        <f t="shared" si="0"/>
        <v>17.03</v>
      </c>
      <c r="C50" s="2">
        <v>195</v>
      </c>
      <c r="D50" s="2">
        <f t="shared" si="1"/>
        <v>17</v>
      </c>
      <c r="E50" s="2" t="str">
        <f t="shared" si="3"/>
        <v>03</v>
      </c>
      <c r="F50" s="2">
        <v>2022</v>
      </c>
    </row>
    <row r="51" spans="1:6" x14ac:dyDescent="0.25">
      <c r="A51" s="2" t="s">
        <v>715</v>
      </c>
      <c r="B51" s="2" t="str">
        <f t="shared" si="0"/>
        <v>17.09</v>
      </c>
      <c r="C51" s="2">
        <v>201</v>
      </c>
      <c r="D51" s="2">
        <f t="shared" si="1"/>
        <v>17</v>
      </c>
      <c r="E51" s="2" t="str">
        <f t="shared" si="3"/>
        <v>09</v>
      </c>
      <c r="F51" s="2">
        <v>2022</v>
      </c>
    </row>
    <row r="52" spans="1:6" x14ac:dyDescent="0.25">
      <c r="A52" s="2" t="s">
        <v>917</v>
      </c>
      <c r="B52" s="2" t="str">
        <f t="shared" si="0"/>
        <v>17.08</v>
      </c>
      <c r="C52" s="2">
        <v>200</v>
      </c>
      <c r="D52" s="2">
        <f t="shared" si="1"/>
        <v>17</v>
      </c>
      <c r="E52" s="2" t="str">
        <f t="shared" si="3"/>
        <v>08</v>
      </c>
      <c r="F52" s="2">
        <v>2022</v>
      </c>
    </row>
    <row r="53" spans="1:6" x14ac:dyDescent="0.25">
      <c r="A53" s="2" t="s">
        <v>918</v>
      </c>
      <c r="B53" s="2" t="str">
        <f t="shared" si="0"/>
        <v>25.11</v>
      </c>
      <c r="C53" s="2">
        <v>299</v>
      </c>
      <c r="D53" s="2">
        <f t="shared" si="1"/>
        <v>25</v>
      </c>
      <c r="E53" s="2" t="str">
        <f t="shared" si="3"/>
        <v>11</v>
      </c>
      <c r="F53" s="2">
        <v>2022</v>
      </c>
    </row>
    <row r="54" spans="1:6" x14ac:dyDescent="0.25">
      <c r="A54" s="2" t="s">
        <v>919</v>
      </c>
      <c r="B54" s="2" t="str">
        <f t="shared" si="0"/>
        <v>18.05</v>
      </c>
      <c r="C54" s="2">
        <v>212</v>
      </c>
      <c r="D54" s="2">
        <f t="shared" si="1"/>
        <v>18</v>
      </c>
      <c r="E54" s="2" t="str">
        <f t="shared" si="3"/>
        <v>05</v>
      </c>
      <c r="F54" s="2">
        <v>2022</v>
      </c>
    </row>
    <row r="55" spans="1:6" x14ac:dyDescent="0.25">
      <c r="A55" s="2" t="s">
        <v>679</v>
      </c>
      <c r="B55" s="2" t="str">
        <f t="shared" si="0"/>
        <v>20.04</v>
      </c>
      <c r="C55" s="2">
        <v>237</v>
      </c>
      <c r="D55" s="2">
        <f t="shared" si="1"/>
        <v>20</v>
      </c>
      <c r="E55" s="2" t="str">
        <f t="shared" si="3"/>
        <v>04</v>
      </c>
      <c r="F55" s="2">
        <v>2022</v>
      </c>
    </row>
    <row r="56" spans="1:6" x14ac:dyDescent="0.25">
      <c r="A56" s="2" t="s">
        <v>886</v>
      </c>
      <c r="B56" s="2" t="str">
        <f t="shared" si="0"/>
        <v>18.08</v>
      </c>
      <c r="C56" s="2">
        <v>209</v>
      </c>
      <c r="D56" s="2">
        <f t="shared" si="1"/>
        <v>18</v>
      </c>
      <c r="E56" s="2" t="str">
        <f t="shared" si="3"/>
        <v>08</v>
      </c>
      <c r="F56" s="2">
        <v>2021</v>
      </c>
    </row>
    <row r="57" spans="1:6" x14ac:dyDescent="0.25">
      <c r="A57" s="2" t="s">
        <v>887</v>
      </c>
      <c r="B57" s="2" t="str">
        <f t="shared" si="0"/>
        <v>23.01</v>
      </c>
      <c r="C57" s="2">
        <v>265</v>
      </c>
      <c r="D57" s="2">
        <f t="shared" si="1"/>
        <v>23</v>
      </c>
      <c r="E57" s="2" t="str">
        <f t="shared" si="3"/>
        <v>01</v>
      </c>
      <c r="F57" s="2">
        <v>2021</v>
      </c>
    </row>
    <row r="58" spans="1:6" x14ac:dyDescent="0.25">
      <c r="A58" s="2" t="s">
        <v>888</v>
      </c>
      <c r="B58" s="2" t="str">
        <f t="shared" si="0"/>
        <v>17.03</v>
      </c>
      <c r="C58" s="2">
        <v>195</v>
      </c>
      <c r="D58" s="2">
        <f t="shared" si="1"/>
        <v>17</v>
      </c>
      <c r="E58" s="2" t="str">
        <f t="shared" si="3"/>
        <v>03</v>
      </c>
      <c r="F58" s="2">
        <v>2021</v>
      </c>
    </row>
    <row r="59" spans="1:6" x14ac:dyDescent="0.25">
      <c r="A59" s="2" t="s">
        <v>799</v>
      </c>
      <c r="B59" s="2" t="str">
        <f t="shared" si="0"/>
        <v>17.04</v>
      </c>
      <c r="C59" s="2">
        <v>196</v>
      </c>
      <c r="D59" s="2">
        <f t="shared" si="1"/>
        <v>17</v>
      </c>
      <c r="E59" s="2" t="str">
        <f t="shared" si="3"/>
        <v>04</v>
      </c>
      <c r="F59" s="2">
        <v>2021</v>
      </c>
    </row>
    <row r="60" spans="1:6" x14ac:dyDescent="0.25">
      <c r="A60" s="2" t="s">
        <v>892</v>
      </c>
      <c r="B60" s="2" t="str">
        <f t="shared" si="0"/>
        <v>19.05</v>
      </c>
      <c r="C60" s="2">
        <v>221</v>
      </c>
      <c r="D60" s="2">
        <f t="shared" si="1"/>
        <v>19</v>
      </c>
      <c r="E60" s="2" t="str">
        <f t="shared" si="3"/>
        <v>05</v>
      </c>
      <c r="F60" s="2">
        <v>2021</v>
      </c>
    </row>
    <row r="61" spans="1:6" x14ac:dyDescent="0.25">
      <c r="A61" s="2" t="s">
        <v>808</v>
      </c>
      <c r="B61" s="2" t="str">
        <f t="shared" si="0"/>
        <v>17.10</v>
      </c>
      <c r="C61" s="2">
        <v>202</v>
      </c>
      <c r="D61" s="2">
        <f t="shared" si="1"/>
        <v>17</v>
      </c>
      <c r="E61" s="2" t="str">
        <f t="shared" si="3"/>
        <v>10</v>
      </c>
      <c r="F61" s="2">
        <v>2021</v>
      </c>
    </row>
    <row r="62" spans="1:6" x14ac:dyDescent="0.25">
      <c r="A62" s="2" t="s">
        <v>804</v>
      </c>
      <c r="B62" s="2" t="str">
        <f t="shared" si="0"/>
        <v>20.11</v>
      </c>
      <c r="C62" s="2">
        <v>230</v>
      </c>
      <c r="D62" s="2">
        <f t="shared" si="1"/>
        <v>20</v>
      </c>
      <c r="E62" s="2" t="str">
        <f t="shared" si="3"/>
        <v>11</v>
      </c>
      <c r="F62" s="2">
        <v>2021</v>
      </c>
    </row>
    <row r="63" spans="1:6" x14ac:dyDescent="0.25">
      <c r="A63" s="2" t="s">
        <v>780</v>
      </c>
      <c r="B63" s="2" t="str">
        <f t="shared" si="0"/>
        <v>17.09</v>
      </c>
      <c r="C63" s="2">
        <v>201</v>
      </c>
      <c r="D63" s="2">
        <f t="shared" si="1"/>
        <v>17</v>
      </c>
      <c r="E63" s="2" t="str">
        <f t="shared" si="3"/>
        <v>09</v>
      </c>
      <c r="F63" s="2">
        <v>2021</v>
      </c>
    </row>
    <row r="64" spans="1:6" x14ac:dyDescent="0.25">
      <c r="A64" s="2" t="s">
        <v>893</v>
      </c>
      <c r="B64" s="2" t="str">
        <f t="shared" si="0"/>
        <v>36.02</v>
      </c>
      <c r="C64" s="2">
        <v>431</v>
      </c>
      <c r="D64" s="2">
        <f t="shared" si="1"/>
        <v>36</v>
      </c>
      <c r="E64" s="2" t="str">
        <f t="shared" si="3"/>
        <v>02</v>
      </c>
      <c r="F64" s="2">
        <v>2021</v>
      </c>
    </row>
    <row r="65" spans="1:6" x14ac:dyDescent="0.25">
      <c r="A65" s="2" t="s">
        <v>899</v>
      </c>
      <c r="B65" s="2" t="str">
        <f t="shared" si="0"/>
        <v>20.09</v>
      </c>
      <c r="C65" s="2">
        <v>232</v>
      </c>
      <c r="D65" s="2">
        <f t="shared" si="1"/>
        <v>20</v>
      </c>
      <c r="E65" s="2" t="str">
        <f t="shared" si="3"/>
        <v>09</v>
      </c>
      <c r="F65" s="2">
        <v>2021</v>
      </c>
    </row>
    <row r="66" spans="1:6" x14ac:dyDescent="0.25">
      <c r="A66" s="2" t="s">
        <v>894</v>
      </c>
      <c r="B66" s="2" t="str">
        <f t="shared" si="0"/>
        <v>18.09</v>
      </c>
      <c r="C66" s="2">
        <v>208</v>
      </c>
      <c r="D66" s="2">
        <f t="shared" si="1"/>
        <v>18</v>
      </c>
      <c r="E66" s="2" t="str">
        <f t="shared" si="3"/>
        <v>09</v>
      </c>
      <c r="F66" s="2">
        <v>2021</v>
      </c>
    </row>
    <row r="67" spans="1:6" x14ac:dyDescent="0.25">
      <c r="A67" s="2" t="s">
        <v>895</v>
      </c>
      <c r="B67" s="2" t="str">
        <f t="shared" si="0"/>
        <v>21.11</v>
      </c>
      <c r="C67" s="2">
        <v>251</v>
      </c>
      <c r="D67" s="2">
        <f t="shared" si="1"/>
        <v>21</v>
      </c>
      <c r="E67" s="2" t="str">
        <f t="shared" si="3"/>
        <v>11</v>
      </c>
      <c r="F67" s="2">
        <v>2021</v>
      </c>
    </row>
    <row r="68" spans="1:6" x14ac:dyDescent="0.25">
      <c r="A68" s="2" t="s">
        <v>812</v>
      </c>
      <c r="B68" s="2" t="str">
        <f t="shared" si="0"/>
        <v>22.12</v>
      </c>
      <c r="C68" s="2">
        <v>253</v>
      </c>
      <c r="D68" s="2">
        <f t="shared" si="1"/>
        <v>22</v>
      </c>
      <c r="E68" s="2" t="str">
        <f t="shared" si="3"/>
        <v>12</v>
      </c>
      <c r="F68" s="2">
        <v>2021</v>
      </c>
    </row>
    <row r="69" spans="1:6" x14ac:dyDescent="0.25">
      <c r="A69" s="2" t="s">
        <v>896</v>
      </c>
      <c r="B69" s="2" t="str">
        <f t="shared" si="0"/>
        <v>N/A</v>
      </c>
      <c r="C69" s="2" t="s">
        <v>900</v>
      </c>
      <c r="D69" s="2" t="e">
        <f t="shared" si="1"/>
        <v>#VALUE!</v>
      </c>
      <c r="E69" s="2" t="e">
        <f t="shared" ref="E69:E71" si="4">TEXT(IF(MOD(ROUNDUP(C69/12, 0), 2) = 0, 13 - (MOD(C69-1, 12) + 1), MOD(C69-1, 12) + 1), "00")</f>
        <v>#VALUE!</v>
      </c>
      <c r="F69" s="2">
        <v>2021</v>
      </c>
    </row>
    <row r="70" spans="1:6" x14ac:dyDescent="0.25">
      <c r="A70" s="2" t="s">
        <v>792</v>
      </c>
      <c r="B70" s="2" t="str">
        <f t="shared" ref="B70:B71" si="5">IFERROR(_xlfn.CONCAT(D70, ".",E70), "N/A")</f>
        <v>17.02</v>
      </c>
      <c r="C70" s="2">
        <v>194</v>
      </c>
      <c r="D70" s="2">
        <f t="shared" ref="D70:D71" si="6">ROUNDUP(C70/12, 0)</f>
        <v>17</v>
      </c>
      <c r="E70" s="2" t="str">
        <f t="shared" si="4"/>
        <v>02</v>
      </c>
      <c r="F70" s="2">
        <v>2021</v>
      </c>
    </row>
    <row r="71" spans="1:6" x14ac:dyDescent="0.25">
      <c r="A71" s="2" t="s">
        <v>897</v>
      </c>
      <c r="B71" s="2" t="str">
        <f t="shared" si="5"/>
        <v>19.10</v>
      </c>
      <c r="C71" s="2">
        <v>226</v>
      </c>
      <c r="D71" s="2">
        <f t="shared" si="6"/>
        <v>19</v>
      </c>
      <c r="E71" s="2" t="str">
        <f t="shared" si="4"/>
        <v>10</v>
      </c>
      <c r="F71" s="2">
        <v>2021</v>
      </c>
    </row>
    <row r="72" spans="1:6" x14ac:dyDescent="0.25">
      <c r="A72" s="13"/>
    </row>
    <row r="73" spans="1:6" x14ac:dyDescent="0.25">
      <c r="A73" s="13"/>
    </row>
    <row r="74" spans="1:6" x14ac:dyDescent="0.25">
      <c r="A74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21A-7AF4-47C0-8C74-0B805FB39C2B}">
  <dimension ref="A1:L193"/>
  <sheetViews>
    <sheetView tabSelected="1" topLeftCell="F1" workbookViewId="0">
      <selection activeCell="F1" sqref="A1:XFD1"/>
    </sheetView>
  </sheetViews>
  <sheetFormatPr defaultRowHeight="15" x14ac:dyDescent="0.25"/>
  <cols>
    <col min="1" max="1" width="7" style="2" customWidth="1"/>
    <col min="2" max="2" width="7.140625" style="9" bestFit="1" customWidth="1"/>
    <col min="3" max="3" width="13.140625" style="2" bestFit="1" customWidth="1"/>
    <col min="4" max="4" width="16.5703125" style="2" bestFit="1" customWidth="1"/>
    <col min="5" max="5" width="11.28515625" style="2" bestFit="1" customWidth="1"/>
    <col min="6" max="6" width="21.42578125" style="2" bestFit="1" customWidth="1"/>
    <col min="7" max="7" width="10.140625" style="2" bestFit="1" customWidth="1"/>
    <col min="8" max="8" width="8.28515625" style="2" bestFit="1" customWidth="1"/>
    <col min="9" max="9" width="21.85546875" style="2" bestFit="1" customWidth="1"/>
    <col min="10" max="10" width="19.5703125" style="2" bestFit="1" customWidth="1"/>
    <col min="11" max="11" width="14.140625" style="2" bestFit="1" customWidth="1"/>
    <col min="12" max="12" width="60.5703125" style="2" bestFit="1" customWidth="1"/>
    <col min="13" max="13" width="28.140625" style="2" customWidth="1"/>
    <col min="14" max="14" width="19.85546875" style="2" bestFit="1" customWidth="1"/>
    <col min="15" max="16384" width="9.140625" style="2"/>
  </cols>
  <sheetData>
    <row r="1" spans="1:12" x14ac:dyDescent="0.25">
      <c r="A1" s="3" t="s">
        <v>350</v>
      </c>
      <c r="B1" s="10" t="s">
        <v>351</v>
      </c>
      <c r="C1" s="3" t="s">
        <v>347</v>
      </c>
      <c r="D1" s="3" t="s">
        <v>346</v>
      </c>
      <c r="E1" s="3" t="s">
        <v>816</v>
      </c>
      <c r="F1" s="3" t="s">
        <v>815</v>
      </c>
      <c r="G1" s="3" t="s">
        <v>343</v>
      </c>
      <c r="H1" s="3" t="s">
        <v>345</v>
      </c>
      <c r="I1" s="3" t="s">
        <v>344</v>
      </c>
      <c r="J1" s="3" t="s">
        <v>342</v>
      </c>
      <c r="K1" s="3" t="s">
        <v>817</v>
      </c>
      <c r="L1" s="3" t="s">
        <v>851</v>
      </c>
    </row>
    <row r="2" spans="1:12" x14ac:dyDescent="0.25">
      <c r="A2" s="2">
        <v>1</v>
      </c>
      <c r="B2" s="8" t="s">
        <v>842</v>
      </c>
      <c r="C2" s="2" t="s">
        <v>18</v>
      </c>
      <c r="D2" s="2" t="s">
        <v>181</v>
      </c>
      <c r="E2" s="2" t="str">
        <f>_xlfn.CONCAT(A2, ".", B2)</f>
        <v>1.01</v>
      </c>
      <c r="F2" s="2" t="str">
        <f>_xlfn.CONCAT(C2, " ", D2)</f>
        <v>Christian McCaffrey</v>
      </c>
      <c r="G2" s="2" t="s">
        <v>620</v>
      </c>
      <c r="H2" s="2" t="s">
        <v>12</v>
      </c>
      <c r="I2" s="2" t="s">
        <v>0</v>
      </c>
      <c r="J2" s="2" t="str">
        <f>_xlfn.XLOOKUP(I2,FantasyOwnerNames!$A$4:$A$15,FantasyOwnerNames!$B$4:$B$15,)</f>
        <v>Geoffrey Mercado</v>
      </c>
      <c r="K2" s="2" t="str">
        <f>_xlfn.IFNA(_xlfn.XLOOKUP(F2,'PPR ADP 2021 '!E:E,'PPR ADP 2021 '!B:B),_xlfn.XLOOKUP(F2,'Adjusted PPR ADP'!A:A,'Adjusted PPR ADP'!B:B))</f>
        <v>1.01</v>
      </c>
      <c r="L2" s="2">
        <f t="shared" ref="L2:L33" si="0">IFERROR(E2-K2, "N/A")</f>
        <v>0</v>
      </c>
    </row>
    <row r="3" spans="1:12" x14ac:dyDescent="0.25">
      <c r="A3" s="2">
        <v>1</v>
      </c>
      <c r="B3" s="8" t="s">
        <v>843</v>
      </c>
      <c r="C3" s="2" t="s">
        <v>19</v>
      </c>
      <c r="D3" s="2" t="s">
        <v>112</v>
      </c>
      <c r="E3" s="2" t="str">
        <f t="shared" ref="E3:E66" si="1">_xlfn.CONCAT(A3, ".", B3)</f>
        <v>1.02</v>
      </c>
      <c r="F3" s="2" t="str">
        <f t="shared" ref="F3:F66" si="2">_xlfn.CONCAT(C3, " ", D3)</f>
        <v>Derrick Henry</v>
      </c>
      <c r="G3" s="2" t="s">
        <v>625</v>
      </c>
      <c r="H3" s="2" t="s">
        <v>12</v>
      </c>
      <c r="I3" s="2" t="s">
        <v>1</v>
      </c>
      <c r="J3" s="2" t="str">
        <f>_xlfn.XLOOKUP(I3,FantasyOwnerNames!$A$4:$A$15,FantasyOwnerNames!$B$4:$B$15,)</f>
        <v>Adam Devera</v>
      </c>
      <c r="K3" s="2" t="str">
        <f>_xlfn.IFNA(_xlfn.XLOOKUP(F3,'PPR ADP 2021 '!E:E,'PPR ADP 2021 '!B:B),_xlfn.XLOOKUP(F3,'Adjusted PPR ADP'!A:A,'Adjusted PPR ADP'!B:B))</f>
        <v>1.04</v>
      </c>
      <c r="L3" s="2">
        <f t="shared" si="0"/>
        <v>-2.0000000000000018E-2</v>
      </c>
    </row>
    <row r="4" spans="1:12" x14ac:dyDescent="0.25">
      <c r="A4" s="2">
        <v>1</v>
      </c>
      <c r="B4" s="8" t="s">
        <v>844</v>
      </c>
      <c r="C4" s="2" t="s">
        <v>20</v>
      </c>
      <c r="D4" s="2" t="s">
        <v>182</v>
      </c>
      <c r="E4" s="2" t="str">
        <f t="shared" si="1"/>
        <v>1.03</v>
      </c>
      <c r="F4" s="2" t="str">
        <f t="shared" si="2"/>
        <v>Alvin Kamara</v>
      </c>
      <c r="G4" s="2" t="s">
        <v>183</v>
      </c>
      <c r="H4" s="2" t="s">
        <v>12</v>
      </c>
      <c r="I4" s="2" t="s">
        <v>2</v>
      </c>
      <c r="J4" s="2" t="str">
        <f>_xlfn.XLOOKUP(I4,FantasyOwnerNames!$A$4:$A$15,FantasyOwnerNames!$B$4:$B$15,)</f>
        <v>Jan Dela Cruz</v>
      </c>
      <c r="K4" s="2" t="str">
        <f>_xlfn.IFNA(_xlfn.XLOOKUP(F4,'PPR ADP 2021 '!E:E,'PPR ADP 2021 '!B:B),_xlfn.XLOOKUP(F4,'Adjusted PPR ADP'!A:A,'Adjusted PPR ADP'!B:B))</f>
        <v>1.03</v>
      </c>
      <c r="L4" s="2">
        <f t="shared" si="0"/>
        <v>0</v>
      </c>
    </row>
    <row r="5" spans="1:12" x14ac:dyDescent="0.25">
      <c r="A5" s="2">
        <v>1</v>
      </c>
      <c r="B5" s="8" t="s">
        <v>845</v>
      </c>
      <c r="C5" s="2" t="s">
        <v>21</v>
      </c>
      <c r="D5" s="2" t="s">
        <v>184</v>
      </c>
      <c r="E5" s="2" t="str">
        <f t="shared" si="1"/>
        <v>1.04</v>
      </c>
      <c r="F5" s="2" t="str">
        <f t="shared" si="2"/>
        <v>Dalvin Cook</v>
      </c>
      <c r="G5" s="2" t="s">
        <v>622</v>
      </c>
      <c r="H5" s="2" t="s">
        <v>12</v>
      </c>
      <c r="I5" s="2" t="s">
        <v>3</v>
      </c>
      <c r="J5" s="2" t="str">
        <f>_xlfn.XLOOKUP(I5,FantasyOwnerNames!$A$4:$A$15,FantasyOwnerNames!$B$4:$B$15,)</f>
        <v>Joseph Durkin</v>
      </c>
      <c r="K5" s="2" t="str">
        <f>_xlfn.IFNA(_xlfn.XLOOKUP(F5,'PPR ADP 2021 '!E:E,'PPR ADP 2021 '!B:B),_xlfn.XLOOKUP(F5,'Adjusted PPR ADP'!A:A,'Adjusted PPR ADP'!B:B))</f>
        <v>1.02</v>
      </c>
      <c r="L5" s="2">
        <f t="shared" si="0"/>
        <v>2.0000000000000018E-2</v>
      </c>
    </row>
    <row r="6" spans="1:12" x14ac:dyDescent="0.25">
      <c r="A6" s="2">
        <v>1</v>
      </c>
      <c r="B6" s="8" t="s">
        <v>846</v>
      </c>
      <c r="C6" s="2" t="s">
        <v>22</v>
      </c>
      <c r="D6" s="2" t="s">
        <v>185</v>
      </c>
      <c r="E6" s="2" t="str">
        <f t="shared" si="1"/>
        <v>1.05</v>
      </c>
      <c r="F6" s="2" t="str">
        <f t="shared" si="2"/>
        <v>Ezekiel Elliott</v>
      </c>
      <c r="G6" s="2" t="s">
        <v>627</v>
      </c>
      <c r="H6" s="2" t="s">
        <v>12</v>
      </c>
      <c r="I6" s="2" t="s">
        <v>4</v>
      </c>
      <c r="J6" s="2" t="str">
        <f>_xlfn.XLOOKUP(I6,FantasyOwnerNames!$A$4:$A$15,FantasyOwnerNames!$B$4:$B$15,)</f>
        <v>Andrew Dinh</v>
      </c>
      <c r="K6" s="2" t="str">
        <f>_xlfn.IFNA(_xlfn.XLOOKUP(F6,'PPR ADP 2021 '!E:E,'PPR ADP 2021 '!B:B),_xlfn.XLOOKUP(F6,'Adjusted PPR ADP'!A:A,'Adjusted PPR ADP'!B:B))</f>
        <v>1.05</v>
      </c>
      <c r="L6" s="2">
        <f t="shared" si="0"/>
        <v>0</v>
      </c>
    </row>
    <row r="7" spans="1:12" x14ac:dyDescent="0.25">
      <c r="A7" s="2">
        <v>1</v>
      </c>
      <c r="B7" s="8" t="s">
        <v>847</v>
      </c>
      <c r="C7" s="2" t="s">
        <v>23</v>
      </c>
      <c r="D7" s="2" t="s">
        <v>186</v>
      </c>
      <c r="E7" s="2" t="str">
        <f t="shared" si="1"/>
        <v>1.06</v>
      </c>
      <c r="F7" s="2" t="str">
        <f t="shared" si="2"/>
        <v>Saquon Barkley</v>
      </c>
      <c r="G7" s="2" t="s">
        <v>187</v>
      </c>
      <c r="H7" s="2" t="s">
        <v>12</v>
      </c>
      <c r="I7" s="2" t="s">
        <v>5</v>
      </c>
      <c r="J7" s="2" t="str">
        <f>_xlfn.XLOOKUP(I7,FantasyOwnerNames!$A$4:$A$15,FantasyOwnerNames!$B$4:$B$15,)</f>
        <v>Alexandra Rodriguez</v>
      </c>
      <c r="K7" s="2" t="str">
        <f>_xlfn.IFNA(_xlfn.XLOOKUP(F7,'PPR ADP 2021 '!E:E,'PPR ADP 2021 '!B:B),_xlfn.XLOOKUP(F7,'Adjusted PPR ADP'!A:A,'Adjusted PPR ADP'!B:B))</f>
        <v>1.09</v>
      </c>
      <c r="L7" s="2">
        <f t="shared" si="0"/>
        <v>-3.0000000000000027E-2</v>
      </c>
    </row>
    <row r="8" spans="1:12" x14ac:dyDescent="0.25">
      <c r="A8" s="2">
        <v>1</v>
      </c>
      <c r="B8" s="8" t="s">
        <v>848</v>
      </c>
      <c r="C8" s="2" t="s">
        <v>24</v>
      </c>
      <c r="D8" s="2" t="s">
        <v>188</v>
      </c>
      <c r="E8" s="2" t="str">
        <f t="shared" si="1"/>
        <v>1.07</v>
      </c>
      <c r="F8" s="2" t="str">
        <f t="shared" si="2"/>
        <v>Austin Ekeler</v>
      </c>
      <c r="G8" s="2" t="s">
        <v>189</v>
      </c>
      <c r="H8" s="2" t="s">
        <v>12</v>
      </c>
      <c r="I8" s="2" t="s">
        <v>6</v>
      </c>
      <c r="J8" s="2" t="str">
        <f>_xlfn.XLOOKUP(I8,FantasyOwnerNames!$A$4:$A$15,FantasyOwnerNames!$B$4:$B$15,)</f>
        <v>Patrick Mercado</v>
      </c>
      <c r="K8" s="2" t="str">
        <f>_xlfn.IFNA(_xlfn.XLOOKUP(F8,'PPR ADP 2021 '!E:E,'PPR ADP 2021 '!B:B),_xlfn.XLOOKUP(F8,'Adjusted PPR ADP'!A:A,'Adjusted PPR ADP'!B:B))</f>
        <v>1.10</v>
      </c>
      <c r="L8" s="2">
        <f t="shared" si="0"/>
        <v>-3.0000000000000027E-2</v>
      </c>
    </row>
    <row r="9" spans="1:12" x14ac:dyDescent="0.25">
      <c r="A9" s="2">
        <v>1</v>
      </c>
      <c r="B9" s="8" t="s">
        <v>849</v>
      </c>
      <c r="C9" s="2" t="s">
        <v>25</v>
      </c>
      <c r="D9" s="2" t="s">
        <v>190</v>
      </c>
      <c r="E9" s="2" t="str">
        <f t="shared" si="1"/>
        <v>1.08</v>
      </c>
      <c r="F9" s="2" t="str">
        <f t="shared" si="2"/>
        <v>Travis Kelce</v>
      </c>
      <c r="G9" s="2" t="s">
        <v>191</v>
      </c>
      <c r="H9" s="2" t="s">
        <v>13</v>
      </c>
      <c r="I9" s="2" t="s">
        <v>7</v>
      </c>
      <c r="J9" s="2" t="str">
        <f>_xlfn.XLOOKUP(I9,FantasyOwnerNames!$A$4:$A$15,FantasyOwnerNames!$B$4:$B$15,)</f>
        <v>Meahway Ngu</v>
      </c>
      <c r="K9" s="2" t="str">
        <f>_xlfn.IFNA(_xlfn.XLOOKUP(F9,'PPR ADP 2021 '!E:E,'PPR ADP 2021 '!B:B),_xlfn.XLOOKUP(F9,'Adjusted PPR ADP'!A:A,'Adjusted PPR ADP'!B:B))</f>
        <v>1.07</v>
      </c>
      <c r="L9" s="2">
        <f t="shared" si="0"/>
        <v>1.0000000000000009E-2</v>
      </c>
    </row>
    <row r="10" spans="1:12" x14ac:dyDescent="0.25">
      <c r="A10" s="2">
        <v>1</v>
      </c>
      <c r="B10" s="8" t="s">
        <v>850</v>
      </c>
      <c r="C10" s="2" t="s">
        <v>26</v>
      </c>
      <c r="D10" s="2" t="s">
        <v>192</v>
      </c>
      <c r="E10" s="2" t="str">
        <f t="shared" si="1"/>
        <v>1.09</v>
      </c>
      <c r="F10" s="2" t="str">
        <f t="shared" si="2"/>
        <v>Davante Adams</v>
      </c>
      <c r="G10" s="2" t="s">
        <v>193</v>
      </c>
      <c r="H10" s="2" t="s">
        <v>14</v>
      </c>
      <c r="I10" s="2" t="s">
        <v>8</v>
      </c>
      <c r="J10" s="2" t="str">
        <f>_xlfn.XLOOKUP(I10,FantasyOwnerNames!$A$4:$A$15,FantasyOwnerNames!$B$4:$B$15,)</f>
        <v>Albert Tine</v>
      </c>
      <c r="K10" s="2" t="str">
        <f>_xlfn.IFNA(_xlfn.XLOOKUP(F10,'PPR ADP 2021 '!E:E,'PPR ADP 2021 '!B:B),_xlfn.XLOOKUP(F10,'Adjusted PPR ADP'!A:A,'Adjusted PPR ADP'!B:B))</f>
        <v>1.06</v>
      </c>
      <c r="L10" s="2">
        <f t="shared" si="0"/>
        <v>3.0000000000000027E-2</v>
      </c>
    </row>
    <row r="11" spans="1:12" x14ac:dyDescent="0.25">
      <c r="A11" s="2">
        <v>1</v>
      </c>
      <c r="B11" s="9">
        <v>10</v>
      </c>
      <c r="C11" s="2" t="s">
        <v>27</v>
      </c>
      <c r="D11" s="2" t="s">
        <v>194</v>
      </c>
      <c r="E11" s="2" t="str">
        <f t="shared" si="1"/>
        <v>1.10</v>
      </c>
      <c r="F11" s="2" t="str">
        <f t="shared" si="2"/>
        <v>Tyreek Hill</v>
      </c>
      <c r="G11" s="2" t="s">
        <v>191</v>
      </c>
      <c r="H11" s="2" t="s">
        <v>14</v>
      </c>
      <c r="I11" s="2" t="s">
        <v>9</v>
      </c>
      <c r="J11" s="2" t="str">
        <f>_xlfn.XLOOKUP(I11,FantasyOwnerNames!$A$4:$A$15,FantasyOwnerNames!$B$4:$B$15,)</f>
        <v>Armon Antolin</v>
      </c>
      <c r="K11" s="2" t="str">
        <f>_xlfn.IFNA(_xlfn.XLOOKUP(F11,'PPR ADP 2021 '!E:E,'PPR ADP 2021 '!B:B),_xlfn.XLOOKUP(F11,'Adjusted PPR ADP'!A:A,'Adjusted PPR ADP'!B:B))</f>
        <v>2.01</v>
      </c>
      <c r="L11" s="2">
        <f t="shared" si="0"/>
        <v>-0.9099999999999997</v>
      </c>
    </row>
    <row r="12" spans="1:12" x14ac:dyDescent="0.25">
      <c r="A12" s="2">
        <v>1</v>
      </c>
      <c r="B12" s="9">
        <v>11</v>
      </c>
      <c r="C12" s="2" t="s">
        <v>28</v>
      </c>
      <c r="D12" s="2" t="s">
        <v>109</v>
      </c>
      <c r="E12" s="2" t="str">
        <f t="shared" si="1"/>
        <v>1.11</v>
      </c>
      <c r="F12" s="2" t="str">
        <f t="shared" si="2"/>
        <v>Aaron Jones</v>
      </c>
      <c r="G12" s="2" t="s">
        <v>193</v>
      </c>
      <c r="H12" s="2" t="s">
        <v>12</v>
      </c>
      <c r="I12" s="2" t="s">
        <v>10</v>
      </c>
      <c r="J12" s="2" t="str">
        <f>_xlfn.XLOOKUP(I12,FantasyOwnerNames!$A$4:$A$15,FantasyOwnerNames!$B$4:$B$15,)</f>
        <v>Angelo Devera</v>
      </c>
      <c r="K12" s="2" t="str">
        <f>_xlfn.IFNA(_xlfn.XLOOKUP(F12,'PPR ADP 2021 '!E:E,'PPR ADP 2021 '!B:B),_xlfn.XLOOKUP(F12,'Adjusted PPR ADP'!A:A,'Adjusted PPR ADP'!B:B))</f>
        <v>1.08</v>
      </c>
      <c r="L12" s="2">
        <f t="shared" si="0"/>
        <v>3.0000000000000027E-2</v>
      </c>
    </row>
    <row r="13" spans="1:12" x14ac:dyDescent="0.25">
      <c r="A13" s="2">
        <v>1</v>
      </c>
      <c r="B13" s="9">
        <v>12</v>
      </c>
      <c r="C13" s="2" t="s">
        <v>29</v>
      </c>
      <c r="D13" s="2" t="s">
        <v>195</v>
      </c>
      <c r="E13" s="2" t="str">
        <f t="shared" si="1"/>
        <v>1.12</v>
      </c>
      <c r="F13" s="2" t="str">
        <f t="shared" si="2"/>
        <v>Nick Chubb</v>
      </c>
      <c r="G13" s="2" t="s">
        <v>633</v>
      </c>
      <c r="H13" s="2" t="s">
        <v>12</v>
      </c>
      <c r="I13" s="2" t="s">
        <v>11</v>
      </c>
      <c r="J13" s="2" t="str">
        <f>_xlfn.XLOOKUP(I13,FantasyOwnerNames!$A$4:$A$15,FantasyOwnerNames!$B$4:$B$15,)</f>
        <v>Jeff Dela Cruc</v>
      </c>
      <c r="K13" s="2" t="str">
        <f>_xlfn.IFNA(_xlfn.XLOOKUP(F13,'PPR ADP 2021 '!E:E,'PPR ADP 2021 '!B:B),_xlfn.XLOOKUP(F13,'Adjusted PPR ADP'!A:A,'Adjusted PPR ADP'!B:B))</f>
        <v>1.12</v>
      </c>
      <c r="L13" s="2">
        <f t="shared" si="0"/>
        <v>0</v>
      </c>
    </row>
    <row r="14" spans="1:12" x14ac:dyDescent="0.25">
      <c r="A14" s="2">
        <v>2</v>
      </c>
      <c r="B14" s="9" t="s">
        <v>842</v>
      </c>
      <c r="C14" s="2" t="s">
        <v>30</v>
      </c>
      <c r="D14" s="2" t="s">
        <v>196</v>
      </c>
      <c r="E14" s="2" t="str">
        <f t="shared" si="1"/>
        <v>2.01</v>
      </c>
      <c r="F14" s="2" t="str">
        <f t="shared" si="2"/>
        <v>Stefon Diggs</v>
      </c>
      <c r="G14" s="2" t="s">
        <v>639</v>
      </c>
      <c r="H14" s="2" t="s">
        <v>14</v>
      </c>
      <c r="I14" s="2" t="s">
        <v>11</v>
      </c>
      <c r="J14" s="2" t="str">
        <f>_xlfn.XLOOKUP(I14,FantasyOwnerNames!$A$4:$A$15,FantasyOwnerNames!$B$4:$B$15,)</f>
        <v>Jeff Dela Cruc</v>
      </c>
      <c r="K14" s="2" t="str">
        <f>_xlfn.IFNA(_xlfn.XLOOKUP(F14,'PPR ADP 2021 '!E:E,'PPR ADP 2021 '!B:B),_xlfn.XLOOKUP(F14,'Adjusted PPR ADP'!A:A,'Adjusted PPR ADP'!B:B))</f>
        <v>2.02</v>
      </c>
      <c r="L14" s="2">
        <f t="shared" si="0"/>
        <v>-1.0000000000000231E-2</v>
      </c>
    </row>
    <row r="15" spans="1:12" x14ac:dyDescent="0.25">
      <c r="A15" s="2">
        <v>2</v>
      </c>
      <c r="B15" s="9" t="s">
        <v>843</v>
      </c>
      <c r="C15" s="2" t="s">
        <v>31</v>
      </c>
      <c r="D15" s="2" t="s">
        <v>197</v>
      </c>
      <c r="E15" s="2" t="str">
        <f t="shared" si="1"/>
        <v>2.02</v>
      </c>
      <c r="F15" s="2" t="str">
        <f t="shared" si="2"/>
        <v>Justin Jefferson</v>
      </c>
      <c r="G15" s="2" t="s">
        <v>622</v>
      </c>
      <c r="H15" s="2" t="s">
        <v>14</v>
      </c>
      <c r="I15" s="2" t="s">
        <v>10</v>
      </c>
      <c r="J15" s="2" t="str">
        <f>_xlfn.XLOOKUP(I15,FantasyOwnerNames!$A$4:$A$15,FantasyOwnerNames!$B$4:$B$15,)</f>
        <v>Angelo Devera</v>
      </c>
      <c r="K15" s="2" t="str">
        <f>_xlfn.IFNA(_xlfn.XLOOKUP(F15,'PPR ADP 2021 '!E:E,'PPR ADP 2021 '!B:B),_xlfn.XLOOKUP(F15,'Adjusted PPR ADP'!A:A,'Adjusted PPR ADP'!B:B))</f>
        <v>2.11</v>
      </c>
      <c r="L15" s="2">
        <f t="shared" si="0"/>
        <v>-8.9999999999999858E-2</v>
      </c>
    </row>
    <row r="16" spans="1:12" x14ac:dyDescent="0.25">
      <c r="A16" s="2">
        <v>2</v>
      </c>
      <c r="B16" s="9" t="s">
        <v>844</v>
      </c>
      <c r="C16" s="2" t="s">
        <v>32</v>
      </c>
      <c r="D16" s="2" t="s">
        <v>198</v>
      </c>
      <c r="E16" s="2" t="str">
        <f t="shared" si="1"/>
        <v>2.03</v>
      </c>
      <c r="F16" s="2" t="str">
        <f t="shared" si="2"/>
        <v>Jonathan Taylor</v>
      </c>
      <c r="G16" s="2" t="s">
        <v>641</v>
      </c>
      <c r="H16" s="2" t="s">
        <v>12</v>
      </c>
      <c r="I16" s="2" t="s">
        <v>9</v>
      </c>
      <c r="J16" s="2" t="str">
        <f>_xlfn.XLOOKUP(I16,FantasyOwnerNames!$A$4:$A$15,FantasyOwnerNames!$B$4:$B$15,)</f>
        <v>Armon Antolin</v>
      </c>
      <c r="K16" s="2" t="str">
        <f>_xlfn.IFNA(_xlfn.XLOOKUP(F16,'PPR ADP 2021 '!E:E,'PPR ADP 2021 '!B:B),_xlfn.XLOOKUP(F16,'Adjusted PPR ADP'!A:A,'Adjusted PPR ADP'!B:B))</f>
        <v>1.11</v>
      </c>
      <c r="L16" s="2">
        <f t="shared" si="0"/>
        <v>0.91999999999999971</v>
      </c>
    </row>
    <row r="17" spans="1:12" x14ac:dyDescent="0.25">
      <c r="A17" s="2">
        <v>2</v>
      </c>
      <c r="B17" s="9" t="s">
        <v>845</v>
      </c>
      <c r="C17" s="2" t="s">
        <v>33</v>
      </c>
      <c r="D17" s="2" t="s">
        <v>199</v>
      </c>
      <c r="E17" s="2" t="str">
        <f t="shared" si="1"/>
        <v>2.04</v>
      </c>
      <c r="F17" s="2" t="str">
        <f t="shared" si="2"/>
        <v>DeAndre Hopkins</v>
      </c>
      <c r="G17" s="2" t="s">
        <v>645</v>
      </c>
      <c r="H17" s="2" t="s">
        <v>14</v>
      </c>
      <c r="I17" s="2" t="s">
        <v>8</v>
      </c>
      <c r="J17" s="2" t="str">
        <f>_xlfn.XLOOKUP(I17,FantasyOwnerNames!$A$4:$A$15,FantasyOwnerNames!$B$4:$B$15,)</f>
        <v>Albert Tine</v>
      </c>
      <c r="K17" s="2" t="str">
        <f>_xlfn.IFNA(_xlfn.XLOOKUP(F17,'PPR ADP 2021 '!E:E,'PPR ADP 2021 '!B:B),_xlfn.XLOOKUP(F17,'Adjusted PPR ADP'!A:A,'Adjusted PPR ADP'!B:B))</f>
        <v>2.04</v>
      </c>
      <c r="L17" s="2">
        <f t="shared" si="0"/>
        <v>0</v>
      </c>
    </row>
    <row r="18" spans="1:12" x14ac:dyDescent="0.25">
      <c r="A18" s="2">
        <v>2</v>
      </c>
      <c r="B18" s="9" t="s">
        <v>846</v>
      </c>
      <c r="C18" s="2" t="s">
        <v>34</v>
      </c>
      <c r="D18" s="2" t="s">
        <v>200</v>
      </c>
      <c r="E18" s="2" t="str">
        <f t="shared" si="1"/>
        <v>2.05</v>
      </c>
      <c r="F18" s="2" t="str">
        <f t="shared" si="2"/>
        <v>Najee Harris</v>
      </c>
      <c r="G18" s="2" t="s">
        <v>637</v>
      </c>
      <c r="H18" s="2" t="s">
        <v>12</v>
      </c>
      <c r="I18" s="2" t="s">
        <v>7</v>
      </c>
      <c r="J18" s="2" t="str">
        <f>_xlfn.XLOOKUP(I18,FantasyOwnerNames!$A$4:$A$15,FantasyOwnerNames!$B$4:$B$15,)</f>
        <v>Meahway Ngu</v>
      </c>
      <c r="K18" s="2" t="str">
        <f>_xlfn.IFNA(_xlfn.XLOOKUP(F18,'PPR ADP 2021 '!E:E,'PPR ADP 2021 '!B:B),_xlfn.XLOOKUP(F18,'Adjusted PPR ADP'!A:A,'Adjusted PPR ADP'!B:B))</f>
        <v>2.03</v>
      </c>
      <c r="L18" s="2">
        <f t="shared" si="0"/>
        <v>2.0000000000000018E-2</v>
      </c>
    </row>
    <row r="19" spans="1:12" x14ac:dyDescent="0.25">
      <c r="A19" s="2">
        <v>2</v>
      </c>
      <c r="B19" s="9" t="s">
        <v>847</v>
      </c>
      <c r="C19" s="2" t="s">
        <v>35</v>
      </c>
      <c r="D19" s="2" t="s">
        <v>201</v>
      </c>
      <c r="E19" s="2" t="str">
        <f t="shared" si="1"/>
        <v>2.06</v>
      </c>
      <c r="F19" s="2" t="str">
        <f t="shared" si="2"/>
        <v>Antonio Gibson</v>
      </c>
      <c r="G19" s="2" t="s">
        <v>1046</v>
      </c>
      <c r="H19" s="2" t="s">
        <v>12</v>
      </c>
      <c r="I19" s="2" t="s">
        <v>6</v>
      </c>
      <c r="J19" s="2" t="str">
        <f>_xlfn.XLOOKUP(I19,FantasyOwnerNames!$A$4:$A$15,FantasyOwnerNames!$B$4:$B$15,)</f>
        <v>Patrick Mercado</v>
      </c>
      <c r="K19" s="2" t="str">
        <f>_xlfn.IFNA(_xlfn.XLOOKUP(F19,'PPR ADP 2021 '!E:E,'PPR ADP 2021 '!B:B),_xlfn.XLOOKUP(F19,'Adjusted PPR ADP'!A:A,'Adjusted PPR ADP'!B:B))</f>
        <v>2.05</v>
      </c>
      <c r="L19" s="2">
        <f t="shared" si="0"/>
        <v>1.0000000000000231E-2</v>
      </c>
    </row>
    <row r="20" spans="1:12" x14ac:dyDescent="0.25">
      <c r="A20" s="2">
        <v>2</v>
      </c>
      <c r="B20" s="9" t="s">
        <v>848</v>
      </c>
      <c r="C20" s="2" t="s">
        <v>36</v>
      </c>
      <c r="D20" s="2" t="s">
        <v>202</v>
      </c>
      <c r="E20" s="2" t="str">
        <f t="shared" si="1"/>
        <v>2.07</v>
      </c>
      <c r="F20" s="2" t="str">
        <f t="shared" si="2"/>
        <v>DK Metcalf</v>
      </c>
      <c r="G20" s="2" t="s">
        <v>650</v>
      </c>
      <c r="H20" s="2" t="s">
        <v>14</v>
      </c>
      <c r="I20" s="2" t="s">
        <v>5</v>
      </c>
      <c r="J20" s="2" t="str">
        <f>_xlfn.XLOOKUP(I20,FantasyOwnerNames!$A$4:$A$15,FantasyOwnerNames!$B$4:$B$15,)</f>
        <v>Alexandra Rodriguez</v>
      </c>
      <c r="K20" s="2" t="str">
        <f>_xlfn.IFNA(_xlfn.XLOOKUP(F20,'PPR ADP 2021 '!E:E,'PPR ADP 2021 '!B:B),_xlfn.XLOOKUP(F20,'Adjusted PPR ADP'!A:A,'Adjusted PPR ADP'!B:B))</f>
        <v>2.08</v>
      </c>
      <c r="L20" s="2">
        <f t="shared" si="0"/>
        <v>-1.0000000000000231E-2</v>
      </c>
    </row>
    <row r="21" spans="1:12" x14ac:dyDescent="0.25">
      <c r="A21" s="2">
        <v>2</v>
      </c>
      <c r="B21" s="9" t="s">
        <v>849</v>
      </c>
      <c r="C21" s="2" t="s">
        <v>37</v>
      </c>
      <c r="D21" s="2" t="s">
        <v>203</v>
      </c>
      <c r="E21" s="2" t="str">
        <f t="shared" si="1"/>
        <v>2.08</v>
      </c>
      <c r="F21" s="2" t="str">
        <f t="shared" si="2"/>
        <v>Clyde Edwards-Helaire</v>
      </c>
      <c r="G21" s="2" t="s">
        <v>191</v>
      </c>
      <c r="H21" s="2" t="s">
        <v>12</v>
      </c>
      <c r="I21" s="2" t="s">
        <v>4</v>
      </c>
      <c r="J21" s="2" t="str">
        <f>_xlfn.XLOOKUP(I21,FantasyOwnerNames!$A$4:$A$15,FantasyOwnerNames!$B$4:$B$15,)</f>
        <v>Andrew Dinh</v>
      </c>
      <c r="K21" s="2" t="str">
        <f>_xlfn.IFNA(_xlfn.XLOOKUP(F21,'PPR ADP 2021 '!E:E,'PPR ADP 2021 '!B:B),_xlfn.XLOOKUP(F21,'Adjusted PPR ADP'!A:A,'Adjusted PPR ADP'!B:B))</f>
        <v>3.01</v>
      </c>
      <c r="L21" s="2">
        <f t="shared" si="0"/>
        <v>-0.92999999999999972</v>
      </c>
    </row>
    <row r="22" spans="1:12" x14ac:dyDescent="0.25">
      <c r="A22" s="2">
        <v>2</v>
      </c>
      <c r="B22" s="9" t="s">
        <v>850</v>
      </c>
      <c r="C22" s="2" t="s">
        <v>38</v>
      </c>
      <c r="D22" s="2" t="s">
        <v>46</v>
      </c>
      <c r="E22" s="2" t="str">
        <f t="shared" si="1"/>
        <v>2.09</v>
      </c>
      <c r="F22" s="2" t="str">
        <f t="shared" si="2"/>
        <v>James Robinson</v>
      </c>
      <c r="G22" s="2" t="s">
        <v>662</v>
      </c>
      <c r="H22" s="2" t="s">
        <v>12</v>
      </c>
      <c r="I22" s="2" t="s">
        <v>3</v>
      </c>
      <c r="J22" s="2" t="str">
        <f>_xlfn.XLOOKUP(I22,FantasyOwnerNames!$A$4:$A$15,FantasyOwnerNames!$B$4:$B$15,)</f>
        <v>Joseph Durkin</v>
      </c>
      <c r="K22" s="2" t="str">
        <f>_xlfn.IFNA(_xlfn.XLOOKUP(F22,'PPR ADP 2021 '!E:E,'PPR ADP 2021 '!B:B),_xlfn.XLOOKUP(F22,'Adjusted PPR ADP'!A:A,'Adjusted PPR ADP'!B:B))</f>
        <v>3.10</v>
      </c>
      <c r="L22" s="2">
        <f t="shared" si="0"/>
        <v>-1.0100000000000002</v>
      </c>
    </row>
    <row r="23" spans="1:12" x14ac:dyDescent="0.25">
      <c r="A23" s="2">
        <v>2</v>
      </c>
      <c r="B23" s="9">
        <v>10</v>
      </c>
      <c r="C23" s="2" t="s">
        <v>39</v>
      </c>
      <c r="D23" s="2" t="s">
        <v>205</v>
      </c>
      <c r="E23" s="2" t="str">
        <f t="shared" si="1"/>
        <v>2.10</v>
      </c>
      <c r="F23" s="2" t="str">
        <f t="shared" si="2"/>
        <v>Calvin Ridley</v>
      </c>
      <c r="G23" s="2" t="s">
        <v>647</v>
      </c>
      <c r="H23" s="2" t="s">
        <v>14</v>
      </c>
      <c r="I23" s="2" t="s">
        <v>2</v>
      </c>
      <c r="J23" s="2" t="str">
        <f>_xlfn.XLOOKUP(I23,FantasyOwnerNames!$A$4:$A$15,FantasyOwnerNames!$B$4:$B$15,)</f>
        <v>Jan Dela Cruz</v>
      </c>
      <c r="K23" s="2" t="str">
        <f>_xlfn.IFNA(_xlfn.XLOOKUP(F23,'PPR ADP 2021 '!E:E,'PPR ADP 2021 '!B:B),_xlfn.XLOOKUP(F23,'Adjusted PPR ADP'!A:A,'Adjusted PPR ADP'!B:B))</f>
        <v>2.07</v>
      </c>
      <c r="L23" s="2">
        <f t="shared" si="0"/>
        <v>3.0000000000000249E-2</v>
      </c>
    </row>
    <row r="24" spans="1:12" x14ac:dyDescent="0.25">
      <c r="A24" s="2">
        <v>2</v>
      </c>
      <c r="B24" s="9">
        <v>11</v>
      </c>
      <c r="C24" s="2" t="s">
        <v>40</v>
      </c>
      <c r="D24" s="2" t="s">
        <v>206</v>
      </c>
      <c r="E24" s="2" t="str">
        <f t="shared" si="1"/>
        <v>2.11</v>
      </c>
      <c r="F24" s="2" t="str">
        <f t="shared" si="2"/>
        <v>A.J. Brown</v>
      </c>
      <c r="G24" s="2" t="s">
        <v>625</v>
      </c>
      <c r="H24" s="2" t="s">
        <v>14</v>
      </c>
      <c r="I24" s="2" t="s">
        <v>1</v>
      </c>
      <c r="J24" s="2" t="str">
        <f>_xlfn.XLOOKUP(I24,FantasyOwnerNames!$A$4:$A$15,FantasyOwnerNames!$B$4:$B$15,)</f>
        <v>Adam Devera</v>
      </c>
      <c r="K24" s="2" t="str">
        <f>_xlfn.IFNA(_xlfn.XLOOKUP(F24,'PPR ADP 2021 '!E:E,'PPR ADP 2021 '!B:B),_xlfn.XLOOKUP(F24,'Adjusted PPR ADP'!A:A,'Adjusted PPR ADP'!B:B))</f>
        <v>2.12</v>
      </c>
      <c r="L24" s="2">
        <f t="shared" si="0"/>
        <v>-1.0000000000000231E-2</v>
      </c>
    </row>
    <row r="25" spans="1:12" x14ac:dyDescent="0.25">
      <c r="A25" s="2">
        <v>2</v>
      </c>
      <c r="B25" s="9">
        <v>12</v>
      </c>
      <c r="C25" s="2" t="s">
        <v>41</v>
      </c>
      <c r="D25" s="2" t="s">
        <v>207</v>
      </c>
      <c r="E25" s="2" t="str">
        <f t="shared" si="1"/>
        <v>2.12</v>
      </c>
      <c r="F25" s="2" t="str">
        <f t="shared" si="2"/>
        <v>Darren Waller</v>
      </c>
      <c r="G25" s="2" t="s">
        <v>208</v>
      </c>
      <c r="H25" s="2" t="s">
        <v>13</v>
      </c>
      <c r="I25" s="2" t="s">
        <v>0</v>
      </c>
      <c r="J25" s="2" t="str">
        <f>_xlfn.XLOOKUP(I25,FantasyOwnerNames!$A$4:$A$15,FantasyOwnerNames!$B$4:$B$15,)</f>
        <v>Geoffrey Mercado</v>
      </c>
      <c r="K25" s="2" t="str">
        <f>_xlfn.IFNA(_xlfn.XLOOKUP(F25,'PPR ADP 2021 '!E:E,'PPR ADP 2021 '!B:B),_xlfn.XLOOKUP(F25,'Adjusted PPR ADP'!A:A,'Adjusted PPR ADP'!B:B))</f>
        <v>2.10</v>
      </c>
      <c r="L25" s="2">
        <f t="shared" si="0"/>
        <v>2.0000000000000018E-2</v>
      </c>
    </row>
    <row r="26" spans="1:12" x14ac:dyDescent="0.25">
      <c r="A26" s="2">
        <v>3</v>
      </c>
      <c r="B26" s="9" t="s">
        <v>842</v>
      </c>
      <c r="C26" s="2" t="s">
        <v>42</v>
      </c>
      <c r="D26" s="2" t="s">
        <v>59</v>
      </c>
      <c r="E26" s="2" t="str">
        <f t="shared" si="1"/>
        <v>3.01</v>
      </c>
      <c r="F26" s="2" t="str">
        <f t="shared" si="2"/>
        <v>Amari Cooper</v>
      </c>
      <c r="G26" s="2" t="s">
        <v>627</v>
      </c>
      <c r="H26" s="2" t="s">
        <v>14</v>
      </c>
      <c r="I26" s="2" t="s">
        <v>0</v>
      </c>
      <c r="J26" s="2" t="str">
        <f>_xlfn.XLOOKUP(I26,FantasyOwnerNames!$A$4:$A$15,FantasyOwnerNames!$B$4:$B$15,)</f>
        <v>Geoffrey Mercado</v>
      </c>
      <c r="K26" s="2" t="str">
        <f>_xlfn.IFNA(_xlfn.XLOOKUP(F26,'PPR ADP 2021 '!E:E,'PPR ADP 2021 '!B:B),_xlfn.XLOOKUP(F26,'Adjusted PPR ADP'!A:A,'Adjusted PPR ADP'!B:B))</f>
        <v>4.05</v>
      </c>
      <c r="L26" s="2">
        <f t="shared" si="0"/>
        <v>-1.04</v>
      </c>
    </row>
    <row r="27" spans="1:12" x14ac:dyDescent="0.25">
      <c r="A27" s="2">
        <v>3</v>
      </c>
      <c r="B27" s="9" t="s">
        <v>843</v>
      </c>
      <c r="C27" s="2" t="s">
        <v>43</v>
      </c>
      <c r="D27" s="2" t="s">
        <v>45</v>
      </c>
      <c r="E27" s="2" t="str">
        <f t="shared" si="1"/>
        <v>3.02</v>
      </c>
      <c r="F27" s="2" t="str">
        <f t="shared" si="2"/>
        <v>Keenan Allen</v>
      </c>
      <c r="G27" s="2" t="s">
        <v>189</v>
      </c>
      <c r="H27" s="2" t="s">
        <v>14</v>
      </c>
      <c r="I27" s="2" t="s">
        <v>1</v>
      </c>
      <c r="J27" s="2" t="str">
        <f>_xlfn.XLOOKUP(I27,FantasyOwnerNames!$A$4:$A$15,FantasyOwnerNames!$B$4:$B$15,)</f>
        <v>Adam Devera</v>
      </c>
      <c r="K27" s="2" t="str">
        <f>_xlfn.IFNA(_xlfn.XLOOKUP(F27,'PPR ADP 2021 '!E:E,'PPR ADP 2021 '!B:B),_xlfn.XLOOKUP(F27,'Adjusted PPR ADP'!A:A,'Adjusted PPR ADP'!B:B))</f>
        <v>3.03</v>
      </c>
      <c r="L27" s="2">
        <f t="shared" si="0"/>
        <v>-9.9999999999997868E-3</v>
      </c>
    </row>
    <row r="28" spans="1:12" x14ac:dyDescent="0.25">
      <c r="A28" s="2">
        <v>3</v>
      </c>
      <c r="B28" s="9" t="s">
        <v>844</v>
      </c>
      <c r="C28" s="2" t="s">
        <v>44</v>
      </c>
      <c r="D28" s="2" t="s">
        <v>209</v>
      </c>
      <c r="E28" s="2" t="str">
        <f t="shared" si="1"/>
        <v>3.03</v>
      </c>
      <c r="F28" s="2" t="str">
        <f t="shared" si="2"/>
        <v>CeeDee Lamb</v>
      </c>
      <c r="G28" s="2" t="s">
        <v>627</v>
      </c>
      <c r="H28" s="2" t="s">
        <v>14</v>
      </c>
      <c r="I28" s="2" t="s">
        <v>2</v>
      </c>
      <c r="J28" s="2" t="str">
        <f>_xlfn.XLOOKUP(I28,FantasyOwnerNames!$A$4:$A$15,FantasyOwnerNames!$B$4:$B$15,)</f>
        <v>Jan Dela Cruz</v>
      </c>
      <c r="K28" s="2" t="str">
        <f>_xlfn.IFNA(_xlfn.XLOOKUP(F28,'PPR ADP 2021 '!E:E,'PPR ADP 2021 '!B:B),_xlfn.XLOOKUP(F28,'Adjusted PPR ADP'!A:A,'Adjusted PPR ADP'!B:B))</f>
        <v>3.09</v>
      </c>
      <c r="L28" s="2">
        <f t="shared" si="0"/>
        <v>-6.0000000000000053E-2</v>
      </c>
    </row>
    <row r="29" spans="1:12" x14ac:dyDescent="0.25">
      <c r="A29" s="2">
        <v>3</v>
      </c>
      <c r="B29" s="9" t="s">
        <v>845</v>
      </c>
      <c r="C29" s="2" t="s">
        <v>45</v>
      </c>
      <c r="D29" s="2" t="s">
        <v>46</v>
      </c>
      <c r="E29" s="2" t="str">
        <f t="shared" si="1"/>
        <v>3.04</v>
      </c>
      <c r="F29" s="2" t="str">
        <f>_xlfn.CONCAT(C29, " ", D29)</f>
        <v>Allen Robinson</v>
      </c>
      <c r="G29" s="2" t="s">
        <v>657</v>
      </c>
      <c r="H29" s="2" t="s">
        <v>14</v>
      </c>
      <c r="I29" s="2" t="s">
        <v>3</v>
      </c>
      <c r="J29" s="2" t="str">
        <f>_xlfn.XLOOKUP(I29,FantasyOwnerNames!$A$4:$A$15,FantasyOwnerNames!$B$4:$B$15,)</f>
        <v>Joseph Durkin</v>
      </c>
      <c r="K29" s="2" t="str">
        <f>_xlfn.IFNA(_xlfn.XLOOKUP(F29,'PPR ADP 2021 '!E:E,'PPR ADP 2021 '!B:B),_xlfn.XLOOKUP(F29,'Adjusted PPR ADP'!A:A,'Adjusted PPR ADP'!B:B))</f>
        <v>3.07</v>
      </c>
      <c r="L29" s="2">
        <f t="shared" si="0"/>
        <v>-2.9999999999999805E-2</v>
      </c>
    </row>
    <row r="30" spans="1:12" x14ac:dyDescent="0.25">
      <c r="A30" s="2">
        <v>3</v>
      </c>
      <c r="B30" s="9" t="s">
        <v>846</v>
      </c>
      <c r="C30" s="2" t="s">
        <v>47</v>
      </c>
      <c r="D30" s="2" t="s">
        <v>210</v>
      </c>
      <c r="E30" s="2" t="str">
        <f t="shared" si="1"/>
        <v>3.05</v>
      </c>
      <c r="F30" s="2" t="str">
        <f t="shared" si="2"/>
        <v>Terry McLaurin</v>
      </c>
      <c r="G30" s="2" t="s">
        <v>1046</v>
      </c>
      <c r="H30" s="2" t="s">
        <v>14</v>
      </c>
      <c r="I30" s="2" t="s">
        <v>4</v>
      </c>
      <c r="J30" s="2" t="str">
        <f>_xlfn.XLOOKUP(I30,FantasyOwnerNames!$A$4:$A$15,FantasyOwnerNames!$B$4:$B$15,)</f>
        <v>Andrew Dinh</v>
      </c>
      <c r="K30" s="2" t="str">
        <f>_xlfn.IFNA(_xlfn.XLOOKUP(F30,'PPR ADP 2021 '!E:E,'PPR ADP 2021 '!B:B),_xlfn.XLOOKUP(F30,'Adjusted PPR ADP'!A:A,'Adjusted PPR ADP'!B:B))</f>
        <v>3.04</v>
      </c>
      <c r="L30" s="2">
        <f t="shared" si="0"/>
        <v>9.9999999999997868E-3</v>
      </c>
    </row>
    <row r="31" spans="1:12" x14ac:dyDescent="0.25">
      <c r="A31" s="2">
        <v>3</v>
      </c>
      <c r="B31" s="9" t="s">
        <v>847</v>
      </c>
      <c r="C31" s="2" t="s">
        <v>48</v>
      </c>
      <c r="D31" s="2" t="s">
        <v>211</v>
      </c>
      <c r="E31" s="2" t="str">
        <f t="shared" si="1"/>
        <v>3.06</v>
      </c>
      <c r="F31" s="2" t="str">
        <f t="shared" si="2"/>
        <v>Mike Evans</v>
      </c>
      <c r="G31" s="2" t="s">
        <v>212</v>
      </c>
      <c r="H31" s="2" t="s">
        <v>14</v>
      </c>
      <c r="I31" s="2" t="s">
        <v>5</v>
      </c>
      <c r="J31" s="2" t="str">
        <f>_xlfn.XLOOKUP(I31,FantasyOwnerNames!$A$4:$A$15,FantasyOwnerNames!$B$4:$B$15,)</f>
        <v>Alexandra Rodriguez</v>
      </c>
      <c r="K31" s="2" t="str">
        <f>_xlfn.IFNA(_xlfn.XLOOKUP(F31,'PPR ADP 2021 '!E:E,'PPR ADP 2021 '!B:B),_xlfn.XLOOKUP(F31,'Adjusted PPR ADP'!A:A,'Adjusted PPR ADP'!B:B))</f>
        <v>3.11</v>
      </c>
      <c r="L31" s="2">
        <f t="shared" si="0"/>
        <v>-4.9999999999999822E-2</v>
      </c>
    </row>
    <row r="32" spans="1:12" x14ac:dyDescent="0.25">
      <c r="A32" s="2">
        <v>3</v>
      </c>
      <c r="B32" s="9" t="s">
        <v>848</v>
      </c>
      <c r="C32" s="2" t="s">
        <v>49</v>
      </c>
      <c r="D32" s="2" t="s">
        <v>213</v>
      </c>
      <c r="E32" s="2" t="str">
        <f t="shared" si="1"/>
        <v>3.07</v>
      </c>
      <c r="F32" s="2" t="str">
        <f t="shared" si="2"/>
        <v>George Kittle</v>
      </c>
      <c r="G32" s="2" t="s">
        <v>214</v>
      </c>
      <c r="H32" s="2" t="s">
        <v>13</v>
      </c>
      <c r="I32" s="2" t="s">
        <v>6</v>
      </c>
      <c r="J32" s="2" t="str">
        <f>_xlfn.XLOOKUP(I32,FantasyOwnerNames!$A$4:$A$15,FantasyOwnerNames!$B$4:$B$15,)</f>
        <v>Patrick Mercado</v>
      </c>
      <c r="K32" s="2" t="str">
        <f>_xlfn.IFNA(_xlfn.XLOOKUP(F32,'PPR ADP 2021 '!E:E,'PPR ADP 2021 '!B:B),_xlfn.XLOOKUP(F32,'Adjusted PPR ADP'!A:A,'Adjusted PPR ADP'!B:B))</f>
        <v>3.02</v>
      </c>
      <c r="L32" s="2">
        <f t="shared" si="0"/>
        <v>4.9999999999999822E-2</v>
      </c>
    </row>
    <row r="33" spans="1:12" x14ac:dyDescent="0.25">
      <c r="A33" s="2">
        <v>3</v>
      </c>
      <c r="B33" s="9" t="s">
        <v>849</v>
      </c>
      <c r="C33" s="2" t="s">
        <v>50</v>
      </c>
      <c r="D33" s="2" t="s">
        <v>215</v>
      </c>
      <c r="E33" s="2" t="str">
        <f t="shared" si="1"/>
        <v>3.08</v>
      </c>
      <c r="F33" s="2" t="str">
        <f t="shared" si="2"/>
        <v>Joe Mixon</v>
      </c>
      <c r="G33" s="2" t="s">
        <v>649</v>
      </c>
      <c r="H33" s="2" t="s">
        <v>12</v>
      </c>
      <c r="I33" s="2" t="s">
        <v>7</v>
      </c>
      <c r="J33" s="2" t="str">
        <f>_xlfn.XLOOKUP(I33,FantasyOwnerNames!$A$4:$A$15,FantasyOwnerNames!$B$4:$B$15,)</f>
        <v>Meahway Ngu</v>
      </c>
      <c r="K33" s="2" t="str">
        <f>_xlfn.IFNA(_xlfn.XLOOKUP(F33,'PPR ADP 2021 '!E:E,'PPR ADP 2021 '!B:B),_xlfn.XLOOKUP(F33,'Adjusted PPR ADP'!A:A,'Adjusted PPR ADP'!B:B))</f>
        <v>2.09</v>
      </c>
      <c r="L33" s="2">
        <f t="shared" si="0"/>
        <v>0.99000000000000021</v>
      </c>
    </row>
    <row r="34" spans="1:12" x14ac:dyDescent="0.25">
      <c r="A34" s="2">
        <v>3</v>
      </c>
      <c r="B34" s="9" t="s">
        <v>850</v>
      </c>
      <c r="C34" s="2" t="s">
        <v>51</v>
      </c>
      <c r="D34" s="2" t="s">
        <v>216</v>
      </c>
      <c r="E34" s="2" t="str">
        <f t="shared" si="1"/>
        <v>3.09</v>
      </c>
      <c r="F34" s="2" t="str">
        <f t="shared" si="2"/>
        <v>David Montgomery</v>
      </c>
      <c r="G34" s="2" t="s">
        <v>657</v>
      </c>
      <c r="H34" s="2" t="s">
        <v>12</v>
      </c>
      <c r="I34" s="2" t="s">
        <v>8</v>
      </c>
      <c r="J34" s="2" t="str">
        <f>_xlfn.XLOOKUP(I34,FantasyOwnerNames!$A$4:$A$15,FantasyOwnerNames!$B$4:$B$15,)</f>
        <v>Albert Tine</v>
      </c>
      <c r="K34" s="2" t="str">
        <f>_xlfn.IFNA(_xlfn.XLOOKUP(F34,'PPR ADP 2021 '!E:E,'PPR ADP 2021 '!B:B),_xlfn.XLOOKUP(F34,'Adjusted PPR ADP'!A:A,'Adjusted PPR ADP'!B:B))</f>
        <v>3.06</v>
      </c>
      <c r="L34" s="2">
        <f t="shared" ref="L34:L65" si="3">IFERROR(E34-K34, "N/A")</f>
        <v>2.9999999999999805E-2</v>
      </c>
    </row>
    <row r="35" spans="1:12" x14ac:dyDescent="0.25">
      <c r="A35" s="2">
        <v>3</v>
      </c>
      <c r="B35" s="9">
        <v>10</v>
      </c>
      <c r="C35" s="2" t="s">
        <v>52</v>
      </c>
      <c r="D35" s="2" t="s">
        <v>217</v>
      </c>
      <c r="E35" s="2" t="str">
        <f t="shared" si="1"/>
        <v>3.10</v>
      </c>
      <c r="F35" s="2" t="str">
        <f t="shared" si="2"/>
        <v>Raheem Mostert</v>
      </c>
      <c r="G35" s="2" t="s">
        <v>214</v>
      </c>
      <c r="H35" s="2" t="s">
        <v>12</v>
      </c>
      <c r="I35" s="2" t="s">
        <v>9</v>
      </c>
      <c r="J35" s="2" t="str">
        <f>_xlfn.XLOOKUP(I35,FantasyOwnerNames!$A$4:$A$15,FantasyOwnerNames!$B$4:$B$15,)</f>
        <v>Armon Antolin</v>
      </c>
      <c r="K35" s="2" t="str">
        <f>_xlfn.IFNA(_xlfn.XLOOKUP(F35,'PPR ADP 2021 '!E:E,'PPR ADP 2021 '!B:B),_xlfn.XLOOKUP(F35,'Adjusted PPR ADP'!A:A,'Adjusted PPR ADP'!B:B))</f>
        <v>6.07</v>
      </c>
      <c r="L35" s="2">
        <f t="shared" si="3"/>
        <v>-2.97</v>
      </c>
    </row>
    <row r="36" spans="1:12" x14ac:dyDescent="0.25">
      <c r="A36" s="2">
        <v>3</v>
      </c>
      <c r="B36" s="9">
        <v>11</v>
      </c>
      <c r="C36" s="2" t="s">
        <v>53</v>
      </c>
      <c r="D36" s="2" t="s">
        <v>109</v>
      </c>
      <c r="E36" s="2" t="str">
        <f t="shared" si="1"/>
        <v>3.11</v>
      </c>
      <c r="F36" s="2" t="str">
        <f t="shared" si="2"/>
        <v>Julio Jones</v>
      </c>
      <c r="G36" s="2" t="s">
        <v>625</v>
      </c>
      <c r="H36" s="2" t="s">
        <v>14</v>
      </c>
      <c r="I36" s="2" t="s">
        <v>10</v>
      </c>
      <c r="J36" s="2" t="str">
        <f>_xlfn.XLOOKUP(I36,FantasyOwnerNames!$A$4:$A$15,FantasyOwnerNames!$B$4:$B$15,)</f>
        <v>Angelo Devera</v>
      </c>
      <c r="K36" s="2" t="str">
        <f>_xlfn.IFNA(_xlfn.XLOOKUP(F36,'PPR ADP 2021 '!E:E,'PPR ADP 2021 '!B:B),_xlfn.XLOOKUP(F36,'Adjusted PPR ADP'!A:A,'Adjusted PPR ADP'!B:B))</f>
        <v>4.09</v>
      </c>
      <c r="L36" s="2">
        <f t="shared" si="3"/>
        <v>-0.98</v>
      </c>
    </row>
    <row r="37" spans="1:12" x14ac:dyDescent="0.25">
      <c r="A37" s="2">
        <v>3</v>
      </c>
      <c r="B37" s="9">
        <v>12</v>
      </c>
      <c r="C37" s="2" t="s">
        <v>54</v>
      </c>
      <c r="D37" s="2" t="s">
        <v>218</v>
      </c>
      <c r="E37" s="2" t="str">
        <f t="shared" si="1"/>
        <v>3.12</v>
      </c>
      <c r="F37" s="2" t="str">
        <f t="shared" si="2"/>
        <v>Chris Carson</v>
      </c>
      <c r="G37" s="2" t="s">
        <v>650</v>
      </c>
      <c r="H37" s="2" t="s">
        <v>12</v>
      </c>
      <c r="I37" s="2" t="s">
        <v>11</v>
      </c>
      <c r="J37" s="2" t="str">
        <f>_xlfn.XLOOKUP(I37,FantasyOwnerNames!$A$4:$A$15,FantasyOwnerNames!$B$4:$B$15,)</f>
        <v>Jeff Dela Cruc</v>
      </c>
      <c r="K37" s="2" t="str">
        <f>_xlfn.IFNA(_xlfn.XLOOKUP(F37,'PPR ADP 2021 '!E:E,'PPR ADP 2021 '!B:B),_xlfn.XLOOKUP(F37,'Adjusted PPR ADP'!A:A,'Adjusted PPR ADP'!B:B))</f>
        <v>3.08</v>
      </c>
      <c r="L37" s="2">
        <f t="shared" si="3"/>
        <v>4.0000000000000036E-2</v>
      </c>
    </row>
    <row r="38" spans="1:12" x14ac:dyDescent="0.25">
      <c r="A38" s="2">
        <v>4</v>
      </c>
      <c r="B38" s="9" t="s">
        <v>842</v>
      </c>
      <c r="C38" s="2" t="s">
        <v>55</v>
      </c>
      <c r="D38" s="2" t="s">
        <v>219</v>
      </c>
      <c r="E38" s="2" t="str">
        <f t="shared" si="1"/>
        <v>4.01</v>
      </c>
      <c r="F38" s="2" t="str">
        <f t="shared" si="2"/>
        <v>Robert Woods</v>
      </c>
      <c r="G38" s="2" t="s">
        <v>220</v>
      </c>
      <c r="H38" s="2" t="s">
        <v>14</v>
      </c>
      <c r="I38" s="2" t="s">
        <v>11</v>
      </c>
      <c r="J38" s="2" t="str">
        <f>_xlfn.XLOOKUP(I38,FantasyOwnerNames!$A$4:$A$15,FantasyOwnerNames!$B$4:$B$15,)</f>
        <v>Jeff Dela Cruc</v>
      </c>
      <c r="K38" s="2" t="str">
        <f>_xlfn.IFNA(_xlfn.XLOOKUP(F38,'PPR ADP 2021 '!E:E,'PPR ADP 2021 '!B:B),_xlfn.XLOOKUP(F38,'Adjusted PPR ADP'!A:A,'Adjusted PPR ADP'!B:B))</f>
        <v>4.03</v>
      </c>
      <c r="L38" s="2">
        <f t="shared" si="3"/>
        <v>-2.0000000000000462E-2</v>
      </c>
    </row>
    <row r="39" spans="1:12" x14ac:dyDescent="0.25">
      <c r="A39" s="2">
        <v>4</v>
      </c>
      <c r="B39" s="9" t="s">
        <v>843</v>
      </c>
      <c r="C39" s="2" t="s">
        <v>56</v>
      </c>
      <c r="D39" s="2" t="s">
        <v>221</v>
      </c>
      <c r="E39" s="2" t="str">
        <f t="shared" si="1"/>
        <v>4.02</v>
      </c>
      <c r="F39" s="2" t="str">
        <f t="shared" si="2"/>
        <v>Patrick Mahomes</v>
      </c>
      <c r="G39" s="2" t="s">
        <v>191</v>
      </c>
      <c r="H39" s="2" t="s">
        <v>15</v>
      </c>
      <c r="I39" s="2" t="s">
        <v>10</v>
      </c>
      <c r="J39" s="2" t="str">
        <f>_xlfn.XLOOKUP(I39,FantasyOwnerNames!$A$4:$A$15,FantasyOwnerNames!$B$4:$B$15,)</f>
        <v>Angelo Devera</v>
      </c>
      <c r="K39" s="2" t="str">
        <f>_xlfn.IFNA(_xlfn.XLOOKUP(F39,'PPR ADP 2021 '!E:E,'PPR ADP 2021 '!B:B),_xlfn.XLOOKUP(F39,'Adjusted PPR ADP'!A:A,'Adjusted PPR ADP'!B:B))</f>
        <v>2.06</v>
      </c>
      <c r="L39" s="2">
        <f t="shared" si="3"/>
        <v>1.9599999999999995</v>
      </c>
    </row>
    <row r="40" spans="1:12" x14ac:dyDescent="0.25">
      <c r="A40" s="2">
        <v>4</v>
      </c>
      <c r="B40" s="9" t="s">
        <v>844</v>
      </c>
      <c r="C40" s="2" t="s">
        <v>54</v>
      </c>
      <c r="D40" s="2" t="s">
        <v>222</v>
      </c>
      <c r="E40" s="2" t="str">
        <f t="shared" si="1"/>
        <v>4.03</v>
      </c>
      <c r="F40" s="2" t="str">
        <f t="shared" si="2"/>
        <v>Chris Godwin</v>
      </c>
      <c r="G40" s="2" t="s">
        <v>212</v>
      </c>
      <c r="H40" s="2" t="s">
        <v>14</v>
      </c>
      <c r="I40" s="2" t="s">
        <v>9</v>
      </c>
      <c r="J40" s="2" t="str">
        <f>_xlfn.XLOOKUP(I40,FantasyOwnerNames!$A$4:$A$15,FantasyOwnerNames!$B$4:$B$15,)</f>
        <v>Armon Antolin</v>
      </c>
      <c r="K40" s="2" t="str">
        <f>_xlfn.IFNA(_xlfn.XLOOKUP(F40,'PPR ADP 2021 '!E:E,'PPR ADP 2021 '!B:B),_xlfn.XLOOKUP(F40,'Adjusted PPR ADP'!A:A,'Adjusted PPR ADP'!B:B))</f>
        <v>4.06</v>
      </c>
      <c r="L40" s="2">
        <f t="shared" si="3"/>
        <v>-2.9999999999999361E-2</v>
      </c>
    </row>
    <row r="41" spans="1:12" x14ac:dyDescent="0.25">
      <c r="A41" s="2">
        <v>4</v>
      </c>
      <c r="B41" s="9" t="s">
        <v>845</v>
      </c>
      <c r="C41" s="2" t="s">
        <v>57</v>
      </c>
      <c r="D41" s="2" t="s">
        <v>223</v>
      </c>
      <c r="E41" s="2" t="str">
        <f t="shared" si="1"/>
        <v>4.04</v>
      </c>
      <c r="F41" s="2" t="str">
        <f t="shared" si="2"/>
        <v>Kyler Murray</v>
      </c>
      <c r="G41" s="2" t="s">
        <v>645</v>
      </c>
      <c r="H41" s="2" t="s">
        <v>15</v>
      </c>
      <c r="I41" s="2" t="s">
        <v>8</v>
      </c>
      <c r="J41" s="2" t="str">
        <f>_xlfn.XLOOKUP(I41,FantasyOwnerNames!$A$4:$A$15,FantasyOwnerNames!$B$4:$B$15,)</f>
        <v>Albert Tine</v>
      </c>
      <c r="K41" s="2" t="str">
        <f>_xlfn.IFNA(_xlfn.XLOOKUP(F41,'PPR ADP 2021 '!E:E,'PPR ADP 2021 '!B:B),_xlfn.XLOOKUP(F41,'Adjusted PPR ADP'!A:A,'Adjusted PPR ADP'!B:B))</f>
        <v>4.04</v>
      </c>
      <c r="L41" s="2">
        <f t="shared" si="3"/>
        <v>0</v>
      </c>
    </row>
    <row r="42" spans="1:12" x14ac:dyDescent="0.25">
      <c r="A42" s="2">
        <v>4</v>
      </c>
      <c r="B42" s="9" t="s">
        <v>846</v>
      </c>
      <c r="C42" s="2" t="s">
        <v>58</v>
      </c>
      <c r="D42" s="2" t="s">
        <v>224</v>
      </c>
      <c r="E42" s="2" t="str">
        <f t="shared" si="1"/>
        <v>4.05</v>
      </c>
      <c r="F42" s="2" t="str">
        <f t="shared" si="2"/>
        <v>Brandon Aiyuk</v>
      </c>
      <c r="G42" s="2" t="s">
        <v>214</v>
      </c>
      <c r="H42" s="2" t="s">
        <v>14</v>
      </c>
      <c r="I42" s="2" t="s">
        <v>7</v>
      </c>
      <c r="J42" s="2" t="str">
        <f>_xlfn.XLOOKUP(I42,FantasyOwnerNames!$A$4:$A$15,FantasyOwnerNames!$B$4:$B$15,)</f>
        <v>Meahway Ngu</v>
      </c>
      <c r="K42" s="2" t="str">
        <f>_xlfn.IFNA(_xlfn.XLOOKUP(F42,'PPR ADP 2021 '!E:E,'PPR ADP 2021 '!B:B),_xlfn.XLOOKUP(F42,'Adjusted PPR ADP'!A:A,'Adjusted PPR ADP'!B:B))</f>
        <v>6.01</v>
      </c>
      <c r="L42" s="2">
        <f t="shared" si="3"/>
        <v>-1.96</v>
      </c>
    </row>
    <row r="43" spans="1:12" x14ac:dyDescent="0.25">
      <c r="A43" s="2">
        <v>4</v>
      </c>
      <c r="B43" s="9" t="s">
        <v>847</v>
      </c>
      <c r="C43" s="2" t="s">
        <v>59</v>
      </c>
      <c r="D43" s="2" t="s">
        <v>225</v>
      </c>
      <c r="E43" s="2" t="str">
        <f t="shared" si="1"/>
        <v>4.06</v>
      </c>
      <c r="F43" s="2" t="str">
        <f t="shared" si="2"/>
        <v>Cooper Kupp</v>
      </c>
      <c r="G43" s="2" t="s">
        <v>220</v>
      </c>
      <c r="H43" s="2" t="s">
        <v>14</v>
      </c>
      <c r="I43" s="2" t="s">
        <v>6</v>
      </c>
      <c r="J43" s="2" t="str">
        <f>_xlfn.XLOOKUP(I43,FantasyOwnerNames!$A$4:$A$15,FantasyOwnerNames!$B$4:$B$15,)</f>
        <v>Patrick Mercado</v>
      </c>
      <c r="K43" s="2" t="str">
        <f>_xlfn.IFNA(_xlfn.XLOOKUP(F43,'PPR ADP 2021 '!E:E,'PPR ADP 2021 '!B:B),_xlfn.XLOOKUP(F43,'Adjusted PPR ADP'!A:A,'Adjusted PPR ADP'!B:B))</f>
        <v>4.08</v>
      </c>
      <c r="L43" s="2">
        <f t="shared" si="3"/>
        <v>-2.0000000000000462E-2</v>
      </c>
    </row>
    <row r="44" spans="1:12" x14ac:dyDescent="0.25">
      <c r="A44" s="2">
        <v>4</v>
      </c>
      <c r="B44" s="9" t="s">
        <v>848</v>
      </c>
      <c r="C44" s="2" t="s">
        <v>60</v>
      </c>
      <c r="D44" s="2" t="s">
        <v>226</v>
      </c>
      <c r="E44" s="2" t="str">
        <f t="shared" si="1"/>
        <v>4.07</v>
      </c>
      <c r="F44" s="2" t="str">
        <f t="shared" si="2"/>
        <v>Miles Sanders</v>
      </c>
      <c r="G44" s="2" t="s">
        <v>672</v>
      </c>
      <c r="H44" s="2" t="s">
        <v>12</v>
      </c>
      <c r="I44" s="2" t="s">
        <v>5</v>
      </c>
      <c r="J44" s="2" t="str">
        <f>_xlfn.XLOOKUP(I44,FantasyOwnerNames!$A$4:$A$15,FantasyOwnerNames!$B$4:$B$15,)</f>
        <v>Alexandra Rodriguez</v>
      </c>
      <c r="K44" s="2" t="str">
        <f>_xlfn.IFNA(_xlfn.XLOOKUP(F44,'PPR ADP 2021 '!E:E,'PPR ADP 2021 '!B:B),_xlfn.XLOOKUP(F44,'Adjusted PPR ADP'!A:A,'Adjusted PPR ADP'!B:B))</f>
        <v>4.02</v>
      </c>
      <c r="L44" s="2">
        <f t="shared" si="3"/>
        <v>5.0000000000000711E-2</v>
      </c>
    </row>
    <row r="45" spans="1:12" x14ac:dyDescent="0.25">
      <c r="A45" s="2">
        <v>4</v>
      </c>
      <c r="B45" s="9" t="s">
        <v>849</v>
      </c>
      <c r="C45" s="2" t="s">
        <v>61</v>
      </c>
      <c r="D45" s="2" t="s">
        <v>227</v>
      </c>
      <c r="E45" s="2" t="str">
        <f t="shared" si="1"/>
        <v>4.08</v>
      </c>
      <c r="F45" s="2" t="str">
        <f t="shared" si="2"/>
        <v>Tyler Lockett</v>
      </c>
      <c r="G45" s="2" t="s">
        <v>650</v>
      </c>
      <c r="H45" s="2" t="s">
        <v>14</v>
      </c>
      <c r="I45" s="2" t="s">
        <v>4</v>
      </c>
      <c r="J45" s="2" t="str">
        <f>_xlfn.XLOOKUP(I45,FantasyOwnerNames!$A$4:$A$15,FantasyOwnerNames!$B$4:$B$15,)</f>
        <v>Andrew Dinh</v>
      </c>
      <c r="K45" s="2" t="str">
        <f>_xlfn.IFNA(_xlfn.XLOOKUP(F45,'PPR ADP 2021 '!E:E,'PPR ADP 2021 '!B:B),_xlfn.XLOOKUP(F45,'Adjusted PPR ADP'!A:A,'Adjusted PPR ADP'!B:B))</f>
        <v>4.11</v>
      </c>
      <c r="L45" s="2">
        <f t="shared" si="3"/>
        <v>-3.0000000000000249E-2</v>
      </c>
    </row>
    <row r="46" spans="1:12" x14ac:dyDescent="0.25">
      <c r="A46" s="2">
        <v>4</v>
      </c>
      <c r="B46" s="9" t="s">
        <v>850</v>
      </c>
      <c r="C46" s="2" t="s">
        <v>62</v>
      </c>
      <c r="D46" s="2" t="s">
        <v>228</v>
      </c>
      <c r="E46" s="2" t="str">
        <f t="shared" si="1"/>
        <v>4.09</v>
      </c>
      <c r="F46" s="2" t="str">
        <f t="shared" si="2"/>
        <v>Josh Jacobs</v>
      </c>
      <c r="G46" s="2" t="s">
        <v>208</v>
      </c>
      <c r="H46" s="2" t="s">
        <v>12</v>
      </c>
      <c r="I46" s="2" t="s">
        <v>3</v>
      </c>
      <c r="J46" s="2" t="str">
        <f>_xlfn.XLOOKUP(I46,FantasyOwnerNames!$A$4:$A$15,FantasyOwnerNames!$B$4:$B$15,)</f>
        <v>Joseph Durkin</v>
      </c>
      <c r="K46" s="2" t="str">
        <f>_xlfn.IFNA(_xlfn.XLOOKUP(F46,'PPR ADP 2021 '!E:E,'PPR ADP 2021 '!B:B),_xlfn.XLOOKUP(F46,'Adjusted PPR ADP'!A:A,'Adjusted PPR ADP'!B:B))</f>
        <v>3.12</v>
      </c>
      <c r="L46" s="2">
        <f t="shared" si="3"/>
        <v>0.96999999999999975</v>
      </c>
    </row>
    <row r="47" spans="1:12" x14ac:dyDescent="0.25">
      <c r="A47" s="2">
        <v>4</v>
      </c>
      <c r="B47" s="9">
        <v>10</v>
      </c>
      <c r="C47" s="2" t="s">
        <v>63</v>
      </c>
      <c r="D47" s="2" t="s">
        <v>229</v>
      </c>
      <c r="E47" s="2" t="str">
        <f t="shared" si="1"/>
        <v>4.10</v>
      </c>
      <c r="F47" s="2" t="str">
        <f t="shared" si="2"/>
        <v>D'Andre Swift</v>
      </c>
      <c r="G47" s="2" t="s">
        <v>666</v>
      </c>
      <c r="H47" s="2" t="s">
        <v>12</v>
      </c>
      <c r="I47" s="2" t="s">
        <v>2</v>
      </c>
      <c r="J47" s="2" t="str">
        <f>_xlfn.XLOOKUP(I47,FantasyOwnerNames!$A$4:$A$15,FantasyOwnerNames!$B$4:$B$15,)</f>
        <v>Jan Dela Cruz</v>
      </c>
      <c r="K47" s="2" t="str">
        <f>_xlfn.IFNA(_xlfn.XLOOKUP(F47,'PPR ADP 2021 '!E:E,'PPR ADP 2021 '!B:B),_xlfn.XLOOKUP(F47,'Adjusted PPR ADP'!A:A,'Adjusted PPR ADP'!B:B))</f>
        <v>4.01</v>
      </c>
      <c r="L47" s="2">
        <f t="shared" si="3"/>
        <v>8.9999999999999858E-2</v>
      </c>
    </row>
    <row r="48" spans="1:12" x14ac:dyDescent="0.25">
      <c r="A48" s="2">
        <v>4</v>
      </c>
      <c r="B48" s="9">
        <v>11</v>
      </c>
      <c r="C48" s="2" t="s">
        <v>62</v>
      </c>
      <c r="D48" s="2" t="s">
        <v>45</v>
      </c>
      <c r="E48" s="2" t="str">
        <f t="shared" si="1"/>
        <v>4.11</v>
      </c>
      <c r="F48" s="2" t="str">
        <f t="shared" si="2"/>
        <v>Josh Allen</v>
      </c>
      <c r="G48" s="2" t="s">
        <v>639</v>
      </c>
      <c r="H48" s="2" t="s">
        <v>15</v>
      </c>
      <c r="I48" s="2" t="s">
        <v>1</v>
      </c>
      <c r="J48" s="2" t="str">
        <f>_xlfn.XLOOKUP(I48,FantasyOwnerNames!$A$4:$A$15,FantasyOwnerNames!$B$4:$B$15,)</f>
        <v>Adam Devera</v>
      </c>
      <c r="K48" s="2" t="str">
        <f>_xlfn.IFNA(_xlfn.XLOOKUP(F48,'PPR ADP 2021 '!E:E,'PPR ADP 2021 '!B:B),_xlfn.XLOOKUP(F48,'Adjusted PPR ADP'!A:A,'Adjusted PPR ADP'!B:B))</f>
        <v>3.05</v>
      </c>
      <c r="L48" s="2">
        <f t="shared" si="3"/>
        <v>1.0600000000000005</v>
      </c>
    </row>
    <row r="49" spans="1:12" x14ac:dyDescent="0.25">
      <c r="A49" s="2">
        <v>4</v>
      </c>
      <c r="B49" s="9">
        <v>12</v>
      </c>
      <c r="C49" s="2" t="s">
        <v>64</v>
      </c>
      <c r="D49" s="2" t="s">
        <v>230</v>
      </c>
      <c r="E49" s="2" t="str">
        <f t="shared" si="1"/>
        <v>4.12</v>
      </c>
      <c r="F49" s="2" t="str">
        <f t="shared" si="2"/>
        <v>Adam Thielen</v>
      </c>
      <c r="G49" s="2" t="s">
        <v>622</v>
      </c>
      <c r="H49" s="2" t="s">
        <v>14</v>
      </c>
      <c r="I49" s="2" t="s">
        <v>0</v>
      </c>
      <c r="J49" s="2" t="str">
        <f>_xlfn.XLOOKUP(I49,FantasyOwnerNames!$A$4:$A$15,FantasyOwnerNames!$B$4:$B$15,)</f>
        <v>Geoffrey Mercado</v>
      </c>
      <c r="K49" s="2" t="str">
        <f>_xlfn.IFNA(_xlfn.XLOOKUP(F49,'PPR ADP 2021 '!E:E,'PPR ADP 2021 '!B:B),_xlfn.XLOOKUP(F49,'Adjusted PPR ADP'!A:A,'Adjusted PPR ADP'!B:B))</f>
        <v>5.02</v>
      </c>
      <c r="L49" s="2">
        <f t="shared" si="3"/>
        <v>-0.89999999999999947</v>
      </c>
    </row>
    <row r="50" spans="1:12" x14ac:dyDescent="0.25">
      <c r="A50" s="2">
        <v>5</v>
      </c>
      <c r="B50" s="9" t="s">
        <v>842</v>
      </c>
      <c r="C50" s="2" t="s">
        <v>65</v>
      </c>
      <c r="D50" s="2" t="s">
        <v>231</v>
      </c>
      <c r="E50" s="2" t="str">
        <f t="shared" si="1"/>
        <v>5.01</v>
      </c>
      <c r="F50" s="2" t="str">
        <f t="shared" si="2"/>
        <v>Myles Gaskin</v>
      </c>
      <c r="G50" s="2" t="s">
        <v>680</v>
      </c>
      <c r="H50" s="2" t="s">
        <v>12</v>
      </c>
      <c r="I50" s="2" t="s">
        <v>0</v>
      </c>
      <c r="J50" s="2" t="str">
        <f>_xlfn.XLOOKUP(I50,FantasyOwnerNames!$A$4:$A$15,FantasyOwnerNames!$B$4:$B$15,)</f>
        <v>Geoffrey Mercado</v>
      </c>
      <c r="K50" s="2" t="str">
        <f>_xlfn.IFNA(_xlfn.XLOOKUP(F50,'PPR ADP 2021 '!E:E,'PPR ADP 2021 '!B:B),_xlfn.XLOOKUP(F50,'Adjusted PPR ADP'!A:A,'Adjusted PPR ADP'!B:B))</f>
        <v>4.12</v>
      </c>
      <c r="L50" s="2">
        <f t="shared" si="3"/>
        <v>0.88999999999999968</v>
      </c>
    </row>
    <row r="51" spans="1:12" x14ac:dyDescent="0.25">
      <c r="A51" s="2">
        <v>5</v>
      </c>
      <c r="B51" s="9" t="s">
        <v>843</v>
      </c>
      <c r="C51" s="2" t="s">
        <v>66</v>
      </c>
      <c r="D51" s="2" t="s">
        <v>232</v>
      </c>
      <c r="E51" s="2" t="str">
        <f t="shared" si="1"/>
        <v>5.02</v>
      </c>
      <c r="F51" s="2" t="str">
        <f t="shared" si="2"/>
        <v>Javonte Williams</v>
      </c>
      <c r="G51" s="2" t="s">
        <v>688</v>
      </c>
      <c r="H51" s="2" t="s">
        <v>12</v>
      </c>
      <c r="I51" s="2" t="s">
        <v>1</v>
      </c>
      <c r="J51" s="2" t="str">
        <f>_xlfn.XLOOKUP(I51,FantasyOwnerNames!$A$4:$A$15,FantasyOwnerNames!$B$4:$B$15,)</f>
        <v>Adam Devera</v>
      </c>
      <c r="K51" s="2" t="str">
        <f>_xlfn.IFNA(_xlfn.XLOOKUP(F51,'PPR ADP 2021 '!E:E,'PPR ADP 2021 '!B:B),_xlfn.XLOOKUP(F51,'Adjusted PPR ADP'!A:A,'Adjusted PPR ADP'!B:B))</f>
        <v>5.12</v>
      </c>
      <c r="L51" s="2">
        <f t="shared" si="3"/>
        <v>-0.10000000000000053</v>
      </c>
    </row>
    <row r="52" spans="1:12" x14ac:dyDescent="0.25">
      <c r="A52" s="2">
        <v>5</v>
      </c>
      <c r="B52" s="9" t="s">
        <v>844</v>
      </c>
      <c r="C52" s="2" t="s">
        <v>67</v>
      </c>
      <c r="D52" s="2" t="s">
        <v>233</v>
      </c>
      <c r="E52" s="2" t="str">
        <f t="shared" si="1"/>
        <v>5.03</v>
      </c>
      <c r="F52" s="2" t="str">
        <f t="shared" si="2"/>
        <v>Mark Andrews</v>
      </c>
      <c r="G52" s="2" t="s">
        <v>685</v>
      </c>
      <c r="H52" s="2" t="s">
        <v>13</v>
      </c>
      <c r="I52" s="2" t="s">
        <v>2</v>
      </c>
      <c r="J52" s="2" t="str">
        <f>_xlfn.XLOOKUP(I52,FantasyOwnerNames!$A$4:$A$15,FantasyOwnerNames!$B$4:$B$15,)</f>
        <v>Jan Dela Cruz</v>
      </c>
      <c r="K52" s="2" t="str">
        <f>_xlfn.IFNA(_xlfn.XLOOKUP(F52,'PPR ADP 2021 '!E:E,'PPR ADP 2021 '!B:B),_xlfn.XLOOKUP(F52,'Adjusted PPR ADP'!A:A,'Adjusted PPR ADP'!B:B))</f>
        <v>5.01</v>
      </c>
      <c r="L52" s="2">
        <f t="shared" si="3"/>
        <v>2.0000000000000462E-2</v>
      </c>
    </row>
    <row r="53" spans="1:12" x14ac:dyDescent="0.25">
      <c r="A53" s="2">
        <v>5</v>
      </c>
      <c r="B53" s="9" t="s">
        <v>845</v>
      </c>
      <c r="C53" s="2" t="s">
        <v>68</v>
      </c>
      <c r="D53" s="2" t="s">
        <v>234</v>
      </c>
      <c r="E53" s="2" t="str">
        <f t="shared" si="1"/>
        <v>5.04</v>
      </c>
      <c r="F53" s="2" t="str">
        <f t="shared" si="2"/>
        <v>DJ Moore</v>
      </c>
      <c r="G53" s="2" t="s">
        <v>620</v>
      </c>
      <c r="H53" s="2" t="s">
        <v>14</v>
      </c>
      <c r="I53" s="2" t="s">
        <v>3</v>
      </c>
      <c r="J53" s="2" t="str">
        <f>_xlfn.XLOOKUP(I53,FantasyOwnerNames!$A$4:$A$15,FantasyOwnerNames!$B$4:$B$15,)</f>
        <v>Joseph Durkin</v>
      </c>
      <c r="K53" s="2" t="str">
        <f>_xlfn.IFNA(_xlfn.XLOOKUP(F53,'PPR ADP 2021 '!E:E,'PPR ADP 2021 '!B:B),_xlfn.XLOOKUP(F53,'Adjusted PPR ADP'!A:A,'Adjusted PPR ADP'!B:B))</f>
        <v>5.04</v>
      </c>
      <c r="L53" s="2">
        <f t="shared" si="3"/>
        <v>0</v>
      </c>
    </row>
    <row r="54" spans="1:12" x14ac:dyDescent="0.25">
      <c r="A54" s="2">
        <v>5</v>
      </c>
      <c r="B54" s="9" t="s">
        <v>846</v>
      </c>
      <c r="C54" s="2" t="s">
        <v>69</v>
      </c>
      <c r="D54" s="2" t="s">
        <v>235</v>
      </c>
      <c r="E54" s="2" t="str">
        <f t="shared" si="1"/>
        <v>5.05</v>
      </c>
      <c r="F54" s="2" t="str">
        <f t="shared" si="2"/>
        <v>Gus Edwards</v>
      </c>
      <c r="G54" s="2" t="s">
        <v>685</v>
      </c>
      <c r="H54" s="2" t="s">
        <v>12</v>
      </c>
      <c r="I54" s="2" t="s">
        <v>4</v>
      </c>
      <c r="J54" s="2" t="str">
        <f>_xlfn.XLOOKUP(I54,FantasyOwnerNames!$A$4:$A$15,FantasyOwnerNames!$B$4:$B$15,)</f>
        <v>Andrew Dinh</v>
      </c>
      <c r="K54" s="2" t="str">
        <f>_xlfn.IFNA(_xlfn.XLOOKUP(F54,'PPR ADP 2021 '!E:E,'PPR ADP 2021 '!B:B),_xlfn.XLOOKUP(F54,'Adjusted PPR ADP'!A:A,'Adjusted PPR ADP'!B:B))</f>
        <v>6.05</v>
      </c>
      <c r="L54" s="2">
        <f t="shared" si="3"/>
        <v>-1</v>
      </c>
    </row>
    <row r="55" spans="1:12" x14ac:dyDescent="0.25">
      <c r="A55" s="2">
        <v>5</v>
      </c>
      <c r="B55" s="9" t="s">
        <v>847</v>
      </c>
      <c r="C55" s="2" t="s">
        <v>70</v>
      </c>
      <c r="D55" s="2" t="s">
        <v>236</v>
      </c>
      <c r="E55" s="2" t="str">
        <f t="shared" si="1"/>
        <v>5.06</v>
      </c>
      <c r="F55" s="2" t="str">
        <f t="shared" si="2"/>
        <v>Diontae Johnson</v>
      </c>
      <c r="G55" s="2" t="s">
        <v>637</v>
      </c>
      <c r="H55" s="2" t="s">
        <v>14</v>
      </c>
      <c r="I55" s="2" t="s">
        <v>5</v>
      </c>
      <c r="J55" s="2" t="str">
        <f>_xlfn.XLOOKUP(I55,FantasyOwnerNames!$A$4:$A$15,FantasyOwnerNames!$B$4:$B$15,)</f>
        <v>Alexandra Rodriguez</v>
      </c>
      <c r="K55" s="2" t="str">
        <f>_xlfn.IFNA(_xlfn.XLOOKUP(F55,'PPR ADP 2021 '!E:E,'PPR ADP 2021 '!B:B),_xlfn.XLOOKUP(F55,'Adjusted PPR ADP'!A:A,'Adjusted PPR ADP'!B:B))</f>
        <v>5.03</v>
      </c>
      <c r="L55" s="2">
        <f t="shared" si="3"/>
        <v>2.9999999999999361E-2</v>
      </c>
    </row>
    <row r="56" spans="1:12" x14ac:dyDescent="0.25">
      <c r="A56" s="2">
        <v>5</v>
      </c>
      <c r="B56" s="9" t="s">
        <v>848</v>
      </c>
      <c r="C56" s="2" t="s">
        <v>71</v>
      </c>
      <c r="D56" s="2" t="s">
        <v>237</v>
      </c>
      <c r="E56" s="2" t="str">
        <f t="shared" si="1"/>
        <v>5.07</v>
      </c>
      <c r="F56" s="2" t="str">
        <f t="shared" si="2"/>
        <v>Tee Higgins</v>
      </c>
      <c r="G56" s="2" t="s">
        <v>649</v>
      </c>
      <c r="H56" s="2" t="s">
        <v>14</v>
      </c>
      <c r="I56" s="2" t="s">
        <v>6</v>
      </c>
      <c r="J56" s="2" t="str">
        <f>_xlfn.XLOOKUP(I56,FantasyOwnerNames!$A$4:$A$15,FantasyOwnerNames!$B$4:$B$15,)</f>
        <v>Patrick Mercado</v>
      </c>
      <c r="K56" s="2" t="str">
        <f>_xlfn.IFNA(_xlfn.XLOOKUP(F56,'PPR ADP 2021 '!E:E,'PPR ADP 2021 '!B:B),_xlfn.XLOOKUP(F56,'Adjusted PPR ADP'!A:A,'Adjusted PPR ADP'!B:B))</f>
        <v>6.04</v>
      </c>
      <c r="L56" s="2">
        <f t="shared" si="3"/>
        <v>-0.96999999999999975</v>
      </c>
    </row>
    <row r="57" spans="1:12" x14ac:dyDescent="0.25">
      <c r="A57" s="2">
        <v>5</v>
      </c>
      <c r="B57" s="9" t="s">
        <v>849</v>
      </c>
      <c r="C57" s="2" t="s">
        <v>72</v>
      </c>
      <c r="D57" s="2" t="s">
        <v>238</v>
      </c>
      <c r="E57" s="2" t="str">
        <f t="shared" si="1"/>
        <v>5.08</v>
      </c>
      <c r="F57" s="2" t="str">
        <f t="shared" si="2"/>
        <v>JuJu Smith-Schuster</v>
      </c>
      <c r="G57" s="2" t="s">
        <v>637</v>
      </c>
      <c r="H57" s="2" t="s">
        <v>14</v>
      </c>
      <c r="I57" s="2" t="s">
        <v>7</v>
      </c>
      <c r="J57" s="2" t="str">
        <f>_xlfn.XLOOKUP(I57,FantasyOwnerNames!$A$4:$A$15,FantasyOwnerNames!$B$4:$B$15,)</f>
        <v>Meahway Ngu</v>
      </c>
      <c r="K57" s="2" t="str">
        <f>_xlfn.IFNA(_xlfn.XLOOKUP(F57,'PPR ADP 2021 '!E:E,'PPR ADP 2021 '!B:B),_xlfn.XLOOKUP(F57,'Adjusted PPR ADP'!A:A,'Adjusted PPR ADP'!B:B))</f>
        <v>6.09</v>
      </c>
      <c r="L57" s="2">
        <f t="shared" si="3"/>
        <v>-1.0099999999999998</v>
      </c>
    </row>
    <row r="58" spans="1:12" x14ac:dyDescent="0.25">
      <c r="A58" s="2">
        <v>5</v>
      </c>
      <c r="B58" s="9" t="s">
        <v>850</v>
      </c>
      <c r="C58" s="2" t="s">
        <v>73</v>
      </c>
      <c r="D58" s="2" t="s">
        <v>239</v>
      </c>
      <c r="E58" s="2" t="str">
        <f t="shared" si="1"/>
        <v>5.09</v>
      </c>
      <c r="F58" s="2" t="str">
        <f t="shared" si="2"/>
        <v>Kyle Pitts</v>
      </c>
      <c r="G58" s="2" t="s">
        <v>647</v>
      </c>
      <c r="H58" s="2" t="s">
        <v>13</v>
      </c>
      <c r="I58" s="2" t="s">
        <v>8</v>
      </c>
      <c r="J58" s="2" t="str">
        <f>_xlfn.XLOOKUP(I58,FantasyOwnerNames!$A$4:$A$15,FantasyOwnerNames!$B$4:$B$15,)</f>
        <v>Albert Tine</v>
      </c>
      <c r="K58" s="2" t="str">
        <f>_xlfn.IFNA(_xlfn.XLOOKUP(F58,'PPR ADP 2021 '!E:E,'PPR ADP 2021 '!B:B),_xlfn.XLOOKUP(F58,'Adjusted PPR ADP'!A:A,'Adjusted PPR ADP'!B:B))</f>
        <v>4.10</v>
      </c>
      <c r="L58" s="2">
        <f t="shared" si="3"/>
        <v>0.99000000000000021</v>
      </c>
    </row>
    <row r="59" spans="1:12" x14ac:dyDescent="0.25">
      <c r="A59" s="2">
        <v>5</v>
      </c>
      <c r="B59" s="9">
        <v>10</v>
      </c>
      <c r="C59" s="2" t="s">
        <v>74</v>
      </c>
      <c r="D59" s="2" t="s">
        <v>240</v>
      </c>
      <c r="E59" s="2" t="str">
        <f t="shared" si="1"/>
        <v>5.10</v>
      </c>
      <c r="F59" s="2" t="str">
        <f t="shared" si="2"/>
        <v>Lamar Jackson</v>
      </c>
      <c r="G59" s="2" t="s">
        <v>685</v>
      </c>
      <c r="H59" s="2" t="s">
        <v>15</v>
      </c>
      <c r="I59" s="2" t="s">
        <v>9</v>
      </c>
      <c r="J59" s="2" t="str">
        <f>_xlfn.XLOOKUP(I59,FantasyOwnerNames!$A$4:$A$15,FantasyOwnerNames!$B$4:$B$15,)</f>
        <v>Armon Antolin</v>
      </c>
      <c r="K59" s="2" t="str">
        <f>_xlfn.IFNA(_xlfn.XLOOKUP(F59,'PPR ADP 2021 '!E:E,'PPR ADP 2021 '!B:B),_xlfn.XLOOKUP(F59,'Adjusted PPR ADP'!A:A,'Adjusted PPR ADP'!B:B))</f>
        <v>4.07</v>
      </c>
      <c r="L59" s="2">
        <f t="shared" si="3"/>
        <v>1.0299999999999994</v>
      </c>
    </row>
    <row r="60" spans="1:12" x14ac:dyDescent="0.25">
      <c r="A60" s="2">
        <v>5</v>
      </c>
      <c r="B60" s="9">
        <v>11</v>
      </c>
      <c r="C60" s="2" t="s">
        <v>75</v>
      </c>
      <c r="D60" s="2" t="s">
        <v>241</v>
      </c>
      <c r="E60" s="2" t="str">
        <f t="shared" si="1"/>
        <v>5.11</v>
      </c>
      <c r="F60" s="2" t="str">
        <f t="shared" si="2"/>
        <v>Jerry Jeudy</v>
      </c>
      <c r="G60" s="2" t="s">
        <v>688</v>
      </c>
      <c r="H60" s="2" t="s">
        <v>14</v>
      </c>
      <c r="I60" s="2" t="s">
        <v>10</v>
      </c>
      <c r="J60" s="2" t="str">
        <f>_xlfn.XLOOKUP(I60,FantasyOwnerNames!$A$4:$A$15,FantasyOwnerNames!$B$4:$B$15,)</f>
        <v>Angelo Devera</v>
      </c>
      <c r="K60" s="2" t="str">
        <f>_xlfn.IFNA(_xlfn.XLOOKUP(F60,'PPR ADP 2021 '!E:E,'PPR ADP 2021 '!B:B),_xlfn.XLOOKUP(F60,'Adjusted PPR ADP'!A:A,'Adjusted PPR ADP'!B:B))</f>
        <v>6.12</v>
      </c>
      <c r="L60" s="2">
        <f t="shared" si="3"/>
        <v>-1.0099999999999998</v>
      </c>
    </row>
    <row r="61" spans="1:12" x14ac:dyDescent="0.25">
      <c r="A61" s="2">
        <v>5</v>
      </c>
      <c r="B61" s="9">
        <v>12</v>
      </c>
      <c r="C61" s="2" t="s">
        <v>76</v>
      </c>
      <c r="D61" s="2" t="s">
        <v>242</v>
      </c>
      <c r="E61" s="2" t="str">
        <f t="shared" si="1"/>
        <v>5.12</v>
      </c>
      <c r="F61" s="2" t="str">
        <f t="shared" si="2"/>
        <v>Kenny Golladay</v>
      </c>
      <c r="G61" s="2" t="s">
        <v>187</v>
      </c>
      <c r="H61" s="2" t="s">
        <v>14</v>
      </c>
      <c r="I61" s="2" t="s">
        <v>11</v>
      </c>
      <c r="J61" s="2" t="str">
        <f>_xlfn.XLOOKUP(I61,FantasyOwnerNames!$A$4:$A$15,FantasyOwnerNames!$B$4:$B$15,)</f>
        <v>Jeff Dela Cruc</v>
      </c>
      <c r="K61" s="2" t="str">
        <f>_xlfn.IFNA(_xlfn.XLOOKUP(F61,'PPR ADP 2021 '!E:E,'PPR ADP 2021 '!B:B),_xlfn.XLOOKUP(F61,'Adjusted PPR ADP'!A:A,'Adjusted PPR ADP'!B:B))</f>
        <v>7.02</v>
      </c>
      <c r="L61" s="2">
        <f t="shared" si="3"/>
        <v>-1.8999999999999995</v>
      </c>
    </row>
    <row r="62" spans="1:12" x14ac:dyDescent="0.25">
      <c r="A62" s="2">
        <v>6</v>
      </c>
      <c r="B62" s="9" t="s">
        <v>842</v>
      </c>
      <c r="C62" s="2" t="s">
        <v>77</v>
      </c>
      <c r="D62" s="2" t="s">
        <v>243</v>
      </c>
      <c r="E62" s="2" t="str">
        <f t="shared" si="1"/>
        <v>6.01</v>
      </c>
      <c r="F62" s="2" t="str">
        <f t="shared" si="2"/>
        <v>Chase Edmonds</v>
      </c>
      <c r="G62" s="2" t="s">
        <v>645</v>
      </c>
      <c r="H62" s="2" t="s">
        <v>12</v>
      </c>
      <c r="I62" s="2" t="s">
        <v>11</v>
      </c>
      <c r="J62" s="2" t="str">
        <f>_xlfn.XLOOKUP(I62,FantasyOwnerNames!$A$4:$A$15,FantasyOwnerNames!$B$4:$B$15,)</f>
        <v>Jeff Dela Cruc</v>
      </c>
      <c r="K62" s="2" t="str">
        <f>_xlfn.IFNA(_xlfn.XLOOKUP(F62,'PPR ADP 2021 '!E:E,'PPR ADP 2021 '!B:B),_xlfn.XLOOKUP(F62,'Adjusted PPR ADP'!A:A,'Adjusted PPR ADP'!B:B))</f>
        <v>6.02</v>
      </c>
      <c r="L62" s="2">
        <f t="shared" si="3"/>
        <v>-9.9999999999997868E-3</v>
      </c>
    </row>
    <row r="63" spans="1:12" x14ac:dyDescent="0.25">
      <c r="A63" s="2">
        <v>6</v>
      </c>
      <c r="B63" s="9" t="s">
        <v>843</v>
      </c>
      <c r="C63" s="2" t="s">
        <v>78</v>
      </c>
      <c r="D63" s="2" t="s">
        <v>244</v>
      </c>
      <c r="E63" s="2" t="str">
        <f t="shared" si="1"/>
        <v>6.02</v>
      </c>
      <c r="F63" s="2" t="str">
        <f t="shared" si="2"/>
        <v>T.J. Hockenson</v>
      </c>
      <c r="G63" s="2" t="s">
        <v>666</v>
      </c>
      <c r="H63" s="2" t="s">
        <v>13</v>
      </c>
      <c r="I63" s="2" t="s">
        <v>10</v>
      </c>
      <c r="J63" s="2" t="str">
        <f>_xlfn.XLOOKUP(I63,FantasyOwnerNames!$A$4:$A$15,FantasyOwnerNames!$B$4:$B$15,)</f>
        <v>Angelo Devera</v>
      </c>
      <c r="K63" s="2" t="str">
        <f>_xlfn.IFNA(_xlfn.XLOOKUP(F63,'PPR ADP 2021 '!E:E,'PPR ADP 2021 '!B:B),_xlfn.XLOOKUP(F63,'Adjusted PPR ADP'!A:A,'Adjusted PPR ADP'!B:B))</f>
        <v>5.10</v>
      </c>
      <c r="L63" s="2">
        <f t="shared" si="3"/>
        <v>0.91999999999999993</v>
      </c>
    </row>
    <row r="64" spans="1:12" x14ac:dyDescent="0.25">
      <c r="A64" s="2">
        <v>6</v>
      </c>
      <c r="B64" s="9" t="s">
        <v>844</v>
      </c>
      <c r="C64" s="2" t="s">
        <v>77</v>
      </c>
      <c r="D64" s="2" t="s">
        <v>245</v>
      </c>
      <c r="E64" s="2" t="str">
        <f t="shared" si="1"/>
        <v>6.03</v>
      </c>
      <c r="F64" s="2" t="str">
        <f t="shared" si="2"/>
        <v>Chase Claypool</v>
      </c>
      <c r="G64" s="2" t="s">
        <v>637</v>
      </c>
      <c r="H64" s="2" t="s">
        <v>14</v>
      </c>
      <c r="I64" s="2" t="s">
        <v>9</v>
      </c>
      <c r="J64" s="2" t="str">
        <f>_xlfn.XLOOKUP(I64,FantasyOwnerNames!$A$4:$A$15,FantasyOwnerNames!$B$4:$B$15,)</f>
        <v>Armon Antolin</v>
      </c>
      <c r="K64" s="2" t="str">
        <f>_xlfn.IFNA(_xlfn.XLOOKUP(F64,'PPR ADP 2021 '!E:E,'PPR ADP 2021 '!B:B),_xlfn.XLOOKUP(F64,'Adjusted PPR ADP'!A:A,'Adjusted PPR ADP'!B:B))</f>
        <v>6.08</v>
      </c>
      <c r="L64" s="2">
        <f t="shared" si="3"/>
        <v>-4.9999999999999822E-2</v>
      </c>
    </row>
    <row r="65" spans="1:12" x14ac:dyDescent="0.25">
      <c r="A65" s="2">
        <v>6</v>
      </c>
      <c r="B65" s="9" t="s">
        <v>845</v>
      </c>
      <c r="C65" s="2" t="s">
        <v>79</v>
      </c>
      <c r="D65" s="2" t="s">
        <v>246</v>
      </c>
      <c r="E65" s="2" t="str">
        <f t="shared" si="1"/>
        <v>6.04</v>
      </c>
      <c r="F65" s="2" t="str">
        <f t="shared" si="2"/>
        <v>Leonard Fournette</v>
      </c>
      <c r="G65" s="2" t="s">
        <v>212</v>
      </c>
      <c r="H65" s="2" t="s">
        <v>12</v>
      </c>
      <c r="I65" s="2" t="s">
        <v>8</v>
      </c>
      <c r="J65" s="2" t="str">
        <f>_xlfn.XLOOKUP(I65,FantasyOwnerNames!$A$4:$A$15,FantasyOwnerNames!$B$4:$B$15,)</f>
        <v>Albert Tine</v>
      </c>
      <c r="K65" s="2" t="str">
        <f>_xlfn.IFNA(_xlfn.XLOOKUP(F65,'PPR ADP 2021 '!E:E,'PPR ADP 2021 '!B:B),_xlfn.XLOOKUP(F65,'Adjusted PPR ADP'!A:A,'Adjusted PPR ADP'!B:B))</f>
        <v>7.10</v>
      </c>
      <c r="L65" s="2">
        <f t="shared" si="3"/>
        <v>-1.0599999999999996</v>
      </c>
    </row>
    <row r="66" spans="1:12" x14ac:dyDescent="0.25">
      <c r="A66" s="2">
        <v>6</v>
      </c>
      <c r="B66" s="9" t="s">
        <v>846</v>
      </c>
      <c r="C66" s="2" t="s">
        <v>80</v>
      </c>
      <c r="D66" s="2" t="s">
        <v>333</v>
      </c>
      <c r="E66" s="2" t="str">
        <f t="shared" si="1"/>
        <v>6.05</v>
      </c>
      <c r="F66" s="2" t="str">
        <f t="shared" si="2"/>
        <v>Laviska Shenault Jr.</v>
      </c>
      <c r="G66" s="2" t="s">
        <v>662</v>
      </c>
      <c r="H66" s="2" t="s">
        <v>14</v>
      </c>
      <c r="I66" s="2" t="s">
        <v>7</v>
      </c>
      <c r="J66" s="2" t="str">
        <f>_xlfn.XLOOKUP(I66,FantasyOwnerNames!$A$4:$A$15,FantasyOwnerNames!$B$4:$B$15,)</f>
        <v>Meahway Ngu</v>
      </c>
      <c r="K66" s="2" t="str">
        <f>_xlfn.IFNA(_xlfn.XLOOKUP(F66,'PPR ADP 2021 '!E:E,'PPR ADP 2021 '!B:B),_xlfn.XLOOKUP(F66,'Adjusted PPR ADP'!A:A,'Adjusted PPR ADP'!B:B))</f>
        <v>8.05</v>
      </c>
      <c r="L66" s="2">
        <f t="shared" ref="L66:L97" si="4">IFERROR(E66-K66, "N/A")</f>
        <v>-2.0000000000000009</v>
      </c>
    </row>
    <row r="67" spans="1:12" x14ac:dyDescent="0.25">
      <c r="A67" s="2">
        <v>6</v>
      </c>
      <c r="B67" s="9" t="s">
        <v>847</v>
      </c>
      <c r="C67" s="2" t="s">
        <v>31</v>
      </c>
      <c r="D67" s="2" t="s">
        <v>247</v>
      </c>
      <c r="E67" s="2" t="str">
        <f t="shared" ref="E67:E130" si="5">_xlfn.CONCAT(A67, ".", B67)</f>
        <v>6.06</v>
      </c>
      <c r="F67" s="2" t="str">
        <f t="shared" ref="F67:F130" si="6">_xlfn.CONCAT(C67, " ", D67)</f>
        <v>Justin Herbert</v>
      </c>
      <c r="G67" s="2" t="s">
        <v>189</v>
      </c>
      <c r="H67" s="2" t="s">
        <v>15</v>
      </c>
      <c r="I67" s="2" t="s">
        <v>6</v>
      </c>
      <c r="J67" s="2" t="str">
        <f>_xlfn.XLOOKUP(I67,FantasyOwnerNames!$A$4:$A$15,FantasyOwnerNames!$B$4:$B$15,)</f>
        <v>Patrick Mercado</v>
      </c>
      <c r="K67" s="2" t="str">
        <f>_xlfn.IFNA(_xlfn.XLOOKUP(F67,'PPR ADP 2021 '!E:E,'PPR ADP 2021 '!B:B),_xlfn.XLOOKUP(F67,'Adjusted PPR ADP'!A:A,'Adjusted PPR ADP'!B:B))</f>
        <v>6.03</v>
      </c>
      <c r="L67" s="2">
        <f t="shared" si="4"/>
        <v>2.9999999999999361E-2</v>
      </c>
    </row>
    <row r="68" spans="1:12" x14ac:dyDescent="0.25">
      <c r="A68" s="2">
        <v>6</v>
      </c>
      <c r="B68" s="9" t="s">
        <v>848</v>
      </c>
      <c r="C68" s="2" t="s">
        <v>81</v>
      </c>
      <c r="D68" s="2" t="s">
        <v>248</v>
      </c>
      <c r="E68" s="2" t="str">
        <f t="shared" si="5"/>
        <v>6.07</v>
      </c>
      <c r="F68" s="2" t="str">
        <f t="shared" si="6"/>
        <v>Logan Thomas</v>
      </c>
      <c r="G68" s="2" t="s">
        <v>1046</v>
      </c>
      <c r="H68" s="2" t="s">
        <v>13</v>
      </c>
      <c r="I68" s="2" t="s">
        <v>5</v>
      </c>
      <c r="J68" s="2" t="str">
        <f>_xlfn.XLOOKUP(I68,FantasyOwnerNames!$A$4:$A$15,FantasyOwnerNames!$B$4:$B$15,)</f>
        <v>Alexandra Rodriguez</v>
      </c>
      <c r="K68" s="2" t="str">
        <f>_xlfn.IFNA(_xlfn.XLOOKUP(F68,'PPR ADP 2021 '!E:E,'PPR ADP 2021 '!B:B),_xlfn.XLOOKUP(F68,'Adjusted PPR ADP'!A:A,'Adjusted PPR ADP'!B:B))</f>
        <v>7.08</v>
      </c>
      <c r="L68" s="2">
        <f t="shared" si="4"/>
        <v>-1.0099999999999998</v>
      </c>
    </row>
    <row r="69" spans="1:12" x14ac:dyDescent="0.25">
      <c r="A69" s="2">
        <v>6</v>
      </c>
      <c r="B69" s="9" t="s">
        <v>849</v>
      </c>
      <c r="C69" s="2" t="s">
        <v>48</v>
      </c>
      <c r="D69" s="2" t="s">
        <v>249</v>
      </c>
      <c r="E69" s="2" t="str">
        <f t="shared" si="5"/>
        <v>6.08</v>
      </c>
      <c r="F69" s="2" t="str">
        <f t="shared" si="6"/>
        <v>Mike Davis</v>
      </c>
      <c r="G69" s="2" t="s">
        <v>647</v>
      </c>
      <c r="H69" s="2" t="s">
        <v>12</v>
      </c>
      <c r="I69" s="2" t="s">
        <v>4</v>
      </c>
      <c r="J69" s="2" t="str">
        <f>_xlfn.XLOOKUP(I69,FantasyOwnerNames!$A$4:$A$15,FantasyOwnerNames!$B$4:$B$15,)</f>
        <v>Andrew Dinh</v>
      </c>
      <c r="K69" s="2" t="str">
        <f>_xlfn.IFNA(_xlfn.XLOOKUP(F69,'PPR ADP 2021 '!E:E,'PPR ADP 2021 '!B:B),_xlfn.XLOOKUP(F69,'Adjusted PPR ADP'!A:A,'Adjusted PPR ADP'!B:B))</f>
        <v>5.08</v>
      </c>
      <c r="L69" s="2">
        <f t="shared" si="4"/>
        <v>1</v>
      </c>
    </row>
    <row r="70" spans="1:12" x14ac:dyDescent="0.25">
      <c r="A70" s="2">
        <v>6</v>
      </c>
      <c r="B70" s="9" t="s">
        <v>850</v>
      </c>
      <c r="C70" s="2" t="s">
        <v>82</v>
      </c>
      <c r="D70" s="2" t="s">
        <v>250</v>
      </c>
      <c r="E70" s="2" t="str">
        <f t="shared" si="5"/>
        <v>6.09</v>
      </c>
      <c r="F70" s="2" t="str">
        <f t="shared" si="6"/>
        <v>Kareem Hunt</v>
      </c>
      <c r="G70" s="2" t="s">
        <v>633</v>
      </c>
      <c r="H70" s="2" t="s">
        <v>12</v>
      </c>
      <c r="I70" s="2" t="s">
        <v>3</v>
      </c>
      <c r="J70" s="2" t="str">
        <f>_xlfn.XLOOKUP(I70,FantasyOwnerNames!$A$4:$A$15,FantasyOwnerNames!$B$4:$B$15,)</f>
        <v>Joseph Durkin</v>
      </c>
      <c r="K70" s="2" t="str">
        <f>_xlfn.IFNA(_xlfn.XLOOKUP(F70,'PPR ADP 2021 '!E:E,'PPR ADP 2021 '!B:B),_xlfn.XLOOKUP(F70,'Adjusted PPR ADP'!A:A,'Adjusted PPR ADP'!B:B))</f>
        <v>5.09</v>
      </c>
      <c r="L70" s="2">
        <f t="shared" si="4"/>
        <v>1</v>
      </c>
    </row>
    <row r="71" spans="1:12" x14ac:dyDescent="0.25">
      <c r="A71" s="2">
        <v>6</v>
      </c>
      <c r="B71" s="9">
        <v>10</v>
      </c>
      <c r="C71" s="2" t="s">
        <v>83</v>
      </c>
      <c r="D71" s="2" t="s">
        <v>334</v>
      </c>
      <c r="E71" s="2" t="str">
        <f t="shared" si="5"/>
        <v>6.10</v>
      </c>
      <c r="F71" s="2" t="str">
        <f t="shared" si="6"/>
        <v>Odell Beckham Jr.</v>
      </c>
      <c r="G71" s="2" t="s">
        <v>220</v>
      </c>
      <c r="H71" s="2" t="s">
        <v>14</v>
      </c>
      <c r="I71" s="2" t="s">
        <v>2</v>
      </c>
      <c r="J71" s="2" t="str">
        <f>_xlfn.XLOOKUP(I71,FantasyOwnerNames!$A$4:$A$15,FantasyOwnerNames!$B$4:$B$15,)</f>
        <v>Jan Dela Cruz</v>
      </c>
      <c r="K71" s="2" t="str">
        <f>_xlfn.IFNA(_xlfn.XLOOKUP(F71,'PPR ADP 2021 '!E:E,'PPR ADP 2021 '!B:B),_xlfn.XLOOKUP(F71,'Adjusted PPR ADP'!A:A,'Adjusted PPR ADP'!B:B))</f>
        <v>6.06</v>
      </c>
      <c r="L71" s="2">
        <f t="shared" si="4"/>
        <v>4.0000000000000036E-2</v>
      </c>
    </row>
    <row r="72" spans="1:12" x14ac:dyDescent="0.25">
      <c r="A72" s="2">
        <v>6</v>
      </c>
      <c r="B72" s="9">
        <v>11</v>
      </c>
      <c r="C72" s="2" t="s">
        <v>84</v>
      </c>
      <c r="D72" s="2" t="s">
        <v>251</v>
      </c>
      <c r="E72" s="2" t="str">
        <f t="shared" si="5"/>
        <v>6.11</v>
      </c>
      <c r="F72" s="2" t="str">
        <f t="shared" si="6"/>
        <v>Robby Anderson</v>
      </c>
      <c r="G72" s="2" t="s">
        <v>620</v>
      </c>
      <c r="H72" s="2" t="s">
        <v>14</v>
      </c>
      <c r="I72" s="2" t="s">
        <v>1</v>
      </c>
      <c r="J72" s="2" t="str">
        <f>_xlfn.XLOOKUP(I72,FantasyOwnerNames!$A$4:$A$15,FantasyOwnerNames!$B$4:$B$15,)</f>
        <v>Adam Devera</v>
      </c>
      <c r="K72" s="2" t="str">
        <f>_xlfn.IFNA(_xlfn.XLOOKUP(F72,'PPR ADP 2021 '!E:E,'PPR ADP 2021 '!B:B),_xlfn.XLOOKUP(F72,'Adjusted PPR ADP'!A:A,'Adjusted PPR ADP'!B:B))</f>
        <v>7.04</v>
      </c>
      <c r="L72" s="2">
        <f t="shared" si="4"/>
        <v>-0.92999999999999972</v>
      </c>
    </row>
    <row r="73" spans="1:12" x14ac:dyDescent="0.25">
      <c r="A73" s="2">
        <v>6</v>
      </c>
      <c r="B73" s="9">
        <v>12</v>
      </c>
      <c r="C73" s="2" t="s">
        <v>85</v>
      </c>
      <c r="D73" s="2" t="s">
        <v>252</v>
      </c>
      <c r="E73" s="2" t="str">
        <f t="shared" si="5"/>
        <v>6.12</v>
      </c>
      <c r="F73" s="2" t="str">
        <f t="shared" si="6"/>
        <v>Dak Prescott</v>
      </c>
      <c r="G73" s="2" t="s">
        <v>627</v>
      </c>
      <c r="H73" s="2" t="s">
        <v>15</v>
      </c>
      <c r="I73" s="2" t="s">
        <v>0</v>
      </c>
      <c r="J73" s="2" t="str">
        <f>_xlfn.XLOOKUP(I73,FantasyOwnerNames!$A$4:$A$15,FantasyOwnerNames!$B$4:$B$15,)</f>
        <v>Geoffrey Mercado</v>
      </c>
      <c r="K73" s="2" t="str">
        <f>_xlfn.IFNA(_xlfn.XLOOKUP(F73,'PPR ADP 2021 '!E:E,'PPR ADP 2021 '!B:B),_xlfn.XLOOKUP(F73,'Adjusted PPR ADP'!A:A,'Adjusted PPR ADP'!B:B))</f>
        <v>5.07</v>
      </c>
      <c r="L73" s="2">
        <f t="shared" si="4"/>
        <v>1.0499999999999998</v>
      </c>
    </row>
    <row r="74" spans="1:12" x14ac:dyDescent="0.25">
      <c r="A74" s="2">
        <v>7</v>
      </c>
      <c r="B74" s="9" t="s">
        <v>842</v>
      </c>
      <c r="C74" s="2" t="s">
        <v>86</v>
      </c>
      <c r="D74" s="2" t="s">
        <v>77</v>
      </c>
      <c r="E74" s="2" t="str">
        <f t="shared" si="5"/>
        <v>7.01</v>
      </c>
      <c r="F74" s="2" t="str">
        <f t="shared" si="6"/>
        <v>Ja'Marr Chase</v>
      </c>
      <c r="G74" s="2" t="s">
        <v>649</v>
      </c>
      <c r="H74" s="2" t="s">
        <v>14</v>
      </c>
      <c r="I74" s="2" t="s">
        <v>0</v>
      </c>
      <c r="J74" s="2" t="str">
        <f>_xlfn.XLOOKUP(I74,FantasyOwnerNames!$A$4:$A$15,FantasyOwnerNames!$B$4:$B$15,)</f>
        <v>Geoffrey Mercado</v>
      </c>
      <c r="K74" s="2" t="str">
        <f>_xlfn.IFNA(_xlfn.XLOOKUP(F74,'PPR ADP 2021 '!E:E,'PPR ADP 2021 '!B:B),_xlfn.XLOOKUP(F74,'Adjusted PPR ADP'!A:A,'Adjusted PPR ADP'!B:B))</f>
        <v>7.01</v>
      </c>
      <c r="L74" s="2">
        <f t="shared" si="4"/>
        <v>0</v>
      </c>
    </row>
    <row r="75" spans="1:12" x14ac:dyDescent="0.25">
      <c r="A75" s="2">
        <v>7</v>
      </c>
      <c r="B75" s="9" t="s">
        <v>843</v>
      </c>
      <c r="C75" s="2" t="s">
        <v>87</v>
      </c>
      <c r="D75" s="2" t="s">
        <v>253</v>
      </c>
      <c r="E75" s="2" t="str">
        <f t="shared" si="5"/>
        <v>7.02</v>
      </c>
      <c r="F75" s="2" t="str">
        <f t="shared" si="6"/>
        <v>Brandin Cooks</v>
      </c>
      <c r="G75" s="2" t="s">
        <v>736</v>
      </c>
      <c r="H75" s="2" t="s">
        <v>14</v>
      </c>
      <c r="I75" s="2" t="s">
        <v>1</v>
      </c>
      <c r="J75" s="2" t="str">
        <f>_xlfn.XLOOKUP(I75,FantasyOwnerNames!$A$4:$A$15,FantasyOwnerNames!$B$4:$B$15,)</f>
        <v>Adam Devera</v>
      </c>
      <c r="K75" s="2" t="str">
        <f>_xlfn.IFNA(_xlfn.XLOOKUP(F75,'PPR ADP 2021 '!E:E,'PPR ADP 2021 '!B:B),_xlfn.XLOOKUP(F75,'Adjusted PPR ADP'!A:A,'Adjusted PPR ADP'!B:B))</f>
        <v>8.06</v>
      </c>
      <c r="L75" s="2">
        <f t="shared" si="4"/>
        <v>-1.0400000000000009</v>
      </c>
    </row>
    <row r="76" spans="1:12" x14ac:dyDescent="0.25">
      <c r="A76" s="2">
        <v>7</v>
      </c>
      <c r="B76" s="9" t="s">
        <v>844</v>
      </c>
      <c r="C76" s="2" t="s">
        <v>88</v>
      </c>
      <c r="D76" s="2" t="s">
        <v>254</v>
      </c>
      <c r="E76" s="2" t="str">
        <f t="shared" si="5"/>
        <v>7.03</v>
      </c>
      <c r="F76" s="2" t="str">
        <f t="shared" si="6"/>
        <v>Trevor Lawrence</v>
      </c>
      <c r="G76" s="2" t="s">
        <v>662</v>
      </c>
      <c r="H76" s="2" t="s">
        <v>15</v>
      </c>
      <c r="I76" s="2" t="s">
        <v>2</v>
      </c>
      <c r="J76" s="2" t="str">
        <f>_xlfn.XLOOKUP(I76,FantasyOwnerNames!$A$4:$A$15,FantasyOwnerNames!$B$4:$B$15,)</f>
        <v>Jan Dela Cruz</v>
      </c>
      <c r="K76" s="2" t="str">
        <f>_xlfn.IFNA(_xlfn.XLOOKUP(F76,'PPR ADP 2021 '!E:E,'PPR ADP 2021 '!B:B),_xlfn.XLOOKUP(F76,'Adjusted PPR ADP'!A:A,'Adjusted PPR ADP'!B:B))</f>
        <v>11.08</v>
      </c>
      <c r="L76" s="2">
        <f t="shared" si="4"/>
        <v>-4.05</v>
      </c>
    </row>
    <row r="77" spans="1:12" x14ac:dyDescent="0.25">
      <c r="A77" s="2">
        <v>7</v>
      </c>
      <c r="B77" s="9" t="s">
        <v>845</v>
      </c>
      <c r="C77" s="2" t="s">
        <v>28</v>
      </c>
      <c r="D77" s="2" t="s">
        <v>255</v>
      </c>
      <c r="E77" s="2" t="str">
        <f t="shared" si="5"/>
        <v>7.04</v>
      </c>
      <c r="F77" s="2" t="str">
        <f t="shared" si="6"/>
        <v>Aaron Rodgers</v>
      </c>
      <c r="G77" s="2" t="s">
        <v>193</v>
      </c>
      <c r="H77" s="2" t="s">
        <v>15</v>
      </c>
      <c r="I77" s="2" t="s">
        <v>3</v>
      </c>
      <c r="J77" s="2" t="str">
        <f>_xlfn.XLOOKUP(I77,FantasyOwnerNames!$A$4:$A$15,FantasyOwnerNames!$B$4:$B$15,)</f>
        <v>Joseph Durkin</v>
      </c>
      <c r="K77" s="2" t="str">
        <f>_xlfn.IFNA(_xlfn.XLOOKUP(F77,'PPR ADP 2021 '!E:E,'PPR ADP 2021 '!B:B),_xlfn.XLOOKUP(F77,'Adjusted PPR ADP'!A:A,'Adjusted PPR ADP'!B:B))</f>
        <v>5.05</v>
      </c>
      <c r="L77" s="2">
        <f t="shared" si="4"/>
        <v>1.9900000000000002</v>
      </c>
    </row>
    <row r="78" spans="1:12" x14ac:dyDescent="0.25">
      <c r="A78" s="2">
        <v>7</v>
      </c>
      <c r="B78" s="9" t="s">
        <v>846</v>
      </c>
      <c r="C78" s="2" t="s">
        <v>89</v>
      </c>
      <c r="D78" s="2" t="s">
        <v>248</v>
      </c>
      <c r="E78" s="2" t="str">
        <f t="shared" si="5"/>
        <v>7.05</v>
      </c>
      <c r="F78" s="2" t="str">
        <f t="shared" si="6"/>
        <v>Michael Thomas</v>
      </c>
      <c r="G78" s="2" t="s">
        <v>183</v>
      </c>
      <c r="H78" s="2" t="s">
        <v>14</v>
      </c>
      <c r="I78" s="2" t="s">
        <v>4</v>
      </c>
      <c r="J78" s="2" t="str">
        <f>_xlfn.XLOOKUP(I78,FantasyOwnerNames!$A$4:$A$15,FantasyOwnerNames!$B$4:$B$15,)</f>
        <v>Andrew Dinh</v>
      </c>
      <c r="K78" s="2" t="str">
        <f>_xlfn.IFNA(_xlfn.XLOOKUP(F78,'PPR ADP 2021 '!E:E,'PPR ADP 2021 '!B:B),_xlfn.XLOOKUP(F78,'Adjusted PPR ADP'!A:A,'Adjusted PPR ADP'!B:B))</f>
        <v>7.05</v>
      </c>
      <c r="L78" s="2">
        <f t="shared" si="4"/>
        <v>0</v>
      </c>
    </row>
    <row r="79" spans="1:12" x14ac:dyDescent="0.25">
      <c r="A79" s="2">
        <v>7</v>
      </c>
      <c r="B79" s="9" t="s">
        <v>847</v>
      </c>
      <c r="C79" s="2" t="s">
        <v>90</v>
      </c>
      <c r="D79" s="2" t="s">
        <v>256</v>
      </c>
      <c r="E79" s="2" t="str">
        <f t="shared" si="5"/>
        <v>7.06</v>
      </c>
      <c r="F79" s="2" t="str">
        <f t="shared" si="6"/>
        <v>Russell Wilson</v>
      </c>
      <c r="G79" s="2" t="s">
        <v>650</v>
      </c>
      <c r="H79" s="2" t="s">
        <v>15</v>
      </c>
      <c r="I79" s="2" t="s">
        <v>5</v>
      </c>
      <c r="J79" s="2" t="str">
        <f>_xlfn.XLOOKUP(I79,FantasyOwnerNames!$A$4:$A$15,FantasyOwnerNames!$B$4:$B$15,)</f>
        <v>Alexandra Rodriguez</v>
      </c>
      <c r="K79" s="2" t="str">
        <f>_xlfn.IFNA(_xlfn.XLOOKUP(F79,'PPR ADP 2021 '!E:E,'PPR ADP 2021 '!B:B),_xlfn.XLOOKUP(F79,'Adjusted PPR ADP'!A:A,'Adjusted PPR ADP'!B:B))</f>
        <v>5.06</v>
      </c>
      <c r="L79" s="2">
        <f t="shared" si="4"/>
        <v>2</v>
      </c>
    </row>
    <row r="80" spans="1:12" x14ac:dyDescent="0.25">
      <c r="A80" s="2">
        <v>7</v>
      </c>
      <c r="B80" s="9" t="s">
        <v>848</v>
      </c>
      <c r="C80" s="2" t="s">
        <v>91</v>
      </c>
      <c r="D80" s="2" t="s">
        <v>257</v>
      </c>
      <c r="E80" s="2" t="str">
        <f t="shared" si="5"/>
        <v>7.07</v>
      </c>
      <c r="F80" s="2" t="str">
        <f t="shared" si="6"/>
        <v>Courtland Sutton</v>
      </c>
      <c r="G80" s="2" t="s">
        <v>688</v>
      </c>
      <c r="H80" s="2" t="s">
        <v>14</v>
      </c>
      <c r="I80" s="2" t="s">
        <v>6</v>
      </c>
      <c r="J80" s="2" t="str">
        <f>_xlfn.XLOOKUP(I80,FantasyOwnerNames!$A$4:$A$15,FantasyOwnerNames!$B$4:$B$15,)</f>
        <v>Patrick Mercado</v>
      </c>
      <c r="K80" s="2" t="str">
        <f>_xlfn.IFNA(_xlfn.XLOOKUP(F80,'PPR ADP 2021 '!E:E,'PPR ADP 2021 '!B:B),_xlfn.XLOOKUP(F80,'Adjusted PPR ADP'!A:A,'Adjusted PPR ADP'!B:B))</f>
        <v>7.06</v>
      </c>
      <c r="L80" s="2">
        <f t="shared" si="4"/>
        <v>1.0000000000000675E-2</v>
      </c>
    </row>
    <row r="81" spans="1:12" x14ac:dyDescent="0.25">
      <c r="A81" s="2">
        <v>7</v>
      </c>
      <c r="B81" s="9" t="s">
        <v>849</v>
      </c>
      <c r="C81" s="2" t="s">
        <v>92</v>
      </c>
      <c r="D81" s="2" t="s">
        <v>258</v>
      </c>
      <c r="E81" s="2" t="str">
        <f t="shared" si="5"/>
        <v>7.08</v>
      </c>
      <c r="F81" s="2" t="str">
        <f t="shared" si="6"/>
        <v>Jalen Hurts</v>
      </c>
      <c r="G81" s="2" t="s">
        <v>672</v>
      </c>
      <c r="H81" s="2" t="s">
        <v>15</v>
      </c>
      <c r="I81" s="2" t="s">
        <v>7</v>
      </c>
      <c r="J81" s="2" t="str">
        <f>_xlfn.XLOOKUP(I81,FantasyOwnerNames!$A$4:$A$15,FantasyOwnerNames!$B$4:$B$15,)</f>
        <v>Meahway Ngu</v>
      </c>
      <c r="K81" s="2" t="str">
        <f>_xlfn.IFNA(_xlfn.XLOOKUP(F81,'PPR ADP 2021 '!E:E,'PPR ADP 2021 '!B:B),_xlfn.XLOOKUP(F81,'Adjusted PPR ADP'!A:A,'Adjusted PPR ADP'!B:B))</f>
        <v>8.11</v>
      </c>
      <c r="L81" s="2">
        <f t="shared" si="4"/>
        <v>-1.0299999999999994</v>
      </c>
    </row>
    <row r="82" spans="1:12" x14ac:dyDescent="0.25">
      <c r="A82" s="2">
        <v>7</v>
      </c>
      <c r="B82" s="9" t="s">
        <v>850</v>
      </c>
      <c r="C82" s="2" t="s">
        <v>89</v>
      </c>
      <c r="D82" s="2" t="s">
        <v>259</v>
      </c>
      <c r="E82" s="2" t="str">
        <f t="shared" si="5"/>
        <v>7.09</v>
      </c>
      <c r="F82" s="2" t="str">
        <f t="shared" si="6"/>
        <v>Michael Gallup</v>
      </c>
      <c r="G82" s="2" t="s">
        <v>627</v>
      </c>
      <c r="H82" s="2" t="s">
        <v>14</v>
      </c>
      <c r="I82" s="2" t="s">
        <v>8</v>
      </c>
      <c r="J82" s="2" t="str">
        <f>_xlfn.XLOOKUP(I82,FantasyOwnerNames!$A$4:$A$15,FantasyOwnerNames!$B$4:$B$15,)</f>
        <v>Albert Tine</v>
      </c>
      <c r="K82" s="2" t="str">
        <f>_xlfn.IFNA(_xlfn.XLOOKUP(F82,'PPR ADP 2021 '!E:E,'PPR ADP 2021 '!B:B),_xlfn.XLOOKUP(F82,'Adjusted PPR ADP'!A:A,'Adjusted PPR ADP'!B:B))</f>
        <v>10.07</v>
      </c>
      <c r="L82" s="2">
        <f t="shared" si="4"/>
        <v>-2.9800000000000004</v>
      </c>
    </row>
    <row r="83" spans="1:12" x14ac:dyDescent="0.25">
      <c r="A83" s="2">
        <v>7</v>
      </c>
      <c r="B83" s="9">
        <v>10</v>
      </c>
      <c r="C83" s="2" t="s">
        <v>55</v>
      </c>
      <c r="D83" s="2" t="s">
        <v>822</v>
      </c>
      <c r="E83" s="2" t="str">
        <f t="shared" si="5"/>
        <v>7.10</v>
      </c>
      <c r="F83" s="2" t="str">
        <f t="shared" si="6"/>
        <v>Robert Tonyan Jr.</v>
      </c>
      <c r="G83" s="2" t="s">
        <v>193</v>
      </c>
      <c r="H83" s="2" t="s">
        <v>13</v>
      </c>
      <c r="I83" s="2" t="s">
        <v>9</v>
      </c>
      <c r="J83" s="2" t="str">
        <f>_xlfn.XLOOKUP(I83,FantasyOwnerNames!$A$4:$A$15,FantasyOwnerNames!$B$4:$B$15,)</f>
        <v>Armon Antolin</v>
      </c>
      <c r="K83" s="2" t="str">
        <f>_xlfn.IFNA(_xlfn.XLOOKUP(F83,'PPR ADP 2021 '!E:E,'PPR ADP 2021 '!B:B),_xlfn.XLOOKUP(F83,'Adjusted PPR ADP'!A:A,'Adjusted PPR ADP'!B:B))</f>
        <v>8.02</v>
      </c>
      <c r="L83" s="2">
        <f t="shared" si="4"/>
        <v>-0.91999999999999993</v>
      </c>
    </row>
    <row r="84" spans="1:12" x14ac:dyDescent="0.25">
      <c r="A84" s="2">
        <v>7</v>
      </c>
      <c r="B84" s="9">
        <v>11</v>
      </c>
      <c r="C84" s="2" t="s">
        <v>93</v>
      </c>
      <c r="D84" s="2" t="s">
        <v>260</v>
      </c>
      <c r="E84" s="2" t="str">
        <f t="shared" si="5"/>
        <v>7.11</v>
      </c>
      <c r="F84" s="2" t="str">
        <f t="shared" si="6"/>
        <v>Sony Michel</v>
      </c>
      <c r="G84" s="2" t="s">
        <v>220</v>
      </c>
      <c r="H84" s="2" t="s">
        <v>12</v>
      </c>
      <c r="I84" s="2" t="s">
        <v>10</v>
      </c>
      <c r="J84" s="2" t="str">
        <f>_xlfn.XLOOKUP(I84,FantasyOwnerNames!$A$4:$A$15,FantasyOwnerNames!$B$4:$B$15,)</f>
        <v>Angelo Devera</v>
      </c>
      <c r="K84" s="2" t="str">
        <f>_xlfn.IFNA(_xlfn.XLOOKUP(F84,'PPR ADP 2021 '!E:E,'PPR ADP 2021 '!B:B),_xlfn.XLOOKUP(F84,'Adjusted PPR ADP'!A:A,'Adjusted PPR ADP'!B:B))</f>
        <v>10.06</v>
      </c>
      <c r="L84" s="2">
        <f t="shared" si="4"/>
        <v>-2.95</v>
      </c>
    </row>
    <row r="85" spans="1:12" x14ac:dyDescent="0.25">
      <c r="A85" s="2">
        <v>7</v>
      </c>
      <c r="B85" s="9">
        <v>12</v>
      </c>
      <c r="C85" s="2" t="s">
        <v>94</v>
      </c>
      <c r="D85" s="2" t="s">
        <v>261</v>
      </c>
      <c r="E85" s="2" t="str">
        <f t="shared" si="5"/>
        <v>7.12</v>
      </c>
      <c r="F85" s="2" t="str">
        <f t="shared" si="6"/>
        <v>Dallas Goedert</v>
      </c>
      <c r="G85" s="2" t="s">
        <v>672</v>
      </c>
      <c r="H85" s="2" t="s">
        <v>13</v>
      </c>
      <c r="I85" s="2" t="s">
        <v>11</v>
      </c>
      <c r="J85" s="2" t="str">
        <f>_xlfn.XLOOKUP(I85,FantasyOwnerNames!$A$4:$A$15,FantasyOwnerNames!$B$4:$B$15,)</f>
        <v>Jeff Dela Cruc</v>
      </c>
      <c r="K85" s="2" t="str">
        <f>_xlfn.IFNA(_xlfn.XLOOKUP(F85,'PPR ADP 2021 '!E:E,'PPR ADP 2021 '!B:B),_xlfn.XLOOKUP(F85,'Adjusted PPR ADP'!A:A,'Adjusted PPR ADP'!B:B))</f>
        <v>8.12</v>
      </c>
      <c r="L85" s="2">
        <f t="shared" si="4"/>
        <v>-0.99999999999999911</v>
      </c>
    </row>
    <row r="86" spans="1:12" x14ac:dyDescent="0.25">
      <c r="A86" s="2">
        <v>8</v>
      </c>
      <c r="B86" s="9" t="s">
        <v>842</v>
      </c>
      <c r="C86" s="2" t="s">
        <v>95</v>
      </c>
      <c r="D86" s="2" t="s">
        <v>335</v>
      </c>
      <c r="E86" s="2" t="str">
        <f t="shared" si="5"/>
        <v>8.01</v>
      </c>
      <c r="F86" s="2" t="str">
        <f t="shared" si="6"/>
        <v>Darrell Henderson Jr.</v>
      </c>
      <c r="G86" s="2" t="s">
        <v>220</v>
      </c>
      <c r="H86" s="2" t="s">
        <v>12</v>
      </c>
      <c r="I86" s="2" t="s">
        <v>11</v>
      </c>
      <c r="J86" s="2" t="str">
        <f>_xlfn.XLOOKUP(I86,FantasyOwnerNames!$A$4:$A$15,FantasyOwnerNames!$B$4:$B$15,)</f>
        <v>Jeff Dela Cruc</v>
      </c>
      <c r="K86" s="2" t="str">
        <f>_xlfn.IFNA(_xlfn.XLOOKUP(F86,'PPR ADP 2021 '!E:E,'PPR ADP 2021 '!B:B),_xlfn.XLOOKUP(F86,'Adjusted PPR ADP'!A:A,'Adjusted PPR ADP'!B:B))</f>
        <v>5.11</v>
      </c>
      <c r="L86" s="2">
        <f t="shared" si="4"/>
        <v>2.8999999999999995</v>
      </c>
    </row>
    <row r="87" spans="1:12" x14ac:dyDescent="0.25">
      <c r="A87" s="2">
        <v>8</v>
      </c>
      <c r="B87" s="9" t="s">
        <v>843</v>
      </c>
      <c r="C87" s="2" t="s">
        <v>96</v>
      </c>
      <c r="D87" s="2" t="s">
        <v>262</v>
      </c>
      <c r="E87" s="2" t="str">
        <f t="shared" si="5"/>
        <v>8.02</v>
      </c>
      <c r="F87" s="2" t="str">
        <f t="shared" si="6"/>
        <v>Noah Fant</v>
      </c>
      <c r="G87" s="2" t="s">
        <v>688</v>
      </c>
      <c r="H87" s="2" t="s">
        <v>13</v>
      </c>
      <c r="I87" s="2" t="s">
        <v>10</v>
      </c>
      <c r="J87" s="2" t="str">
        <f>_xlfn.XLOOKUP(I87,FantasyOwnerNames!$A$4:$A$15,FantasyOwnerNames!$B$4:$B$15,)</f>
        <v>Angelo Devera</v>
      </c>
      <c r="K87" s="2" t="str">
        <f>_xlfn.IFNA(_xlfn.XLOOKUP(F87,'PPR ADP 2021 '!E:E,'PPR ADP 2021 '!B:B),_xlfn.XLOOKUP(F87,'Adjusted PPR ADP'!A:A,'Adjusted PPR ADP'!B:B))</f>
        <v>7.09</v>
      </c>
      <c r="L87" s="2">
        <f t="shared" si="4"/>
        <v>0.92999999999999972</v>
      </c>
    </row>
    <row r="88" spans="1:12" x14ac:dyDescent="0.25">
      <c r="A88" s="2">
        <v>8</v>
      </c>
      <c r="B88" s="9" t="s">
        <v>844</v>
      </c>
      <c r="C88" s="2" t="s">
        <v>97</v>
      </c>
      <c r="D88" s="2" t="s">
        <v>263</v>
      </c>
      <c r="E88" s="2" t="str">
        <f t="shared" si="5"/>
        <v>8.03</v>
      </c>
      <c r="F88" s="2" t="str">
        <f t="shared" si="6"/>
        <v>Jarvis Landry</v>
      </c>
      <c r="G88" s="2" t="s">
        <v>633</v>
      </c>
      <c r="H88" s="2" t="s">
        <v>14</v>
      </c>
      <c r="I88" s="2" t="s">
        <v>9</v>
      </c>
      <c r="J88" s="2" t="str">
        <f>_xlfn.XLOOKUP(I88,FantasyOwnerNames!$A$4:$A$15,FantasyOwnerNames!$B$4:$B$15,)</f>
        <v>Armon Antolin</v>
      </c>
      <c r="K88" s="2" t="str">
        <f>_xlfn.IFNA(_xlfn.XLOOKUP(F88,'PPR ADP 2021 '!E:E,'PPR ADP 2021 '!B:B),_xlfn.XLOOKUP(F88,'Adjusted PPR ADP'!A:A,'Adjusted PPR ADP'!B:B))</f>
        <v>9.03</v>
      </c>
      <c r="L88" s="2">
        <f t="shared" si="4"/>
        <v>-1</v>
      </c>
    </row>
    <row r="89" spans="1:12" x14ac:dyDescent="0.25">
      <c r="A89" s="2">
        <v>8</v>
      </c>
      <c r="B89" s="9" t="s">
        <v>845</v>
      </c>
      <c r="C89" s="2" t="s">
        <v>98</v>
      </c>
      <c r="D89" s="2" t="s">
        <v>615</v>
      </c>
      <c r="E89" s="2" t="str">
        <f t="shared" si="5"/>
        <v>8.04</v>
      </c>
      <c r="F89" s="2" t="str">
        <f t="shared" si="6"/>
        <v>Deebo Samuel Sr.</v>
      </c>
      <c r="G89" s="2" t="s">
        <v>214</v>
      </c>
      <c r="H89" s="2" t="s">
        <v>14</v>
      </c>
      <c r="I89" s="2" t="s">
        <v>8</v>
      </c>
      <c r="J89" s="2" t="str">
        <f>_xlfn.XLOOKUP(I89,FantasyOwnerNames!$A$4:$A$15,FantasyOwnerNames!$B$4:$B$15,)</f>
        <v>Albert Tine</v>
      </c>
      <c r="K89" s="2" t="str">
        <f>_xlfn.IFNA(_xlfn.XLOOKUP(F89,'PPR ADP 2021 '!E:E,'PPR ADP 2021 '!B:B),_xlfn.XLOOKUP(F89,'Adjusted PPR ADP'!A:A,'Adjusted PPR ADP'!B:B))</f>
        <v>7.12</v>
      </c>
      <c r="L89" s="2">
        <f t="shared" si="4"/>
        <v>0.91999999999999904</v>
      </c>
    </row>
    <row r="90" spans="1:12" x14ac:dyDescent="0.25">
      <c r="A90" s="2">
        <v>8</v>
      </c>
      <c r="B90" s="9" t="s">
        <v>846</v>
      </c>
      <c r="C90" s="2" t="s">
        <v>35</v>
      </c>
      <c r="D90" s="2" t="s">
        <v>206</v>
      </c>
      <c r="E90" s="2" t="str">
        <f t="shared" si="5"/>
        <v>8.05</v>
      </c>
      <c r="F90" s="2" t="str">
        <f t="shared" si="6"/>
        <v>Antonio Brown</v>
      </c>
      <c r="G90" s="2" t="s">
        <v>265</v>
      </c>
      <c r="H90" s="2" t="s">
        <v>14</v>
      </c>
      <c r="I90" s="2" t="s">
        <v>7</v>
      </c>
      <c r="J90" s="2" t="str">
        <f>_xlfn.XLOOKUP(I90,FantasyOwnerNames!$A$4:$A$15,FantasyOwnerNames!$B$4:$B$15,)</f>
        <v>Meahway Ngu</v>
      </c>
      <c r="K90" s="2" t="str">
        <f>_xlfn.IFNA(_xlfn.XLOOKUP(F90,'PPR ADP 2021 '!E:E,'PPR ADP 2021 '!B:B),_xlfn.XLOOKUP(F90,'Adjusted PPR ADP'!A:A,'Adjusted PPR ADP'!B:B))</f>
        <v>8.09</v>
      </c>
      <c r="L90" s="2">
        <f t="shared" si="4"/>
        <v>-3.9999999999999147E-2</v>
      </c>
    </row>
    <row r="91" spans="1:12" x14ac:dyDescent="0.25">
      <c r="A91" s="2">
        <v>8</v>
      </c>
      <c r="B91" s="9" t="s">
        <v>847</v>
      </c>
      <c r="C91" s="2" t="s">
        <v>99</v>
      </c>
      <c r="D91" s="2" t="s">
        <v>200</v>
      </c>
      <c r="E91" s="2" t="str">
        <f t="shared" si="5"/>
        <v>8.06</v>
      </c>
      <c r="F91" s="2" t="str">
        <f t="shared" si="6"/>
        <v>Damien Harris</v>
      </c>
      <c r="G91" s="2" t="s">
        <v>266</v>
      </c>
      <c r="H91" s="2" t="s">
        <v>12</v>
      </c>
      <c r="I91" s="2" t="s">
        <v>6</v>
      </c>
      <c r="J91" s="2" t="str">
        <f>_xlfn.XLOOKUP(I91,FantasyOwnerNames!$A$4:$A$15,FantasyOwnerNames!$B$4:$B$15,)</f>
        <v>Patrick Mercado</v>
      </c>
      <c r="K91" s="2" t="str">
        <f>_xlfn.IFNA(_xlfn.XLOOKUP(F91,'PPR ADP 2021 '!E:E,'PPR ADP 2021 '!B:B),_xlfn.XLOOKUP(F91,'Adjusted PPR ADP'!A:A,'Adjusted PPR ADP'!B:B))</f>
        <v>6.11</v>
      </c>
      <c r="L91" s="2">
        <f t="shared" si="4"/>
        <v>1.9500000000000002</v>
      </c>
    </row>
    <row r="92" spans="1:12" x14ac:dyDescent="0.25">
      <c r="A92" s="2">
        <v>8</v>
      </c>
      <c r="B92" s="9" t="s">
        <v>848</v>
      </c>
      <c r="C92" s="2" t="s">
        <v>61</v>
      </c>
      <c r="D92" s="2" t="s">
        <v>267</v>
      </c>
      <c r="E92" s="2" t="str">
        <f t="shared" si="5"/>
        <v>8.07</v>
      </c>
      <c r="F92" s="2" t="str">
        <f t="shared" si="6"/>
        <v>Tyler Boyd</v>
      </c>
      <c r="G92" s="2" t="s">
        <v>649</v>
      </c>
      <c r="H92" s="2" t="s">
        <v>14</v>
      </c>
      <c r="I92" s="2" t="s">
        <v>5</v>
      </c>
      <c r="J92" s="2" t="str">
        <f>_xlfn.XLOOKUP(I92,FantasyOwnerNames!$A$4:$A$15,FantasyOwnerNames!$B$4:$B$15,)</f>
        <v>Alexandra Rodriguez</v>
      </c>
      <c r="K92" s="2" t="str">
        <f>_xlfn.IFNA(_xlfn.XLOOKUP(F92,'PPR ADP 2021 '!E:E,'PPR ADP 2021 '!B:B),_xlfn.XLOOKUP(F92,'Adjusted PPR ADP'!A:A,'Adjusted PPR ADP'!B:B))</f>
        <v>8.03</v>
      </c>
      <c r="L92" s="2">
        <f t="shared" si="4"/>
        <v>4.0000000000000924E-2</v>
      </c>
    </row>
    <row r="93" spans="1:12" x14ac:dyDescent="0.25">
      <c r="A93" s="2">
        <v>8</v>
      </c>
      <c r="B93" s="9" t="s">
        <v>849</v>
      </c>
      <c r="C93" s="2" t="s">
        <v>100</v>
      </c>
      <c r="D93" s="2" t="s">
        <v>336</v>
      </c>
      <c r="E93" s="2" t="str">
        <f t="shared" si="5"/>
        <v>8.08</v>
      </c>
      <c r="F93" s="2" t="str">
        <f t="shared" si="6"/>
        <v>William Fuller V</v>
      </c>
      <c r="G93" s="2" t="s">
        <v>680</v>
      </c>
      <c r="H93" s="2" t="s">
        <v>14</v>
      </c>
      <c r="I93" s="2" t="s">
        <v>4</v>
      </c>
      <c r="J93" s="2" t="str">
        <f>_xlfn.XLOOKUP(I93,FantasyOwnerNames!$A$4:$A$15,FantasyOwnerNames!$B$4:$B$15,)</f>
        <v>Andrew Dinh</v>
      </c>
      <c r="K93" s="2" t="str">
        <f>_xlfn.IFNA(_xlfn.XLOOKUP(F93,'PPR ADP 2021 '!E:E,'PPR ADP 2021 '!B:B),_xlfn.XLOOKUP(F93,'Adjusted PPR ADP'!A:A,'Adjusted PPR ADP'!B:B))</f>
        <v>9.11</v>
      </c>
      <c r="L93" s="2">
        <f t="shared" si="4"/>
        <v>-1.0299999999999994</v>
      </c>
    </row>
    <row r="94" spans="1:12" x14ac:dyDescent="0.25">
      <c r="A94" s="2">
        <v>8</v>
      </c>
      <c r="B94" s="9" t="s">
        <v>850</v>
      </c>
      <c r="C94" s="2" t="s">
        <v>101</v>
      </c>
      <c r="D94" s="2" t="s">
        <v>268</v>
      </c>
      <c r="E94" s="2" t="str">
        <f t="shared" si="5"/>
        <v>8.09</v>
      </c>
      <c r="F94" s="2" t="str">
        <f t="shared" si="6"/>
        <v>DeVonta Smith</v>
      </c>
      <c r="G94" s="2" t="s">
        <v>672</v>
      </c>
      <c r="H94" s="2" t="s">
        <v>14</v>
      </c>
      <c r="I94" s="2" t="s">
        <v>3</v>
      </c>
      <c r="J94" s="2" t="str">
        <f>_xlfn.XLOOKUP(I94,FantasyOwnerNames!$A$4:$A$15,FantasyOwnerNames!$B$4:$B$15,)</f>
        <v>Joseph Durkin</v>
      </c>
      <c r="K94" s="2" t="str">
        <f>_xlfn.IFNA(_xlfn.XLOOKUP(F94,'PPR ADP 2021 '!E:E,'PPR ADP 2021 '!B:B),_xlfn.XLOOKUP(F94,'Adjusted PPR ADP'!A:A,'Adjusted PPR ADP'!B:B))</f>
        <v>7.03</v>
      </c>
      <c r="L94" s="2">
        <f t="shared" si="4"/>
        <v>1.0599999999999996</v>
      </c>
    </row>
    <row r="95" spans="1:12" x14ac:dyDescent="0.25">
      <c r="A95" s="2">
        <v>8</v>
      </c>
      <c r="B95" s="9">
        <v>10</v>
      </c>
      <c r="C95" s="2" t="s">
        <v>102</v>
      </c>
      <c r="D95" s="2" t="s">
        <v>337</v>
      </c>
      <c r="E95" s="2" t="str">
        <f t="shared" si="5"/>
        <v>8.10</v>
      </c>
      <c r="F95" s="2" t="str">
        <f t="shared" si="6"/>
        <v>Melvin Gordon III</v>
      </c>
      <c r="G95" s="2" t="s">
        <v>688</v>
      </c>
      <c r="H95" s="2" t="s">
        <v>12</v>
      </c>
      <c r="I95" s="2" t="s">
        <v>2</v>
      </c>
      <c r="J95" s="2" t="str">
        <f>_xlfn.XLOOKUP(I95,FantasyOwnerNames!$A$4:$A$15,FantasyOwnerNames!$B$4:$B$15,)</f>
        <v>Jan Dela Cruz</v>
      </c>
      <c r="K95" s="2" t="str">
        <f>_xlfn.IFNA(_xlfn.XLOOKUP(F95,'PPR ADP 2021 '!E:E,'PPR ADP 2021 '!B:B),_xlfn.XLOOKUP(F95,'Adjusted PPR ADP'!A:A,'Adjusted PPR ADP'!B:B))</f>
        <v>7.07</v>
      </c>
      <c r="L95" s="2">
        <f t="shared" si="4"/>
        <v>1.0299999999999994</v>
      </c>
    </row>
    <row r="96" spans="1:12" x14ac:dyDescent="0.25">
      <c r="A96" s="2">
        <v>8</v>
      </c>
      <c r="B96" s="9">
        <v>11</v>
      </c>
      <c r="C96" s="2" t="s">
        <v>103</v>
      </c>
      <c r="D96" s="2" t="s">
        <v>268</v>
      </c>
      <c r="E96" s="2" t="str">
        <f t="shared" si="5"/>
        <v>8.11</v>
      </c>
      <c r="F96" s="2" t="str">
        <f t="shared" si="6"/>
        <v>Jonnu Smith</v>
      </c>
      <c r="G96" s="2" t="s">
        <v>266</v>
      </c>
      <c r="H96" s="2" t="s">
        <v>13</v>
      </c>
      <c r="I96" s="2" t="s">
        <v>1</v>
      </c>
      <c r="J96" s="2" t="str">
        <f>_xlfn.XLOOKUP(I96,FantasyOwnerNames!$A$4:$A$15,FantasyOwnerNames!$B$4:$B$15,)</f>
        <v>Adam Devera</v>
      </c>
      <c r="K96" s="2" t="str">
        <f>_xlfn.IFNA(_xlfn.XLOOKUP(F96,'PPR ADP 2021 '!E:E,'PPR ADP 2021 '!B:B),_xlfn.XLOOKUP(F96,'Adjusted PPR ADP'!A:A,'Adjusted PPR ADP'!B:B))</f>
        <v>11.01</v>
      </c>
      <c r="L96" s="2">
        <f t="shared" si="4"/>
        <v>-2.9000000000000004</v>
      </c>
    </row>
    <row r="97" spans="1:12" x14ac:dyDescent="0.25">
      <c r="A97" s="2">
        <v>8</v>
      </c>
      <c r="B97" s="9">
        <v>12</v>
      </c>
      <c r="C97" s="2" t="s">
        <v>104</v>
      </c>
      <c r="D97" s="2" t="s">
        <v>249</v>
      </c>
      <c r="E97" s="2" t="str">
        <f t="shared" si="5"/>
        <v>8.12</v>
      </c>
      <c r="F97" s="2" t="str">
        <f t="shared" si="6"/>
        <v>Corey Davis</v>
      </c>
      <c r="G97" s="2" t="s">
        <v>269</v>
      </c>
      <c r="H97" s="2" t="s">
        <v>14</v>
      </c>
      <c r="I97" s="2" t="s">
        <v>0</v>
      </c>
      <c r="J97" s="2" t="str">
        <f>_xlfn.XLOOKUP(I97,FantasyOwnerNames!$A$4:$A$15,FantasyOwnerNames!$B$4:$B$15,)</f>
        <v>Geoffrey Mercado</v>
      </c>
      <c r="K97" s="2" t="str">
        <f>_xlfn.IFNA(_xlfn.XLOOKUP(F97,'PPR ADP 2021 '!E:E,'PPR ADP 2021 '!B:B),_xlfn.XLOOKUP(F97,'Adjusted PPR ADP'!A:A,'Adjusted PPR ADP'!B:B))</f>
        <v>8.10</v>
      </c>
      <c r="L97" s="2">
        <f t="shared" si="4"/>
        <v>1.9999999999999574E-2</v>
      </c>
    </row>
    <row r="98" spans="1:12" x14ac:dyDescent="0.25">
      <c r="A98" s="2">
        <v>9</v>
      </c>
      <c r="B98" s="9" t="s">
        <v>842</v>
      </c>
      <c r="C98" s="2" t="s">
        <v>105</v>
      </c>
      <c r="D98" s="2" t="s">
        <v>270</v>
      </c>
      <c r="E98" s="2" t="str">
        <f t="shared" si="5"/>
        <v>9.01</v>
      </c>
      <c r="F98" s="2" t="str">
        <f t="shared" si="6"/>
        <v>Marquez Callaway</v>
      </c>
      <c r="G98" s="2" t="s">
        <v>183</v>
      </c>
      <c r="H98" s="2" t="s">
        <v>14</v>
      </c>
      <c r="I98" s="2" t="s">
        <v>0</v>
      </c>
      <c r="J98" s="2" t="str">
        <f>_xlfn.XLOOKUP(I98,FantasyOwnerNames!$A$4:$A$15,FantasyOwnerNames!$B$4:$B$15,)</f>
        <v>Geoffrey Mercado</v>
      </c>
      <c r="K98" s="2" t="str">
        <f>_xlfn.IFNA(_xlfn.XLOOKUP(F98,'PPR ADP 2021 '!E:E,'PPR ADP 2021 '!B:B),_xlfn.XLOOKUP(F98,'Adjusted PPR ADP'!A:A,'Adjusted PPR ADP'!B:B))</f>
        <v>10.11</v>
      </c>
      <c r="L98" s="2">
        <f t="shared" ref="L98:L129" si="7">IFERROR(E98-K98, "N/A")</f>
        <v>-1.0999999999999996</v>
      </c>
    </row>
    <row r="99" spans="1:12" x14ac:dyDescent="0.25">
      <c r="A99" s="2">
        <v>9</v>
      </c>
      <c r="B99" s="9" t="s">
        <v>843</v>
      </c>
      <c r="C99" s="2" t="s">
        <v>106</v>
      </c>
      <c r="D99" s="2" t="s">
        <v>271</v>
      </c>
      <c r="E99" s="2" t="str">
        <f t="shared" si="5"/>
        <v>9.02</v>
      </c>
      <c r="F99" s="2" t="str">
        <f t="shared" si="6"/>
        <v>Cole Beasley</v>
      </c>
      <c r="G99" s="2" t="s">
        <v>639</v>
      </c>
      <c r="H99" s="2" t="s">
        <v>14</v>
      </c>
      <c r="I99" s="2" t="s">
        <v>1</v>
      </c>
      <c r="J99" s="2" t="str">
        <f>_xlfn.XLOOKUP(I99,FantasyOwnerNames!$A$4:$A$15,FantasyOwnerNames!$B$4:$B$15,)</f>
        <v>Adam Devera</v>
      </c>
      <c r="K99" s="2" t="str">
        <f>_xlfn.IFNA(_xlfn.XLOOKUP(F99,'PPR ADP 2021 '!E:E,'PPR ADP 2021 '!B:B),_xlfn.XLOOKUP(F99,'Adjusted PPR ADP'!A:A,'Adjusted PPR ADP'!B:B))</f>
        <v>12.10</v>
      </c>
      <c r="L99" s="2">
        <f t="shared" si="7"/>
        <v>-3.08</v>
      </c>
    </row>
    <row r="100" spans="1:12" x14ac:dyDescent="0.25">
      <c r="A100" s="2">
        <v>9</v>
      </c>
      <c r="B100" s="9" t="s">
        <v>844</v>
      </c>
      <c r="C100" s="2" t="s">
        <v>68</v>
      </c>
      <c r="D100" s="2" t="s">
        <v>340</v>
      </c>
      <c r="E100" s="2" t="str">
        <f t="shared" si="5"/>
        <v>9.03</v>
      </c>
      <c r="F100" s="2" t="str">
        <f t="shared" si="6"/>
        <v>DJ Chark Jr.</v>
      </c>
      <c r="G100" s="2" t="s">
        <v>1058</v>
      </c>
      <c r="H100" s="2" t="s">
        <v>14</v>
      </c>
      <c r="I100" s="2" t="s">
        <v>2</v>
      </c>
      <c r="J100" s="2" t="str">
        <f>_xlfn.XLOOKUP(I100,FantasyOwnerNames!$A$4:$A$15,FantasyOwnerNames!$B$4:$B$15,)</f>
        <v>Jan Dela Cruz</v>
      </c>
      <c r="K100" s="2" t="str">
        <f>_xlfn.IFNA(_xlfn.XLOOKUP(F100,'PPR ADP 2021 '!E:E,'PPR ADP 2021 '!B:B),_xlfn.XLOOKUP(F100,'Adjusted PPR ADP'!A:A,'Adjusted PPR ADP'!B:B))</f>
        <v>9.02</v>
      </c>
      <c r="L100" s="2">
        <f t="shared" si="7"/>
        <v>9.9999999999997868E-3</v>
      </c>
    </row>
    <row r="101" spans="1:12" x14ac:dyDescent="0.25">
      <c r="A101" s="2">
        <v>9</v>
      </c>
      <c r="B101" s="9" t="s">
        <v>845</v>
      </c>
      <c r="C101" s="2" t="s">
        <v>107</v>
      </c>
      <c r="D101" s="2" t="s">
        <v>272</v>
      </c>
      <c r="E101" s="2" t="str">
        <f t="shared" si="5"/>
        <v>9.04</v>
      </c>
      <c r="F101" s="2" t="str">
        <f t="shared" si="6"/>
        <v>Steelers D/ST</v>
      </c>
      <c r="G101" s="2" t="s">
        <v>637</v>
      </c>
      <c r="H101" s="2" t="s">
        <v>16</v>
      </c>
      <c r="I101" s="2" t="s">
        <v>3</v>
      </c>
      <c r="J101" s="2" t="str">
        <f>_xlfn.XLOOKUP(I101,FantasyOwnerNames!$A$4:$A$15,FantasyOwnerNames!$B$4:$B$15,)</f>
        <v>Joseph Durkin</v>
      </c>
      <c r="K101" s="2" t="str">
        <f>_xlfn.IFNA(_xlfn.XLOOKUP(F101,'PPR ADP 2021 '!E:E,'PPR ADP 2021 '!B:B),_xlfn.XLOOKUP(F101,'Adjusted PPR ADP'!A:A,'Adjusted PPR ADP'!B:B))</f>
        <v>10.01</v>
      </c>
      <c r="L101" s="2">
        <f t="shared" si="7"/>
        <v>-0.97000000000000064</v>
      </c>
    </row>
    <row r="102" spans="1:12" x14ac:dyDescent="0.25">
      <c r="A102" s="2">
        <v>9</v>
      </c>
      <c r="B102" s="9" t="s">
        <v>846</v>
      </c>
      <c r="C102" s="2" t="s">
        <v>108</v>
      </c>
      <c r="D102" s="2" t="s">
        <v>109</v>
      </c>
      <c r="E102" s="2" t="str">
        <f t="shared" si="5"/>
        <v>9.05</v>
      </c>
      <c r="F102" s="2" t="str">
        <f t="shared" si="6"/>
        <v>Ronald Jones</v>
      </c>
      <c r="G102" s="2" t="s">
        <v>212</v>
      </c>
      <c r="H102" s="2" t="s">
        <v>12</v>
      </c>
      <c r="I102" s="2" t="s">
        <v>4</v>
      </c>
      <c r="J102" s="2" t="str">
        <f>_xlfn.XLOOKUP(I102,FantasyOwnerNames!$A$4:$A$15,FantasyOwnerNames!$B$4:$B$15,)</f>
        <v>Andrew Dinh</v>
      </c>
      <c r="K102" s="2" t="str">
        <f>_xlfn.IFNA(_xlfn.XLOOKUP(F102,'PPR ADP 2021 '!E:E,'PPR ADP 2021 '!B:B),_xlfn.XLOOKUP(F102,'Adjusted PPR ADP'!A:A,'Adjusted PPR ADP'!B:B))</f>
        <v>8.04</v>
      </c>
      <c r="L102" s="2">
        <f t="shared" si="7"/>
        <v>1.0100000000000016</v>
      </c>
    </row>
    <row r="103" spans="1:12" x14ac:dyDescent="0.25">
      <c r="A103" s="2">
        <v>9</v>
      </c>
      <c r="B103" s="9" t="s">
        <v>847</v>
      </c>
      <c r="C103" s="2" t="s">
        <v>110</v>
      </c>
      <c r="D103" s="2" t="s">
        <v>339</v>
      </c>
      <c r="E103" s="2" t="str">
        <f t="shared" si="5"/>
        <v>9.06</v>
      </c>
      <c r="F103" s="2" t="str">
        <f t="shared" si="6"/>
        <v>Marvin Jones Jr.</v>
      </c>
      <c r="G103" s="2" t="s">
        <v>662</v>
      </c>
      <c r="H103" s="2" t="s">
        <v>14</v>
      </c>
      <c r="I103" s="2" t="s">
        <v>5</v>
      </c>
      <c r="J103" s="2" t="str">
        <f>_xlfn.XLOOKUP(I103,FantasyOwnerNames!$A$4:$A$15,FantasyOwnerNames!$B$4:$B$15,)</f>
        <v>Alexandra Rodriguez</v>
      </c>
      <c r="K103" s="2" t="str">
        <f>_xlfn.IFNA(_xlfn.XLOOKUP(F103,'PPR ADP 2021 '!E:E,'PPR ADP 2021 '!B:B),_xlfn.XLOOKUP(F103,'Adjusted PPR ADP'!A:A,'Adjusted PPR ADP'!B:B))</f>
        <v>10.10</v>
      </c>
      <c r="L103" s="2">
        <f t="shared" si="7"/>
        <v>-1.0399999999999991</v>
      </c>
    </row>
    <row r="104" spans="1:12" x14ac:dyDescent="0.25">
      <c r="A104" s="2">
        <v>9</v>
      </c>
      <c r="B104" s="9" t="s">
        <v>848</v>
      </c>
      <c r="C104" s="2" t="s">
        <v>48</v>
      </c>
      <c r="D104" s="2" t="s">
        <v>273</v>
      </c>
      <c r="E104" s="2" t="str">
        <f t="shared" si="5"/>
        <v>9.07</v>
      </c>
      <c r="F104" s="2" t="str">
        <f t="shared" si="6"/>
        <v>Mike Gesicki</v>
      </c>
      <c r="G104" s="2" t="s">
        <v>680</v>
      </c>
      <c r="H104" s="2" t="s">
        <v>13</v>
      </c>
      <c r="I104" s="2" t="s">
        <v>6</v>
      </c>
      <c r="J104" s="2" t="str">
        <f>_xlfn.XLOOKUP(I104,FantasyOwnerNames!$A$4:$A$15,FantasyOwnerNames!$B$4:$B$15,)</f>
        <v>Patrick Mercado</v>
      </c>
      <c r="K104" s="2" t="str">
        <f>_xlfn.IFNA(_xlfn.XLOOKUP(F104,'PPR ADP 2021 '!E:E,'PPR ADP 2021 '!B:B),_xlfn.XLOOKUP(F104,'Adjusted PPR ADP'!A:A,'Adjusted PPR ADP'!B:B))</f>
        <v>9.12</v>
      </c>
      <c r="L104" s="2">
        <f t="shared" si="7"/>
        <v>-4.9999999999998934E-2</v>
      </c>
    </row>
    <row r="105" spans="1:12" x14ac:dyDescent="0.25">
      <c r="A105" s="2">
        <v>9</v>
      </c>
      <c r="B105" s="9" t="s">
        <v>849</v>
      </c>
      <c r="C105" s="2" t="s">
        <v>38</v>
      </c>
      <c r="D105" s="2" t="s">
        <v>274</v>
      </c>
      <c r="E105" s="2" t="str">
        <f t="shared" si="5"/>
        <v>9.08</v>
      </c>
      <c r="F105" s="2" t="str">
        <f t="shared" si="6"/>
        <v>James Conner</v>
      </c>
      <c r="G105" s="2" t="s">
        <v>645</v>
      </c>
      <c r="H105" s="2" t="s">
        <v>12</v>
      </c>
      <c r="I105" s="2" t="s">
        <v>7</v>
      </c>
      <c r="J105" s="2" t="str">
        <f>_xlfn.XLOOKUP(I105,FantasyOwnerNames!$A$4:$A$15,FantasyOwnerNames!$B$4:$B$15,)</f>
        <v>Meahway Ngu</v>
      </c>
      <c r="K105" s="2" t="str">
        <f>_xlfn.IFNA(_xlfn.XLOOKUP(F105,'PPR ADP 2021 '!E:E,'PPR ADP 2021 '!B:B),_xlfn.XLOOKUP(F105,'Adjusted PPR ADP'!A:A,'Adjusted PPR ADP'!B:B))</f>
        <v>9.01</v>
      </c>
      <c r="L105" s="2">
        <f t="shared" si="7"/>
        <v>7.0000000000000284E-2</v>
      </c>
    </row>
    <row r="106" spans="1:12" x14ac:dyDescent="0.25">
      <c r="A106" s="2">
        <v>9</v>
      </c>
      <c r="B106" s="9" t="s">
        <v>850</v>
      </c>
      <c r="C106" s="2" t="s">
        <v>111</v>
      </c>
      <c r="D106" s="2" t="s">
        <v>275</v>
      </c>
      <c r="E106" s="2" t="str">
        <f t="shared" si="5"/>
        <v>9.09</v>
      </c>
      <c r="F106" s="2" t="str">
        <f t="shared" si="6"/>
        <v>AJ Dillon</v>
      </c>
      <c r="G106" s="2" t="s">
        <v>193</v>
      </c>
      <c r="H106" s="2" t="s">
        <v>12</v>
      </c>
      <c r="I106" s="2" t="s">
        <v>8</v>
      </c>
      <c r="J106" s="2" t="str">
        <f>_xlfn.XLOOKUP(I106,FantasyOwnerNames!$A$4:$A$15,FantasyOwnerNames!$B$4:$B$15,)</f>
        <v>Albert Tine</v>
      </c>
      <c r="K106" s="2" t="str">
        <f>_xlfn.IFNA(_xlfn.XLOOKUP(F106,'PPR ADP 2021 '!E:E,'PPR ADP 2021 '!B:B),_xlfn.XLOOKUP(F106,'Adjusted PPR ADP'!A:A,'Adjusted PPR ADP'!B:B))</f>
        <v>9.05</v>
      </c>
      <c r="L106" s="2">
        <f t="shared" si="7"/>
        <v>3.9999999999999147E-2</v>
      </c>
    </row>
    <row r="107" spans="1:12" x14ac:dyDescent="0.25">
      <c r="A107" s="2">
        <v>9</v>
      </c>
      <c r="B107" s="9">
        <v>10</v>
      </c>
      <c r="C107" s="2" t="s">
        <v>61</v>
      </c>
      <c r="D107" s="2" t="s">
        <v>276</v>
      </c>
      <c r="E107" s="2" t="str">
        <f t="shared" si="5"/>
        <v>9.10</v>
      </c>
      <c r="F107" s="2" t="str">
        <f t="shared" si="6"/>
        <v>Tyler Higbee</v>
      </c>
      <c r="G107" s="2" t="s">
        <v>220</v>
      </c>
      <c r="H107" s="2" t="s">
        <v>13</v>
      </c>
      <c r="I107" s="2" t="s">
        <v>9</v>
      </c>
      <c r="J107" s="2" t="str">
        <f>_xlfn.XLOOKUP(I107,FantasyOwnerNames!$A$4:$A$15,FantasyOwnerNames!$B$4:$B$15,)</f>
        <v>Armon Antolin</v>
      </c>
      <c r="K107" s="2" t="str">
        <f>_xlfn.IFNA(_xlfn.XLOOKUP(F107,'PPR ADP 2021 '!E:E,'PPR ADP 2021 '!B:B),_xlfn.XLOOKUP(F107,'Adjusted PPR ADP'!A:A,'Adjusted PPR ADP'!B:B))</f>
        <v>10.03</v>
      </c>
      <c r="L107" s="2">
        <f t="shared" si="7"/>
        <v>-0.92999999999999972</v>
      </c>
    </row>
    <row r="108" spans="1:12" x14ac:dyDescent="0.25">
      <c r="A108" s="2">
        <v>9</v>
      </c>
      <c r="B108" s="9">
        <v>11</v>
      </c>
      <c r="C108" s="2" t="s">
        <v>112</v>
      </c>
      <c r="D108" s="2" t="s">
        <v>338</v>
      </c>
      <c r="E108" s="2" t="str">
        <f t="shared" si="5"/>
        <v>9.11</v>
      </c>
      <c r="F108" s="2" t="str">
        <f t="shared" si="6"/>
        <v>Henry Ruggs III</v>
      </c>
      <c r="G108" s="2" t="s">
        <v>265</v>
      </c>
      <c r="H108" s="2" t="s">
        <v>14</v>
      </c>
      <c r="I108" s="2" t="s">
        <v>10</v>
      </c>
      <c r="J108" s="2" t="str">
        <f>_xlfn.XLOOKUP(I108,FantasyOwnerNames!$A$4:$A$15,FantasyOwnerNames!$B$4:$B$15,)</f>
        <v>Angelo Devera</v>
      </c>
      <c r="K108" s="2" t="str">
        <f>_xlfn.IFNA(_xlfn.XLOOKUP(F108,'PPR ADP 2021 '!E:E,'PPR ADP 2021 '!B:B),_xlfn.XLOOKUP(F108,'Adjusted PPR ADP'!A:A,'Adjusted PPR ADP'!B:B))</f>
        <v>11.10</v>
      </c>
      <c r="L108" s="2">
        <f t="shared" si="7"/>
        <v>-1.9900000000000002</v>
      </c>
    </row>
    <row r="109" spans="1:12" x14ac:dyDescent="0.25">
      <c r="A109" s="2">
        <v>9</v>
      </c>
      <c r="B109" s="9">
        <v>12</v>
      </c>
      <c r="C109" s="2" t="s">
        <v>113</v>
      </c>
      <c r="D109" s="2" t="s">
        <v>277</v>
      </c>
      <c r="E109" s="2" t="str">
        <f t="shared" si="5"/>
        <v>9.12</v>
      </c>
      <c r="F109" s="2" t="str">
        <f t="shared" si="6"/>
        <v>Tom Brady</v>
      </c>
      <c r="G109" s="2" t="s">
        <v>212</v>
      </c>
      <c r="H109" s="2" t="s">
        <v>15</v>
      </c>
      <c r="I109" s="2" t="s">
        <v>11</v>
      </c>
      <c r="J109" s="2" t="str">
        <f>_xlfn.XLOOKUP(I109,FantasyOwnerNames!$A$4:$A$15,FantasyOwnerNames!$B$4:$B$15,)</f>
        <v>Jeff Dela Cruc</v>
      </c>
      <c r="K109" s="2" t="str">
        <f>_xlfn.IFNA(_xlfn.XLOOKUP(F109,'PPR ADP 2021 '!E:E,'PPR ADP 2021 '!B:B),_xlfn.XLOOKUP(F109,'Adjusted PPR ADP'!A:A,'Adjusted PPR ADP'!B:B))</f>
        <v>6.10</v>
      </c>
      <c r="L109" s="2">
        <f t="shared" si="7"/>
        <v>3.0199999999999996</v>
      </c>
    </row>
    <row r="110" spans="1:12" x14ac:dyDescent="0.25">
      <c r="A110" s="2">
        <v>10</v>
      </c>
      <c r="B110" s="9" t="s">
        <v>842</v>
      </c>
      <c r="C110" s="2" t="s">
        <v>114</v>
      </c>
      <c r="D110" s="2" t="s">
        <v>272</v>
      </c>
      <c r="E110" s="2" t="str">
        <f t="shared" si="5"/>
        <v>10.01</v>
      </c>
      <c r="F110" s="2" t="str">
        <f t="shared" si="6"/>
        <v>Buccaneers D/ST</v>
      </c>
      <c r="G110" s="2" t="s">
        <v>212</v>
      </c>
      <c r="H110" s="2" t="s">
        <v>16</v>
      </c>
      <c r="I110" s="2" t="s">
        <v>11</v>
      </c>
      <c r="J110" s="2" t="str">
        <f>_xlfn.XLOOKUP(I110,FantasyOwnerNames!$A$4:$A$15,FantasyOwnerNames!$B$4:$B$15,)</f>
        <v>Jeff Dela Cruc</v>
      </c>
      <c r="K110" s="2" t="str">
        <f>_xlfn.IFNA(_xlfn.XLOOKUP(F110,'PPR ADP 2021 '!E:E,'PPR ADP 2021 '!B:B),_xlfn.XLOOKUP(F110,'Adjusted PPR ADP'!A:A,'Adjusted PPR ADP'!B:B))</f>
        <v>9.04</v>
      </c>
      <c r="L110" s="2">
        <f t="shared" si="7"/>
        <v>0.97000000000000064</v>
      </c>
    </row>
    <row r="111" spans="1:12" x14ac:dyDescent="0.25">
      <c r="A111" s="2">
        <v>10</v>
      </c>
      <c r="B111" s="9" t="s">
        <v>843</v>
      </c>
      <c r="C111" s="2" t="s">
        <v>115</v>
      </c>
      <c r="D111" s="2" t="s">
        <v>272</v>
      </c>
      <c r="E111" s="2" t="str">
        <f t="shared" si="5"/>
        <v>10.02</v>
      </c>
      <c r="F111" s="2" t="str">
        <f t="shared" si="6"/>
        <v>Broncos D/ST</v>
      </c>
      <c r="G111" s="2" t="s">
        <v>688</v>
      </c>
      <c r="H111" s="2" t="s">
        <v>16</v>
      </c>
      <c r="I111" s="2" t="s">
        <v>10</v>
      </c>
      <c r="J111" s="2" t="str">
        <f>_xlfn.XLOOKUP(I111,FantasyOwnerNames!$A$4:$A$15,FantasyOwnerNames!$B$4:$B$15,)</f>
        <v>Angelo Devera</v>
      </c>
      <c r="K111" s="2" t="str">
        <f>_xlfn.IFNA(_xlfn.XLOOKUP(F111,'PPR ADP 2021 '!E:E,'PPR ADP 2021 '!B:B),_xlfn.XLOOKUP(F111,'Adjusted PPR ADP'!A:A,'Adjusted PPR ADP'!B:B))</f>
        <v>14.01</v>
      </c>
      <c r="L111" s="2">
        <f t="shared" si="7"/>
        <v>-3.99</v>
      </c>
    </row>
    <row r="112" spans="1:12" x14ac:dyDescent="0.25">
      <c r="A112" s="2">
        <v>10</v>
      </c>
      <c r="B112" s="9" t="s">
        <v>844</v>
      </c>
      <c r="C112" s="2" t="s">
        <v>116</v>
      </c>
      <c r="D112" s="2" t="s">
        <v>272</v>
      </c>
      <c r="E112" s="2" t="str">
        <f t="shared" si="5"/>
        <v>10.03</v>
      </c>
      <c r="F112" s="2" t="str">
        <f t="shared" si="6"/>
        <v>Ravens D/ST</v>
      </c>
      <c r="G112" s="2" t="s">
        <v>685</v>
      </c>
      <c r="H112" s="2" t="s">
        <v>16</v>
      </c>
      <c r="I112" s="2" t="s">
        <v>9</v>
      </c>
      <c r="J112" s="2" t="str">
        <f>_xlfn.XLOOKUP(I112,FantasyOwnerNames!$A$4:$A$15,FantasyOwnerNames!$B$4:$B$15,)</f>
        <v>Armon Antolin</v>
      </c>
      <c r="K112" s="2" t="str">
        <f>_xlfn.IFNA(_xlfn.XLOOKUP(F112,'PPR ADP 2021 '!E:E,'PPR ADP 2021 '!B:B),_xlfn.XLOOKUP(F112,'Adjusted PPR ADP'!A:A,'Adjusted PPR ADP'!B:B))</f>
        <v>11.03</v>
      </c>
      <c r="L112" s="2">
        <f t="shared" si="7"/>
        <v>-1</v>
      </c>
    </row>
    <row r="113" spans="1:12" x14ac:dyDescent="0.25">
      <c r="A113" s="2">
        <v>10</v>
      </c>
      <c r="B113" s="9" t="s">
        <v>845</v>
      </c>
      <c r="C113" s="2" t="s">
        <v>117</v>
      </c>
      <c r="D113" s="2" t="s">
        <v>272</v>
      </c>
      <c r="E113" s="2" t="str">
        <f t="shared" si="5"/>
        <v>10.04</v>
      </c>
      <c r="F113" s="2" t="str">
        <f t="shared" si="6"/>
        <v>Patriots D/ST</v>
      </c>
      <c r="G113" s="2" t="s">
        <v>266</v>
      </c>
      <c r="H113" s="2" t="s">
        <v>16</v>
      </c>
      <c r="I113" s="2" t="s">
        <v>8</v>
      </c>
      <c r="J113" s="2" t="str">
        <f>_xlfn.XLOOKUP(I113,FantasyOwnerNames!$A$4:$A$15,FantasyOwnerNames!$B$4:$B$15,)</f>
        <v>Albert Tine</v>
      </c>
      <c r="K113" s="2" t="str">
        <f>_xlfn.IFNA(_xlfn.XLOOKUP(F113,'PPR ADP 2021 '!E:E,'PPR ADP 2021 '!B:B),_xlfn.XLOOKUP(F113,'Adjusted PPR ADP'!A:A,'Adjusted PPR ADP'!B:B))</f>
        <v>13.11</v>
      </c>
      <c r="L113" s="2">
        <f t="shared" si="7"/>
        <v>-3.0700000000000003</v>
      </c>
    </row>
    <row r="114" spans="1:12" x14ac:dyDescent="0.25">
      <c r="A114" s="2">
        <v>10</v>
      </c>
      <c r="B114" s="9" t="s">
        <v>846</v>
      </c>
      <c r="C114" s="2" t="s">
        <v>118</v>
      </c>
      <c r="D114" s="2" t="s">
        <v>272</v>
      </c>
      <c r="E114" s="2" t="str">
        <f t="shared" si="5"/>
        <v>10.05</v>
      </c>
      <c r="F114" s="2" t="str">
        <f t="shared" si="6"/>
        <v>Commanders D/ST</v>
      </c>
      <c r="G114" s="2" t="s">
        <v>1046</v>
      </c>
      <c r="H114" s="2" t="s">
        <v>16</v>
      </c>
      <c r="I114" s="2" t="s">
        <v>7</v>
      </c>
      <c r="J114" s="2" t="str">
        <f>_xlfn.XLOOKUP(I114,FantasyOwnerNames!$A$4:$A$15,FantasyOwnerNames!$B$4:$B$15,)</f>
        <v>Meahway Ngu</v>
      </c>
      <c r="K114" s="2" t="str">
        <f>_xlfn.IFNA(_xlfn.XLOOKUP(F114,'PPR ADP 2021 '!E:E,'PPR ADP 2021 '!B:B),_xlfn.XLOOKUP(F114,'Adjusted PPR ADP'!A:A,'Adjusted PPR ADP'!B:B))</f>
        <v>10.09</v>
      </c>
      <c r="L114" s="2">
        <f t="shared" si="7"/>
        <v>-3.9999999999999147E-2</v>
      </c>
    </row>
    <row r="115" spans="1:12" x14ac:dyDescent="0.25">
      <c r="A115" s="2">
        <v>10</v>
      </c>
      <c r="B115" s="9" t="s">
        <v>847</v>
      </c>
      <c r="C115" s="2" t="s">
        <v>119</v>
      </c>
      <c r="D115" s="2" t="s">
        <v>272</v>
      </c>
      <c r="E115" s="2" t="str">
        <f t="shared" si="5"/>
        <v>10.06</v>
      </c>
      <c r="F115" s="2" t="str">
        <f t="shared" si="6"/>
        <v>Rams D/ST</v>
      </c>
      <c r="G115" s="2" t="s">
        <v>220</v>
      </c>
      <c r="H115" s="2" t="s">
        <v>16</v>
      </c>
      <c r="I115" s="2" t="s">
        <v>6</v>
      </c>
      <c r="J115" s="2" t="str">
        <f>_xlfn.XLOOKUP(I115,FantasyOwnerNames!$A$4:$A$15,FantasyOwnerNames!$B$4:$B$15,)</f>
        <v>Patrick Mercado</v>
      </c>
      <c r="K115" s="2" t="str">
        <f>_xlfn.IFNA(_xlfn.XLOOKUP(F115,'PPR ADP 2021 '!E:E,'PPR ADP 2021 '!B:B),_xlfn.XLOOKUP(F115,'Adjusted PPR ADP'!A:A,'Adjusted PPR ADP'!B:B))</f>
        <v>9.10</v>
      </c>
      <c r="L115" s="2">
        <f t="shared" si="7"/>
        <v>0.96000000000000085</v>
      </c>
    </row>
    <row r="116" spans="1:12" x14ac:dyDescent="0.25">
      <c r="A116" s="2">
        <v>10</v>
      </c>
      <c r="B116" s="9" t="s">
        <v>848</v>
      </c>
      <c r="C116" s="2" t="s">
        <v>120</v>
      </c>
      <c r="D116" s="2" t="s">
        <v>272</v>
      </c>
      <c r="E116" s="2" t="str">
        <f t="shared" si="5"/>
        <v>10.07</v>
      </c>
      <c r="F116" s="2" t="str">
        <f t="shared" si="6"/>
        <v>Bills D/ST</v>
      </c>
      <c r="G116" s="2" t="s">
        <v>639</v>
      </c>
      <c r="H116" s="2" t="s">
        <v>16</v>
      </c>
      <c r="I116" s="2" t="s">
        <v>5</v>
      </c>
      <c r="J116" s="2" t="str">
        <f>_xlfn.XLOOKUP(I116,FantasyOwnerNames!$A$4:$A$15,FantasyOwnerNames!$B$4:$B$15,)</f>
        <v>Alexandra Rodriguez</v>
      </c>
      <c r="K116" s="2" t="str">
        <f>_xlfn.IFNA(_xlfn.XLOOKUP(F116,'PPR ADP 2021 '!E:E,'PPR ADP 2021 '!B:B),_xlfn.XLOOKUP(F116,'Adjusted PPR ADP'!A:A,'Adjusted PPR ADP'!B:B))</f>
        <v>12.05</v>
      </c>
      <c r="L116" s="2">
        <f t="shared" si="7"/>
        <v>-1.9800000000000004</v>
      </c>
    </row>
    <row r="117" spans="1:12" x14ac:dyDescent="0.25">
      <c r="A117" s="2">
        <v>10</v>
      </c>
      <c r="B117" s="9" t="s">
        <v>849</v>
      </c>
      <c r="C117" s="2" t="s">
        <v>121</v>
      </c>
      <c r="D117" s="2" t="s">
        <v>278</v>
      </c>
      <c r="E117" s="2" t="str">
        <f t="shared" si="5"/>
        <v>10.08</v>
      </c>
      <c r="F117" s="2" t="str">
        <f t="shared" si="6"/>
        <v>Ryan Tannehill</v>
      </c>
      <c r="G117" s="2" t="s">
        <v>625</v>
      </c>
      <c r="H117" s="2" t="s">
        <v>15</v>
      </c>
      <c r="I117" s="2" t="s">
        <v>4</v>
      </c>
      <c r="J117" s="2" t="str">
        <f>_xlfn.XLOOKUP(I117,FantasyOwnerNames!$A$4:$A$15,FantasyOwnerNames!$B$4:$B$15,)</f>
        <v>Andrew Dinh</v>
      </c>
      <c r="K117" s="2" t="str">
        <f>_xlfn.IFNA(_xlfn.XLOOKUP(F117,'PPR ADP 2021 '!E:E,'PPR ADP 2021 '!B:B),_xlfn.XLOOKUP(F117,'Adjusted PPR ADP'!A:A,'Adjusted PPR ADP'!B:B))</f>
        <v>8.08</v>
      </c>
      <c r="L117" s="2">
        <f t="shared" si="7"/>
        <v>2</v>
      </c>
    </row>
    <row r="118" spans="1:12" x14ac:dyDescent="0.25">
      <c r="A118" s="2">
        <v>10</v>
      </c>
      <c r="B118" s="9" t="s">
        <v>850</v>
      </c>
      <c r="C118" s="2" t="s">
        <v>122</v>
      </c>
      <c r="D118" s="2" t="s">
        <v>232</v>
      </c>
      <c r="E118" s="2" t="str">
        <f t="shared" si="5"/>
        <v>10.09</v>
      </c>
      <c r="F118" s="2" t="str">
        <f t="shared" si="6"/>
        <v>Jamaal Williams</v>
      </c>
      <c r="G118" s="2" t="s">
        <v>666</v>
      </c>
      <c r="H118" s="2" t="s">
        <v>12</v>
      </c>
      <c r="I118" s="2" t="s">
        <v>3</v>
      </c>
      <c r="J118" s="2" t="str">
        <f>_xlfn.XLOOKUP(I118,FantasyOwnerNames!$A$4:$A$15,FantasyOwnerNames!$B$4:$B$15,)</f>
        <v>Joseph Durkin</v>
      </c>
      <c r="K118" s="2" t="str">
        <f>_xlfn.IFNA(_xlfn.XLOOKUP(F118,'PPR ADP 2021 '!E:E,'PPR ADP 2021 '!B:B),_xlfn.XLOOKUP(F118,'Adjusted PPR ADP'!A:A,'Adjusted PPR ADP'!B:B))</f>
        <v>10.05</v>
      </c>
      <c r="L118" s="2">
        <f t="shared" si="7"/>
        <v>3.9999999999999147E-2</v>
      </c>
    </row>
    <row r="119" spans="1:12" x14ac:dyDescent="0.25">
      <c r="A119" s="2">
        <v>10</v>
      </c>
      <c r="B119" s="9">
        <v>10</v>
      </c>
      <c r="C119" s="2" t="s">
        <v>123</v>
      </c>
      <c r="D119" s="2" t="s">
        <v>272</v>
      </c>
      <c r="E119" s="2" t="str">
        <f t="shared" si="5"/>
        <v>10.10</v>
      </c>
      <c r="F119" s="2" t="str">
        <f t="shared" si="6"/>
        <v>49ers D/ST</v>
      </c>
      <c r="G119" s="2" t="s">
        <v>214</v>
      </c>
      <c r="H119" s="2" t="s">
        <v>16</v>
      </c>
      <c r="I119" s="2" t="s">
        <v>2</v>
      </c>
      <c r="J119" s="2" t="str">
        <f>_xlfn.XLOOKUP(I119,FantasyOwnerNames!$A$4:$A$15,FantasyOwnerNames!$B$4:$B$15,)</f>
        <v>Jan Dela Cruz</v>
      </c>
      <c r="K119" s="2" t="str">
        <f>_xlfn.IFNA(_xlfn.XLOOKUP(F119,'PPR ADP 2021 '!E:E,'PPR ADP 2021 '!B:B),_xlfn.XLOOKUP(F119,'Adjusted PPR ADP'!A:A,'Adjusted PPR ADP'!B:B))</f>
        <v>12.03</v>
      </c>
      <c r="L119" s="2">
        <f t="shared" si="7"/>
        <v>-1.9299999999999997</v>
      </c>
    </row>
    <row r="120" spans="1:12" x14ac:dyDescent="0.25">
      <c r="A120" s="2">
        <v>10</v>
      </c>
      <c r="B120" s="9">
        <v>11</v>
      </c>
      <c r="C120" s="2" t="s">
        <v>124</v>
      </c>
      <c r="D120" s="2" t="s">
        <v>279</v>
      </c>
      <c r="E120" s="2" t="str">
        <f t="shared" si="5"/>
        <v>10.11</v>
      </c>
      <c r="F120" s="2" t="str">
        <f t="shared" si="6"/>
        <v>Kenyan Drake</v>
      </c>
      <c r="G120" s="2" t="s">
        <v>208</v>
      </c>
      <c r="H120" s="2" t="s">
        <v>12</v>
      </c>
      <c r="I120" s="2" t="s">
        <v>1</v>
      </c>
      <c r="J120" s="2" t="str">
        <f>_xlfn.XLOOKUP(I120,FantasyOwnerNames!$A$4:$A$15,FantasyOwnerNames!$B$4:$B$15,)</f>
        <v>Adam Devera</v>
      </c>
      <c r="K120" s="2" t="str">
        <f>_xlfn.IFNA(_xlfn.XLOOKUP(F120,'PPR ADP 2021 '!E:E,'PPR ADP 2021 '!B:B),_xlfn.XLOOKUP(F120,'Adjusted PPR ADP'!A:A,'Adjusted PPR ADP'!B:B))</f>
        <v>9.07</v>
      </c>
      <c r="L120" s="2">
        <f t="shared" si="7"/>
        <v>1.0399999999999991</v>
      </c>
    </row>
    <row r="121" spans="1:12" x14ac:dyDescent="0.25">
      <c r="A121" s="2">
        <v>10</v>
      </c>
      <c r="B121" s="9">
        <v>12</v>
      </c>
      <c r="C121" s="2" t="s">
        <v>51</v>
      </c>
      <c r="D121" s="2" t="s">
        <v>236</v>
      </c>
      <c r="E121" s="2" t="str">
        <f t="shared" si="5"/>
        <v>10.12</v>
      </c>
      <c r="F121" s="2" t="str">
        <f t="shared" si="6"/>
        <v>David Johnson</v>
      </c>
      <c r="G121" s="2" t="s">
        <v>736</v>
      </c>
      <c r="H121" s="2" t="s">
        <v>12</v>
      </c>
      <c r="I121" s="2" t="s">
        <v>0</v>
      </c>
      <c r="J121" s="2" t="str">
        <f>_xlfn.XLOOKUP(I121,FantasyOwnerNames!$A$4:$A$15,FantasyOwnerNames!$B$4:$B$15,)</f>
        <v>Geoffrey Mercado</v>
      </c>
      <c r="K121" s="2" t="str">
        <f>_xlfn.IFNA(_xlfn.XLOOKUP(F121,'PPR ADP 2021 '!E:E,'PPR ADP 2021 '!B:B),_xlfn.XLOOKUP(F121,'Adjusted PPR ADP'!A:A,'Adjusted PPR ADP'!B:B))</f>
        <v>11.11</v>
      </c>
      <c r="L121" s="2">
        <f t="shared" si="7"/>
        <v>-0.99000000000000021</v>
      </c>
    </row>
    <row r="122" spans="1:12" x14ac:dyDescent="0.25">
      <c r="A122" s="2">
        <v>11</v>
      </c>
      <c r="B122" s="9" t="s">
        <v>842</v>
      </c>
      <c r="C122" s="2" t="s">
        <v>125</v>
      </c>
      <c r="D122" s="2" t="s">
        <v>280</v>
      </c>
      <c r="E122" s="2" t="str">
        <f t="shared" si="5"/>
        <v>11.01</v>
      </c>
      <c r="F122" s="2" t="str">
        <f t="shared" si="6"/>
        <v>Jakobi Meyers</v>
      </c>
      <c r="G122" s="2" t="s">
        <v>266</v>
      </c>
      <c r="H122" s="2" t="s">
        <v>14</v>
      </c>
      <c r="I122" s="2" t="s">
        <v>0</v>
      </c>
      <c r="J122" s="2" t="str">
        <f>_xlfn.XLOOKUP(I122,FantasyOwnerNames!$A$4:$A$15,FantasyOwnerNames!$B$4:$B$15,)</f>
        <v>Geoffrey Mercado</v>
      </c>
      <c r="K122" s="2" t="str">
        <f>_xlfn.IFNA(_xlfn.XLOOKUP(F122,'PPR ADP 2021 '!E:E,'PPR ADP 2021 '!B:B),_xlfn.XLOOKUP(F122,'Adjusted PPR ADP'!A:A,'Adjusted PPR ADP'!B:B))</f>
        <v>12.11</v>
      </c>
      <c r="L122" s="2">
        <f t="shared" si="7"/>
        <v>-1.0999999999999996</v>
      </c>
    </row>
    <row r="123" spans="1:12" x14ac:dyDescent="0.25">
      <c r="A123" s="2">
        <v>11</v>
      </c>
      <c r="B123" s="9" t="s">
        <v>843</v>
      </c>
      <c r="C123" s="2" t="s">
        <v>126</v>
      </c>
      <c r="D123" s="2" t="s">
        <v>281</v>
      </c>
      <c r="E123" s="2" t="str">
        <f t="shared" si="5"/>
        <v>11.02</v>
      </c>
      <c r="F123" s="2" t="str">
        <f t="shared" si="6"/>
        <v>Harrison Butker</v>
      </c>
      <c r="G123" s="2" t="s">
        <v>191</v>
      </c>
      <c r="H123" s="2" t="s">
        <v>17</v>
      </c>
      <c r="I123" s="2" t="s">
        <v>1</v>
      </c>
      <c r="J123" s="2" t="str">
        <f>_xlfn.XLOOKUP(I123,FantasyOwnerNames!$A$4:$A$15,FantasyOwnerNames!$B$4:$B$15,)</f>
        <v>Adam Devera</v>
      </c>
      <c r="K123" s="2" t="str">
        <f>_xlfn.IFNA(_xlfn.XLOOKUP(F123,'PPR ADP 2021 '!E:E,'PPR ADP 2021 '!B:B),_xlfn.XLOOKUP(F123,'Adjusted PPR ADP'!A:A,'Adjusted PPR ADP'!B:B))</f>
        <v>11.06</v>
      </c>
      <c r="L123" s="2">
        <f t="shared" si="7"/>
        <v>-4.0000000000000924E-2</v>
      </c>
    </row>
    <row r="124" spans="1:12" x14ac:dyDescent="0.25">
      <c r="A124" s="2">
        <v>11</v>
      </c>
      <c r="B124" s="9" t="s">
        <v>844</v>
      </c>
      <c r="C124" s="2" t="s">
        <v>31</v>
      </c>
      <c r="D124" s="2" t="s">
        <v>282</v>
      </c>
      <c r="E124" s="2" t="str">
        <f t="shared" si="5"/>
        <v>11.03</v>
      </c>
      <c r="F124" s="2" t="str">
        <f t="shared" si="6"/>
        <v>Justin Tucker</v>
      </c>
      <c r="G124" s="2" t="s">
        <v>685</v>
      </c>
      <c r="H124" s="2" t="s">
        <v>17</v>
      </c>
      <c r="I124" s="2" t="s">
        <v>2</v>
      </c>
      <c r="J124" s="2" t="str">
        <f>_xlfn.XLOOKUP(I124,FantasyOwnerNames!$A$4:$A$15,FantasyOwnerNames!$B$4:$B$15,)</f>
        <v>Jan Dela Cruz</v>
      </c>
      <c r="K124" s="2" t="str">
        <f>_xlfn.IFNA(_xlfn.XLOOKUP(F124,'PPR ADP 2021 '!E:E,'PPR ADP 2021 '!B:B),_xlfn.XLOOKUP(F124,'Adjusted PPR ADP'!A:A,'Adjusted PPR ADP'!B:B))</f>
        <v>11.07</v>
      </c>
      <c r="L124" s="2">
        <f t="shared" si="7"/>
        <v>-4.0000000000000924E-2</v>
      </c>
    </row>
    <row r="125" spans="1:12" x14ac:dyDescent="0.25">
      <c r="A125" s="2">
        <v>11</v>
      </c>
      <c r="B125" s="9" t="s">
        <v>845</v>
      </c>
      <c r="C125" s="2" t="s">
        <v>127</v>
      </c>
      <c r="D125" s="2" t="s">
        <v>206</v>
      </c>
      <c r="E125" s="2" t="str">
        <f t="shared" si="5"/>
        <v>11.04</v>
      </c>
      <c r="F125" s="2" t="str">
        <f t="shared" si="6"/>
        <v>Marquise Brown</v>
      </c>
      <c r="G125" s="2" t="s">
        <v>685</v>
      </c>
      <c r="H125" s="2" t="s">
        <v>14</v>
      </c>
      <c r="I125" s="2" t="s">
        <v>3</v>
      </c>
      <c r="J125" s="2" t="str">
        <f>_xlfn.XLOOKUP(I125,FantasyOwnerNames!$A$4:$A$15,FantasyOwnerNames!$B$4:$B$15,)</f>
        <v>Joseph Durkin</v>
      </c>
      <c r="K125" s="2" t="str">
        <f>_xlfn.IFNA(_xlfn.XLOOKUP(F125,'PPR ADP 2021 '!E:E,'PPR ADP 2021 '!B:B),_xlfn.XLOOKUP(F125,'Adjusted PPR ADP'!A:A,'Adjusted PPR ADP'!B:B))</f>
        <v>11.02</v>
      </c>
      <c r="L125" s="2">
        <f t="shared" si="7"/>
        <v>1.9999999999999574E-2</v>
      </c>
    </row>
    <row r="126" spans="1:12" x14ac:dyDescent="0.25">
      <c r="A126" s="2">
        <v>11</v>
      </c>
      <c r="B126" s="9" t="s">
        <v>846</v>
      </c>
      <c r="C126" s="2" t="s">
        <v>24</v>
      </c>
      <c r="D126" s="2" t="s">
        <v>283</v>
      </c>
      <c r="E126" s="2" t="str">
        <f t="shared" si="5"/>
        <v>11.05</v>
      </c>
      <c r="F126" s="2" t="str">
        <f t="shared" si="6"/>
        <v>Austin Hooper</v>
      </c>
      <c r="G126" s="2" t="s">
        <v>633</v>
      </c>
      <c r="H126" s="2" t="s">
        <v>13</v>
      </c>
      <c r="I126" s="2" t="s">
        <v>4</v>
      </c>
      <c r="J126" s="2" t="str">
        <f>_xlfn.XLOOKUP(I126,FantasyOwnerNames!$A$4:$A$15,FantasyOwnerNames!$B$4:$B$15,)</f>
        <v>Andrew Dinh</v>
      </c>
      <c r="K126" s="2" t="str">
        <f>_xlfn.IFNA(_xlfn.XLOOKUP(F126,'PPR ADP 2021 '!E:E,'PPR ADP 2021 '!B:B),_xlfn.XLOOKUP(F126,'Adjusted PPR ADP'!A:A,'Adjusted PPR ADP'!B:B))</f>
        <v>14.11</v>
      </c>
      <c r="L126" s="2">
        <f t="shared" si="7"/>
        <v>-3.0599999999999987</v>
      </c>
    </row>
    <row r="127" spans="1:12" x14ac:dyDescent="0.25">
      <c r="A127" s="2">
        <v>11</v>
      </c>
      <c r="B127" s="9" t="s">
        <v>847</v>
      </c>
      <c r="C127" s="2" t="s">
        <v>128</v>
      </c>
      <c r="D127" s="2" t="s">
        <v>264</v>
      </c>
      <c r="E127" s="2" t="str">
        <f t="shared" si="5"/>
        <v>11.06</v>
      </c>
      <c r="F127" s="2" t="str">
        <f t="shared" si="6"/>
        <v>Curtis Samuel</v>
      </c>
      <c r="G127" s="2" t="s">
        <v>1046</v>
      </c>
      <c r="H127" s="2" t="s">
        <v>14</v>
      </c>
      <c r="I127" s="2" t="s">
        <v>5</v>
      </c>
      <c r="J127" s="2" t="str">
        <f>_xlfn.XLOOKUP(I127,FantasyOwnerNames!$A$4:$A$15,FantasyOwnerNames!$B$4:$B$15,)</f>
        <v>Alexandra Rodriguez</v>
      </c>
      <c r="K127" s="2" t="str">
        <f>_xlfn.IFNA(_xlfn.XLOOKUP(F127,'PPR ADP 2021 '!E:E,'PPR ADP 2021 '!B:B),_xlfn.XLOOKUP(F127,'Adjusted PPR ADP'!A:A,'Adjusted PPR ADP'!B:B))</f>
        <v>10.08</v>
      </c>
      <c r="L127" s="2">
        <f t="shared" si="7"/>
        <v>0.98000000000000043</v>
      </c>
    </row>
    <row r="128" spans="1:12" x14ac:dyDescent="0.25">
      <c r="A128" s="2">
        <v>11</v>
      </c>
      <c r="B128" s="9" t="s">
        <v>848</v>
      </c>
      <c r="C128" s="2" t="s">
        <v>48</v>
      </c>
      <c r="D128" s="2" t="s">
        <v>232</v>
      </c>
      <c r="E128" s="2" t="str">
        <f t="shared" si="5"/>
        <v>11.07</v>
      </c>
      <c r="F128" s="2" t="str">
        <f t="shared" si="6"/>
        <v>Mike Williams</v>
      </c>
      <c r="G128" s="2" t="s">
        <v>189</v>
      </c>
      <c r="H128" s="2" t="s">
        <v>14</v>
      </c>
      <c r="I128" s="2" t="s">
        <v>6</v>
      </c>
      <c r="J128" s="2" t="str">
        <f>_xlfn.XLOOKUP(I128,FantasyOwnerNames!$A$4:$A$15,FantasyOwnerNames!$B$4:$B$15,)</f>
        <v>Patrick Mercado</v>
      </c>
      <c r="K128" s="2" t="str">
        <f>_xlfn.IFNA(_xlfn.XLOOKUP(F128,'PPR ADP 2021 '!E:E,'PPR ADP 2021 '!B:B),_xlfn.XLOOKUP(F128,'Adjusted PPR ADP'!A:A,'Adjusted PPR ADP'!B:B))</f>
        <v>10.12</v>
      </c>
      <c r="L128" s="2">
        <f t="shared" si="7"/>
        <v>0.95000000000000107</v>
      </c>
    </row>
    <row r="129" spans="1:12" x14ac:dyDescent="0.25">
      <c r="A129" s="2">
        <v>11</v>
      </c>
      <c r="B129" s="9" t="s">
        <v>849</v>
      </c>
      <c r="C129" s="2" t="s">
        <v>129</v>
      </c>
      <c r="D129" s="2" t="s">
        <v>284</v>
      </c>
      <c r="E129" s="2" t="str">
        <f t="shared" si="5"/>
        <v>11.08</v>
      </c>
      <c r="F129" s="2" t="str">
        <f t="shared" si="6"/>
        <v>Rob Gronkowski</v>
      </c>
      <c r="G129" s="2" t="s">
        <v>212</v>
      </c>
      <c r="H129" s="2" t="s">
        <v>13</v>
      </c>
      <c r="I129" s="2" t="s">
        <v>7</v>
      </c>
      <c r="J129" s="2" t="str">
        <f>_xlfn.XLOOKUP(I129,FantasyOwnerNames!$A$4:$A$15,FantasyOwnerNames!$B$4:$B$15,)</f>
        <v>Meahway Ngu</v>
      </c>
      <c r="K129" s="2" t="str">
        <f>_xlfn.IFNA(_xlfn.XLOOKUP(F129,'PPR ADP 2021 '!E:E,'PPR ADP 2021 '!B:B),_xlfn.XLOOKUP(F129,'Adjusted PPR ADP'!A:A,'Adjusted PPR ADP'!B:B))</f>
        <v>11.05</v>
      </c>
      <c r="L129" s="2">
        <f t="shared" si="7"/>
        <v>2.9999999999999361E-2</v>
      </c>
    </row>
    <row r="130" spans="1:12" x14ac:dyDescent="0.25">
      <c r="A130" s="2">
        <v>11</v>
      </c>
      <c r="B130" s="9" t="s">
        <v>850</v>
      </c>
      <c r="C130" s="2" t="s">
        <v>130</v>
      </c>
      <c r="D130" s="2" t="s">
        <v>285</v>
      </c>
      <c r="E130" s="2" t="str">
        <f t="shared" si="5"/>
        <v>11.09</v>
      </c>
      <c r="F130" s="2" t="str">
        <f t="shared" si="6"/>
        <v>Jaylen Waddle</v>
      </c>
      <c r="G130" s="2" t="s">
        <v>680</v>
      </c>
      <c r="H130" s="2" t="s">
        <v>14</v>
      </c>
      <c r="I130" s="2" t="s">
        <v>8</v>
      </c>
      <c r="J130" s="2" t="str">
        <f>_xlfn.XLOOKUP(I130,FantasyOwnerNames!$A$4:$A$15,FantasyOwnerNames!$B$4:$B$15,)</f>
        <v>Albert Tine</v>
      </c>
      <c r="K130" s="2" t="str">
        <f>_xlfn.IFNA(_xlfn.XLOOKUP(F130,'PPR ADP 2021 '!E:E,'PPR ADP 2021 '!B:B),_xlfn.XLOOKUP(F130,'Adjusted PPR ADP'!A:A,'Adjusted PPR ADP'!B:B))</f>
        <v>9.09</v>
      </c>
      <c r="L130" s="2">
        <f t="shared" ref="L130:L161" si="8">IFERROR(E130-K130, "N/A")</f>
        <v>2</v>
      </c>
    </row>
    <row r="131" spans="1:12" x14ac:dyDescent="0.25">
      <c r="A131" s="2">
        <v>11</v>
      </c>
      <c r="B131" s="9">
        <v>10</v>
      </c>
      <c r="C131" s="2" t="s">
        <v>38</v>
      </c>
      <c r="D131" s="2" t="s">
        <v>286</v>
      </c>
      <c r="E131" s="2" t="str">
        <f t="shared" ref="E131:E193" si="9">_xlfn.CONCAT(A131, ".", B131)</f>
        <v>11.10</v>
      </c>
      <c r="F131" s="2" t="str">
        <f t="shared" ref="F131:F193" si="10">_xlfn.CONCAT(C131, " ", D131)</f>
        <v>James White</v>
      </c>
      <c r="G131" s="2" t="s">
        <v>266</v>
      </c>
      <c r="H131" s="2" t="s">
        <v>12</v>
      </c>
      <c r="I131" s="2" t="s">
        <v>9</v>
      </c>
      <c r="J131" s="2" t="str">
        <f>_xlfn.XLOOKUP(I131,FantasyOwnerNames!$A$4:$A$15,FantasyOwnerNames!$B$4:$B$15,)</f>
        <v>Armon Antolin</v>
      </c>
      <c r="K131" s="2" t="str">
        <f>_xlfn.IFNA(_xlfn.XLOOKUP(F131,'PPR ADP 2021 '!E:E,'PPR ADP 2021 '!B:B),_xlfn.XLOOKUP(F131,'Adjusted PPR ADP'!A:A,'Adjusted PPR ADP'!B:B))</f>
        <v>13.04</v>
      </c>
      <c r="L131" s="2">
        <f t="shared" si="8"/>
        <v>-1.9399999999999995</v>
      </c>
    </row>
    <row r="132" spans="1:12" x14ac:dyDescent="0.25">
      <c r="A132" s="2">
        <v>11</v>
      </c>
      <c r="B132" s="9">
        <v>11</v>
      </c>
      <c r="C132" s="2" t="s">
        <v>92</v>
      </c>
      <c r="D132" s="2" t="s">
        <v>287</v>
      </c>
      <c r="E132" s="2" t="str">
        <f t="shared" si="9"/>
        <v>11.11</v>
      </c>
      <c r="F132" s="2" t="str">
        <f t="shared" si="10"/>
        <v>Jalen Reagor</v>
      </c>
      <c r="G132" s="2" t="s">
        <v>672</v>
      </c>
      <c r="H132" s="2" t="s">
        <v>14</v>
      </c>
      <c r="I132" s="2" t="s">
        <v>10</v>
      </c>
      <c r="J132" s="2" t="str">
        <f>_xlfn.XLOOKUP(I132,FantasyOwnerNames!$A$4:$A$15,FantasyOwnerNames!$B$4:$B$15,)</f>
        <v>Angelo Devera</v>
      </c>
      <c r="K132" s="2" t="str">
        <f>_xlfn.IFNA(_xlfn.XLOOKUP(F132,'PPR ADP 2021 '!E:E,'PPR ADP 2021 '!B:B),_xlfn.XLOOKUP(F132,'Adjusted PPR ADP'!A:A,'Adjusted PPR ADP'!B:B))</f>
        <v>16.02</v>
      </c>
      <c r="L132" s="2">
        <f t="shared" si="8"/>
        <v>-4.91</v>
      </c>
    </row>
    <row r="133" spans="1:12" x14ac:dyDescent="0.25">
      <c r="A133" s="2">
        <v>11</v>
      </c>
      <c r="B133" s="9">
        <v>12</v>
      </c>
      <c r="C133" s="2" t="s">
        <v>131</v>
      </c>
      <c r="D133" s="2" t="s">
        <v>288</v>
      </c>
      <c r="E133" s="2" t="str">
        <f t="shared" si="9"/>
        <v>11.12</v>
      </c>
      <c r="F133" s="2" t="str">
        <f t="shared" si="10"/>
        <v>Devin Singletary</v>
      </c>
      <c r="G133" s="2" t="s">
        <v>639</v>
      </c>
      <c r="H133" s="2" t="s">
        <v>12</v>
      </c>
      <c r="I133" s="2" t="s">
        <v>11</v>
      </c>
      <c r="J133" s="2" t="str">
        <f>_xlfn.XLOOKUP(I133,FantasyOwnerNames!$A$4:$A$15,FantasyOwnerNames!$B$4:$B$15,)</f>
        <v>Jeff Dela Cruc</v>
      </c>
      <c r="K133" s="2" t="str">
        <f>_xlfn.IFNA(_xlfn.XLOOKUP(F133,'PPR ADP 2021 '!E:E,'PPR ADP 2021 '!B:B),_xlfn.XLOOKUP(F133,'Adjusted PPR ADP'!A:A,'Adjusted PPR ADP'!B:B))</f>
        <v>10.04</v>
      </c>
      <c r="L133" s="2">
        <f t="shared" si="8"/>
        <v>1.08</v>
      </c>
    </row>
    <row r="134" spans="1:12" x14ac:dyDescent="0.25">
      <c r="A134" s="2">
        <v>12</v>
      </c>
      <c r="B134" s="9" t="s">
        <v>842</v>
      </c>
      <c r="C134" s="2" t="s">
        <v>132</v>
      </c>
      <c r="D134" s="2" t="s">
        <v>289</v>
      </c>
      <c r="E134" s="2" t="str">
        <f t="shared" si="9"/>
        <v>12.01</v>
      </c>
      <c r="F134" s="2" t="str">
        <f t="shared" si="10"/>
        <v>Zach Ertz</v>
      </c>
      <c r="G134" s="2" t="s">
        <v>645</v>
      </c>
      <c r="H134" s="2" t="s">
        <v>13</v>
      </c>
      <c r="I134" s="2" t="s">
        <v>11</v>
      </c>
      <c r="J134" s="2" t="str">
        <f>_xlfn.XLOOKUP(I134,FantasyOwnerNames!$A$4:$A$15,FantasyOwnerNames!$B$4:$B$15,)</f>
        <v>Jeff Dela Cruc</v>
      </c>
      <c r="K134" s="2" t="str">
        <f>_xlfn.IFNA(_xlfn.XLOOKUP(F134,'PPR ADP 2021 '!E:E,'PPR ADP 2021 '!B:B),_xlfn.XLOOKUP(F134,'Adjusted PPR ADP'!A:A,'Adjusted PPR ADP'!B:B))</f>
        <v>14.04</v>
      </c>
      <c r="L134" s="2">
        <f t="shared" si="8"/>
        <v>-2.0299999999999994</v>
      </c>
    </row>
    <row r="135" spans="1:12" x14ac:dyDescent="0.25">
      <c r="A135" s="2">
        <v>12</v>
      </c>
      <c r="B135" s="9" t="s">
        <v>843</v>
      </c>
      <c r="C135" s="2" t="s">
        <v>133</v>
      </c>
      <c r="D135" s="2" t="s">
        <v>290</v>
      </c>
      <c r="E135" s="2" t="str">
        <f t="shared" si="9"/>
        <v>12.02</v>
      </c>
      <c r="F135" s="2" t="str">
        <f t="shared" si="10"/>
        <v>Zack Moss</v>
      </c>
      <c r="G135" s="2" t="s">
        <v>639</v>
      </c>
      <c r="H135" s="2" t="s">
        <v>12</v>
      </c>
      <c r="I135" s="2" t="s">
        <v>10</v>
      </c>
      <c r="J135" s="2" t="str">
        <f>_xlfn.XLOOKUP(I135,FantasyOwnerNames!$A$4:$A$15,FantasyOwnerNames!$B$4:$B$15,)</f>
        <v>Angelo Devera</v>
      </c>
      <c r="K135" s="2" t="str">
        <f>_xlfn.IFNA(_xlfn.XLOOKUP(F135,'PPR ADP 2021 '!E:E,'PPR ADP 2021 '!B:B),_xlfn.XLOOKUP(F135,'Adjusted PPR ADP'!A:A,'Adjusted PPR ADP'!B:B))</f>
        <v>9.08</v>
      </c>
      <c r="L135" s="2">
        <f t="shared" si="8"/>
        <v>2.9399999999999995</v>
      </c>
    </row>
    <row r="136" spans="1:12" x14ac:dyDescent="0.25">
      <c r="A136" s="2">
        <v>12</v>
      </c>
      <c r="B136" s="9" t="s">
        <v>844</v>
      </c>
      <c r="C136" s="2" t="s">
        <v>134</v>
      </c>
      <c r="D136" s="2" t="s">
        <v>291</v>
      </c>
      <c r="E136" s="2" t="str">
        <f t="shared" si="9"/>
        <v>12.03</v>
      </c>
      <c r="F136" s="2" t="str">
        <f t="shared" si="10"/>
        <v>Eric Ebron</v>
      </c>
      <c r="G136" s="2" t="s">
        <v>637</v>
      </c>
      <c r="H136" s="2" t="s">
        <v>13</v>
      </c>
      <c r="I136" s="2" t="s">
        <v>9</v>
      </c>
      <c r="J136" s="2" t="str">
        <f>_xlfn.XLOOKUP(I136,FantasyOwnerNames!$A$4:$A$15,FantasyOwnerNames!$B$4:$B$15,)</f>
        <v>Armon Antolin</v>
      </c>
      <c r="K136" s="2" t="str">
        <f>_xlfn.IFNA(_xlfn.XLOOKUP(F136,'PPR ADP 2021 '!E:E,'PPR ADP 2021 '!B:B),_xlfn.XLOOKUP(F136,'Adjusted PPR ADP'!A:A,'Adjusted PPR ADP'!B:B))</f>
        <v>18.08</v>
      </c>
      <c r="L136" s="2">
        <f t="shared" si="8"/>
        <v>-6.0499999999999989</v>
      </c>
    </row>
    <row r="137" spans="1:12" x14ac:dyDescent="0.25">
      <c r="A137" s="2">
        <v>12</v>
      </c>
      <c r="B137" s="9" t="s">
        <v>845</v>
      </c>
      <c r="C137" s="2" t="s">
        <v>135</v>
      </c>
      <c r="D137" s="2" t="s">
        <v>112</v>
      </c>
      <c r="E137" s="2" t="str">
        <f t="shared" si="9"/>
        <v>12.04</v>
      </c>
      <c r="F137" s="2" t="str">
        <f t="shared" si="10"/>
        <v>Hunter Henry</v>
      </c>
      <c r="G137" s="2" t="s">
        <v>266</v>
      </c>
      <c r="H137" s="2" t="s">
        <v>13</v>
      </c>
      <c r="I137" s="2" t="s">
        <v>8</v>
      </c>
      <c r="J137" s="2" t="str">
        <f>_xlfn.XLOOKUP(I137,FantasyOwnerNames!$A$4:$A$15,FantasyOwnerNames!$B$4:$B$15,)</f>
        <v>Albert Tine</v>
      </c>
      <c r="K137" s="2" t="str">
        <f>_xlfn.IFNA(_xlfn.XLOOKUP(F137,'PPR ADP 2021 '!E:E,'PPR ADP 2021 '!B:B),_xlfn.XLOOKUP(F137,'Adjusted PPR ADP'!A:A,'Adjusted PPR ADP'!B:B))</f>
        <v>13.06</v>
      </c>
      <c r="L137" s="2">
        <f t="shared" si="8"/>
        <v>-1.0200000000000014</v>
      </c>
    </row>
    <row r="138" spans="1:12" x14ac:dyDescent="0.25">
      <c r="A138" s="2">
        <v>12</v>
      </c>
      <c r="B138" s="9" t="s">
        <v>846</v>
      </c>
      <c r="C138" s="2" t="s">
        <v>62</v>
      </c>
      <c r="D138" s="2" t="s">
        <v>292</v>
      </c>
      <c r="E138" s="2" t="str">
        <f t="shared" si="9"/>
        <v>12.05</v>
      </c>
      <c r="F138" s="2" t="str">
        <f t="shared" si="10"/>
        <v>Josh Lambo</v>
      </c>
      <c r="G138" s="2" t="s">
        <v>265</v>
      </c>
      <c r="H138" s="2" t="s">
        <v>17</v>
      </c>
      <c r="I138" s="2" t="s">
        <v>7</v>
      </c>
      <c r="J138" s="2" t="str">
        <f>_xlfn.XLOOKUP(I138,FantasyOwnerNames!$A$4:$A$15,FantasyOwnerNames!$B$4:$B$15,)</f>
        <v>Meahway Ngu</v>
      </c>
      <c r="K138" s="2" t="str">
        <f>_xlfn.IFNA(_xlfn.XLOOKUP(F138,'PPR ADP 2021 '!E:E,'PPR ADP 2021 '!B:B),_xlfn.XLOOKUP(F138,'Adjusted PPR ADP'!A:A,'Adjusted PPR ADP'!B:B))</f>
        <v>23.01</v>
      </c>
      <c r="L138" s="2">
        <f t="shared" si="8"/>
        <v>-10.96</v>
      </c>
    </row>
    <row r="139" spans="1:12" x14ac:dyDescent="0.25">
      <c r="A139" s="2">
        <v>12</v>
      </c>
      <c r="B139" s="9" t="s">
        <v>847</v>
      </c>
      <c r="C139" s="2" t="s">
        <v>136</v>
      </c>
      <c r="D139" s="2" t="s">
        <v>293</v>
      </c>
      <c r="E139" s="2" t="str">
        <f t="shared" si="9"/>
        <v>12.06</v>
      </c>
      <c r="F139" s="2" t="str">
        <f t="shared" si="10"/>
        <v>Nyheim Hines</v>
      </c>
      <c r="G139" s="2" t="s">
        <v>641</v>
      </c>
      <c r="H139" s="2" t="s">
        <v>12</v>
      </c>
      <c r="I139" s="2" t="s">
        <v>6</v>
      </c>
      <c r="J139" s="2" t="str">
        <f>_xlfn.XLOOKUP(I139,FantasyOwnerNames!$A$4:$A$15,FantasyOwnerNames!$B$4:$B$15,)</f>
        <v>Patrick Mercado</v>
      </c>
      <c r="K139" s="2" t="str">
        <f>_xlfn.IFNA(_xlfn.XLOOKUP(F139,'PPR ADP 2021 '!E:E,'PPR ADP 2021 '!B:B),_xlfn.XLOOKUP(F139,'Adjusted PPR ADP'!A:A,'Adjusted PPR ADP'!B:B))</f>
        <v>11.04</v>
      </c>
      <c r="L139" s="2">
        <f t="shared" si="8"/>
        <v>1.0200000000000014</v>
      </c>
    </row>
    <row r="140" spans="1:12" x14ac:dyDescent="0.25">
      <c r="A140" s="2">
        <v>12</v>
      </c>
      <c r="B140" s="9" t="s">
        <v>848</v>
      </c>
      <c r="C140" s="2" t="s">
        <v>89</v>
      </c>
      <c r="D140" s="2" t="s">
        <v>341</v>
      </c>
      <c r="E140" s="2" t="str">
        <f t="shared" si="9"/>
        <v>12.07</v>
      </c>
      <c r="F140" s="2" t="str">
        <f t="shared" si="10"/>
        <v>Michael Pittman Jr.</v>
      </c>
      <c r="G140" s="2" t="s">
        <v>641</v>
      </c>
      <c r="H140" s="2" t="s">
        <v>14</v>
      </c>
      <c r="I140" s="2" t="s">
        <v>5</v>
      </c>
      <c r="J140" s="2" t="str">
        <f>_xlfn.XLOOKUP(I140,FantasyOwnerNames!$A$4:$A$15,FantasyOwnerNames!$B$4:$B$15,)</f>
        <v>Alexandra Rodriguez</v>
      </c>
      <c r="K140" s="2" t="str">
        <f>_xlfn.IFNA(_xlfn.XLOOKUP(F140,'PPR ADP 2021 '!E:E,'PPR ADP 2021 '!B:B),_xlfn.XLOOKUP(F140,'Adjusted PPR ADP'!A:A,'Adjusted PPR ADP'!B:B))</f>
        <v>9.06</v>
      </c>
      <c r="L140" s="2">
        <f t="shared" si="8"/>
        <v>3.01</v>
      </c>
    </row>
    <row r="141" spans="1:12" x14ac:dyDescent="0.25">
      <c r="A141" s="2">
        <v>12</v>
      </c>
      <c r="B141" s="9" t="s">
        <v>849</v>
      </c>
      <c r="C141" s="2" t="s">
        <v>50</v>
      </c>
      <c r="D141" s="2" t="s">
        <v>294</v>
      </c>
      <c r="E141" s="2" t="str">
        <f t="shared" si="9"/>
        <v>12.08</v>
      </c>
      <c r="F141" s="2" t="str">
        <f t="shared" si="10"/>
        <v>Joe Burrow</v>
      </c>
      <c r="G141" s="2" t="s">
        <v>649</v>
      </c>
      <c r="H141" s="2" t="s">
        <v>15</v>
      </c>
      <c r="I141" s="2" t="s">
        <v>4</v>
      </c>
      <c r="J141" s="2" t="str">
        <f>_xlfn.XLOOKUP(I141,FantasyOwnerNames!$A$4:$A$15,FantasyOwnerNames!$B$4:$B$15,)</f>
        <v>Andrew Dinh</v>
      </c>
      <c r="K141" s="2" t="str">
        <f>_xlfn.IFNA(_xlfn.XLOOKUP(F141,'PPR ADP 2021 '!E:E,'PPR ADP 2021 '!B:B),_xlfn.XLOOKUP(F141,'Adjusted PPR ADP'!A:A,'Adjusted PPR ADP'!B:B))</f>
        <v>10.02</v>
      </c>
      <c r="L141" s="2">
        <f t="shared" si="8"/>
        <v>2.0600000000000005</v>
      </c>
    </row>
    <row r="142" spans="1:12" x14ac:dyDescent="0.25">
      <c r="A142" s="2">
        <v>12</v>
      </c>
      <c r="B142" s="9" t="s">
        <v>850</v>
      </c>
      <c r="C142" s="2" t="s">
        <v>137</v>
      </c>
      <c r="D142" s="2" t="s">
        <v>295</v>
      </c>
      <c r="E142" s="2" t="str">
        <f t="shared" si="9"/>
        <v>12.09</v>
      </c>
      <c r="F142" s="2" t="str">
        <f t="shared" si="10"/>
        <v>Alexander Mattison</v>
      </c>
      <c r="G142" s="2" t="s">
        <v>622</v>
      </c>
      <c r="H142" s="2" t="s">
        <v>12</v>
      </c>
      <c r="I142" s="2" t="s">
        <v>3</v>
      </c>
      <c r="J142" s="2" t="str">
        <f>_xlfn.XLOOKUP(I142,FantasyOwnerNames!$A$4:$A$15,FantasyOwnerNames!$B$4:$B$15,)</f>
        <v>Joseph Durkin</v>
      </c>
      <c r="K142" s="2" t="str">
        <f>_xlfn.IFNA(_xlfn.XLOOKUP(F142,'PPR ADP 2021 '!E:E,'PPR ADP 2021 '!B:B),_xlfn.XLOOKUP(F142,'Adjusted PPR ADP'!A:A,'Adjusted PPR ADP'!B:B))</f>
        <v>13.07</v>
      </c>
      <c r="L142" s="2">
        <f t="shared" si="8"/>
        <v>-0.98000000000000043</v>
      </c>
    </row>
    <row r="143" spans="1:12" x14ac:dyDescent="0.25">
      <c r="A143" s="2">
        <v>12</v>
      </c>
      <c r="B143" s="9">
        <v>10</v>
      </c>
      <c r="C143" s="2" t="s">
        <v>138</v>
      </c>
      <c r="D143" s="2" t="s">
        <v>296</v>
      </c>
      <c r="E143" s="2" t="str">
        <f t="shared" si="9"/>
        <v>12.10</v>
      </c>
      <c r="F143" s="2" t="str">
        <f t="shared" si="10"/>
        <v>Matthew Stafford</v>
      </c>
      <c r="G143" s="2" t="s">
        <v>220</v>
      </c>
      <c r="H143" s="2" t="s">
        <v>15</v>
      </c>
      <c r="I143" s="2" t="s">
        <v>2</v>
      </c>
      <c r="J143" s="2" t="str">
        <f>_xlfn.XLOOKUP(I143,FantasyOwnerNames!$A$4:$A$15,FantasyOwnerNames!$B$4:$B$15,)</f>
        <v>Jan Dela Cruz</v>
      </c>
      <c r="K143" s="2" t="str">
        <f>_xlfn.IFNA(_xlfn.XLOOKUP(F143,'PPR ADP 2021 '!E:E,'PPR ADP 2021 '!B:B),_xlfn.XLOOKUP(F143,'Adjusted PPR ADP'!A:A,'Adjusted PPR ADP'!B:B))</f>
        <v>8.01</v>
      </c>
      <c r="L143" s="2">
        <f t="shared" si="8"/>
        <v>4.09</v>
      </c>
    </row>
    <row r="144" spans="1:12" x14ac:dyDescent="0.25">
      <c r="A144" s="2">
        <v>12</v>
      </c>
      <c r="B144" s="9">
        <v>11</v>
      </c>
      <c r="C144" s="2" t="s">
        <v>139</v>
      </c>
      <c r="D144" s="2" t="s">
        <v>272</v>
      </c>
      <c r="E144" s="2" t="str">
        <f t="shared" si="9"/>
        <v>12.11</v>
      </c>
      <c r="F144" s="2" t="str">
        <f t="shared" si="10"/>
        <v>Browns D/ST</v>
      </c>
      <c r="G144" s="2" t="s">
        <v>633</v>
      </c>
      <c r="H144" s="2" t="s">
        <v>16</v>
      </c>
      <c r="I144" s="2" t="s">
        <v>1</v>
      </c>
      <c r="J144" s="2" t="str">
        <f>_xlfn.XLOOKUP(I144,FantasyOwnerNames!$A$4:$A$15,FantasyOwnerNames!$B$4:$B$15,)</f>
        <v>Adam Devera</v>
      </c>
      <c r="K144" s="2" t="str">
        <f>_xlfn.IFNA(_xlfn.XLOOKUP(F144,'PPR ADP 2021 '!E:E,'PPR ADP 2021 '!B:B),_xlfn.XLOOKUP(F144,'Adjusted PPR ADP'!A:A,'Adjusted PPR ADP'!B:B))</f>
        <v>14.12</v>
      </c>
      <c r="L144" s="2">
        <f t="shared" si="8"/>
        <v>-2.0099999999999998</v>
      </c>
    </row>
    <row r="145" spans="1:12" x14ac:dyDescent="0.25">
      <c r="A145" s="2">
        <v>12</v>
      </c>
      <c r="B145" s="9">
        <v>12</v>
      </c>
      <c r="C145" s="2" t="s">
        <v>140</v>
      </c>
      <c r="D145" s="2" t="s">
        <v>297</v>
      </c>
      <c r="E145" s="2" t="str">
        <f t="shared" si="9"/>
        <v>12.12</v>
      </c>
      <c r="F145" s="2" t="str">
        <f t="shared" si="10"/>
        <v>Younghoe Koo</v>
      </c>
      <c r="G145" s="2" t="s">
        <v>647</v>
      </c>
      <c r="H145" s="2" t="s">
        <v>17</v>
      </c>
      <c r="I145" s="2" t="s">
        <v>0</v>
      </c>
      <c r="J145" s="2" t="str">
        <f>_xlfn.XLOOKUP(I145,FantasyOwnerNames!$A$4:$A$15,FantasyOwnerNames!$B$4:$B$15,)</f>
        <v>Geoffrey Mercado</v>
      </c>
      <c r="K145" s="2" t="str">
        <f>_xlfn.IFNA(_xlfn.XLOOKUP(F145,'PPR ADP 2021 '!E:E,'PPR ADP 2021 '!B:B),_xlfn.XLOOKUP(F145,'Adjusted PPR ADP'!A:A,'Adjusted PPR ADP'!B:B))</f>
        <v>12.09</v>
      </c>
      <c r="L145" s="2">
        <f t="shared" si="8"/>
        <v>2.9999999999999361E-2</v>
      </c>
    </row>
    <row r="146" spans="1:12" x14ac:dyDescent="0.25">
      <c r="A146" s="2">
        <v>13</v>
      </c>
      <c r="B146" s="9" t="s">
        <v>842</v>
      </c>
      <c r="C146" s="2" t="s">
        <v>141</v>
      </c>
      <c r="D146" s="2" t="s">
        <v>1050</v>
      </c>
      <c r="E146" s="2" t="str">
        <f t="shared" si="9"/>
        <v>13.01</v>
      </c>
      <c r="F146" s="2" t="str">
        <f t="shared" si="10"/>
        <v>Mecole Hardman Jr.</v>
      </c>
      <c r="G146" s="2" t="s">
        <v>191</v>
      </c>
      <c r="H146" s="2" t="s">
        <v>14</v>
      </c>
      <c r="I146" s="2" t="s">
        <v>0</v>
      </c>
      <c r="J146" s="2" t="str">
        <f>_xlfn.XLOOKUP(I146,FantasyOwnerNames!$A$4:$A$15,FantasyOwnerNames!$B$4:$B$15,)</f>
        <v>Geoffrey Mercado</v>
      </c>
      <c r="K146" s="2" t="str">
        <f>_xlfn.IFNA(_xlfn.XLOOKUP(F146,'PPR ADP 2021 '!E:E,'PPR ADP 2021 '!B:B),_xlfn.XLOOKUP(F146,'Adjusted PPR ADP'!A:A,'Adjusted PPR ADP'!B:B))</f>
        <v>12.01</v>
      </c>
      <c r="L146" s="2">
        <f t="shared" si="8"/>
        <v>1</v>
      </c>
    </row>
    <row r="147" spans="1:12" x14ac:dyDescent="0.25">
      <c r="A147" s="2">
        <v>13</v>
      </c>
      <c r="B147" s="9" t="s">
        <v>843</v>
      </c>
      <c r="C147" s="2" t="s">
        <v>89</v>
      </c>
      <c r="D147" s="2" t="s">
        <v>298</v>
      </c>
      <c r="E147" s="2" t="str">
        <f t="shared" si="9"/>
        <v>13.02</v>
      </c>
      <c r="F147" s="2" t="str">
        <f t="shared" si="10"/>
        <v>Michael Carter</v>
      </c>
      <c r="G147" s="2" t="s">
        <v>269</v>
      </c>
      <c r="H147" s="2" t="s">
        <v>12</v>
      </c>
      <c r="I147" s="2" t="s">
        <v>1</v>
      </c>
      <c r="J147" s="2" t="str">
        <f>_xlfn.XLOOKUP(I147,FantasyOwnerNames!$A$4:$A$15,FantasyOwnerNames!$B$4:$B$15,)</f>
        <v>Adam Devera</v>
      </c>
      <c r="K147" s="2" t="str">
        <f>_xlfn.IFNA(_xlfn.XLOOKUP(F147,'PPR ADP 2021 '!E:E,'PPR ADP 2021 '!B:B),_xlfn.XLOOKUP(F147,'Adjusted PPR ADP'!A:A,'Adjusted PPR ADP'!B:B))</f>
        <v>8.07</v>
      </c>
      <c r="L147" s="2">
        <f t="shared" si="8"/>
        <v>4.9499999999999993</v>
      </c>
    </row>
    <row r="148" spans="1:12" x14ac:dyDescent="0.25">
      <c r="A148" s="2">
        <v>13</v>
      </c>
      <c r="B148" s="9" t="s">
        <v>844</v>
      </c>
      <c r="C148" s="2" t="s">
        <v>142</v>
      </c>
      <c r="D148" s="2" t="s">
        <v>299</v>
      </c>
      <c r="E148" s="2" t="str">
        <f t="shared" si="9"/>
        <v>13.03</v>
      </c>
      <c r="F148" s="2" t="str">
        <f t="shared" si="10"/>
        <v>Trey Sermon</v>
      </c>
      <c r="G148" s="2" t="s">
        <v>214</v>
      </c>
      <c r="H148" s="2" t="s">
        <v>12</v>
      </c>
      <c r="I148" s="2" t="s">
        <v>2</v>
      </c>
      <c r="J148" s="2" t="str">
        <f>_xlfn.XLOOKUP(I148,FantasyOwnerNames!$A$4:$A$15,FantasyOwnerNames!$B$4:$B$15,)</f>
        <v>Jan Dela Cruz</v>
      </c>
      <c r="K148" s="2" t="str">
        <f>_xlfn.IFNA(_xlfn.XLOOKUP(F148,'PPR ADP 2021 '!E:E,'PPR ADP 2021 '!B:B),_xlfn.XLOOKUP(F148,'Adjusted PPR ADP'!A:A,'Adjusted PPR ADP'!B:B))</f>
        <v>7.11</v>
      </c>
      <c r="L148" s="2">
        <f t="shared" si="8"/>
        <v>5.919999999999999</v>
      </c>
    </row>
    <row r="149" spans="1:12" x14ac:dyDescent="0.25">
      <c r="A149" s="2">
        <v>13</v>
      </c>
      <c r="B149" s="9" t="s">
        <v>845</v>
      </c>
      <c r="C149" s="2" t="s">
        <v>143</v>
      </c>
      <c r="D149" s="2" t="s">
        <v>300</v>
      </c>
      <c r="E149" s="2" t="str">
        <f t="shared" si="9"/>
        <v>13.04</v>
      </c>
      <c r="F149" s="2" t="str">
        <f t="shared" si="10"/>
        <v>Gerald Everett</v>
      </c>
      <c r="G149" s="2" t="s">
        <v>650</v>
      </c>
      <c r="H149" s="2" t="s">
        <v>13</v>
      </c>
      <c r="I149" s="2" t="s">
        <v>3</v>
      </c>
      <c r="J149" s="2" t="str">
        <f>_xlfn.XLOOKUP(I149,FantasyOwnerNames!$A$4:$A$15,FantasyOwnerNames!$B$4:$B$15,)</f>
        <v>Joseph Durkin</v>
      </c>
      <c r="K149" s="2" t="str">
        <f>_xlfn.IFNA(_xlfn.XLOOKUP(F149,'PPR ADP 2021 '!E:E,'PPR ADP 2021 '!B:B),_xlfn.XLOOKUP(F149,'Adjusted PPR ADP'!A:A,'Adjusted PPR ADP'!B:B))</f>
        <v>15.09</v>
      </c>
      <c r="L149" s="2">
        <f t="shared" si="8"/>
        <v>-2.0500000000000007</v>
      </c>
    </row>
    <row r="150" spans="1:12" x14ac:dyDescent="0.25">
      <c r="A150" s="2">
        <v>13</v>
      </c>
      <c r="B150" s="9" t="s">
        <v>846</v>
      </c>
      <c r="C150" s="2" t="s">
        <v>144</v>
      </c>
      <c r="D150" s="2" t="s">
        <v>232</v>
      </c>
      <c r="E150" s="2" t="str">
        <f t="shared" si="9"/>
        <v>13.05</v>
      </c>
      <c r="F150" s="2" t="str">
        <f t="shared" si="10"/>
        <v>Tyrell Williams</v>
      </c>
      <c r="G150" s="2" t="s">
        <v>265</v>
      </c>
      <c r="H150" s="2" t="s">
        <v>14</v>
      </c>
      <c r="I150" s="2" t="s">
        <v>4</v>
      </c>
      <c r="J150" s="2" t="str">
        <f>_xlfn.XLOOKUP(I150,FantasyOwnerNames!$A$4:$A$15,FantasyOwnerNames!$B$4:$B$15,)</f>
        <v>Andrew Dinh</v>
      </c>
      <c r="K150" s="2" t="str">
        <f>_xlfn.IFNA(_xlfn.XLOOKUP(F150,'PPR ADP 2021 '!E:E,'PPR ADP 2021 '!B:B),_xlfn.XLOOKUP(F150,'Adjusted PPR ADP'!A:A,'Adjusted PPR ADP'!B:B))</f>
        <v>16.04</v>
      </c>
      <c r="L150" s="2">
        <f t="shared" si="8"/>
        <v>-2.9899999999999984</v>
      </c>
    </row>
    <row r="151" spans="1:12" x14ac:dyDescent="0.25">
      <c r="A151" s="2">
        <v>13</v>
      </c>
      <c r="B151" s="9" t="s">
        <v>847</v>
      </c>
      <c r="C151" s="2" t="s">
        <v>145</v>
      </c>
      <c r="D151" s="2" t="s">
        <v>301</v>
      </c>
      <c r="E151" s="2" t="str">
        <f t="shared" si="9"/>
        <v>13.06</v>
      </c>
      <c r="F151" s="2" t="str">
        <f t="shared" si="10"/>
        <v>DeVante Parker</v>
      </c>
      <c r="G151" s="2" t="s">
        <v>680</v>
      </c>
      <c r="H151" s="2" t="s">
        <v>14</v>
      </c>
      <c r="I151" s="2" t="s">
        <v>5</v>
      </c>
      <c r="J151" s="2" t="str">
        <f>_xlfn.XLOOKUP(I151,FantasyOwnerNames!$A$4:$A$15,FantasyOwnerNames!$B$4:$B$15,)</f>
        <v>Alexandra Rodriguez</v>
      </c>
      <c r="K151" s="2" t="str">
        <f>_xlfn.IFNA(_xlfn.XLOOKUP(F151,'PPR ADP 2021 '!E:E,'PPR ADP 2021 '!B:B),_xlfn.XLOOKUP(F151,'Adjusted PPR ADP'!A:A,'Adjusted PPR ADP'!B:B))</f>
        <v>12.02</v>
      </c>
      <c r="L151" s="2">
        <f t="shared" si="8"/>
        <v>1.0400000000000009</v>
      </c>
    </row>
    <row r="152" spans="1:12" x14ac:dyDescent="0.25">
      <c r="A152" s="2">
        <v>13</v>
      </c>
      <c r="B152" s="9" t="s">
        <v>848</v>
      </c>
      <c r="C152" s="2" t="s">
        <v>146</v>
      </c>
      <c r="D152" s="2" t="s">
        <v>232</v>
      </c>
      <c r="E152" s="2" t="str">
        <f t="shared" si="9"/>
        <v>13.07</v>
      </c>
      <c r="F152" s="2" t="str">
        <f t="shared" si="10"/>
        <v>Ty'Son Williams</v>
      </c>
      <c r="G152" s="2" t="s">
        <v>685</v>
      </c>
      <c r="H152" s="2" t="s">
        <v>12</v>
      </c>
      <c r="I152" s="2" t="s">
        <v>6</v>
      </c>
      <c r="J152" s="2" t="str">
        <f>_xlfn.XLOOKUP(I152,FantasyOwnerNames!$A$4:$A$15,FantasyOwnerNames!$B$4:$B$15,)</f>
        <v>Patrick Mercado</v>
      </c>
      <c r="K152" s="2" t="str">
        <f>_xlfn.IFNA(_xlfn.XLOOKUP(F152,'PPR ADP 2021 '!E:E,'PPR ADP 2021 '!B:B),_xlfn.XLOOKUP(F152,'Adjusted PPR ADP'!A:A,'Adjusted PPR ADP'!B:B))</f>
        <v>17.03</v>
      </c>
      <c r="L152" s="2">
        <f t="shared" si="8"/>
        <v>-3.9600000000000009</v>
      </c>
    </row>
    <row r="153" spans="1:12" x14ac:dyDescent="0.25">
      <c r="A153" s="2">
        <v>13</v>
      </c>
      <c r="B153" s="9" t="s">
        <v>849</v>
      </c>
      <c r="C153" s="2" t="s">
        <v>147</v>
      </c>
      <c r="D153" s="2" t="s">
        <v>302</v>
      </c>
      <c r="E153" s="2" t="str">
        <f t="shared" si="9"/>
        <v>13.08</v>
      </c>
      <c r="F153" s="2" t="str">
        <f t="shared" si="10"/>
        <v>Joshua Palmer</v>
      </c>
      <c r="G153" s="2" t="s">
        <v>189</v>
      </c>
      <c r="H153" s="2" t="s">
        <v>14</v>
      </c>
      <c r="I153" s="2" t="s">
        <v>7</v>
      </c>
      <c r="J153" s="2" t="str">
        <f>_xlfn.XLOOKUP(I153,FantasyOwnerNames!$A$4:$A$15,FantasyOwnerNames!$B$4:$B$15,)</f>
        <v>Meahway Ngu</v>
      </c>
      <c r="K153" s="2" t="str">
        <f>_xlfn.IFNA(_xlfn.XLOOKUP(F153,'PPR ADP 2021 '!E:E,'PPR ADP 2021 '!B:B),_xlfn.XLOOKUP(F153,'Adjusted PPR ADP'!A:A,'Adjusted PPR ADP'!B:B))</f>
        <v>17.02</v>
      </c>
      <c r="L153" s="2">
        <f t="shared" si="8"/>
        <v>-3.9399999999999995</v>
      </c>
    </row>
    <row r="154" spans="1:12" x14ac:dyDescent="0.25">
      <c r="A154" s="2">
        <v>13</v>
      </c>
      <c r="B154" s="9" t="s">
        <v>850</v>
      </c>
      <c r="C154" s="2" t="s">
        <v>148</v>
      </c>
      <c r="D154" s="2" t="s">
        <v>303</v>
      </c>
      <c r="E154" s="2" t="str">
        <f t="shared" si="9"/>
        <v>13.09</v>
      </c>
      <c r="F154" s="2" t="str">
        <f t="shared" si="10"/>
        <v>Parris Campbell</v>
      </c>
      <c r="G154" s="2" t="s">
        <v>641</v>
      </c>
      <c r="H154" s="2" t="s">
        <v>14</v>
      </c>
      <c r="I154" s="2" t="s">
        <v>8</v>
      </c>
      <c r="J154" s="2" t="str">
        <f>_xlfn.XLOOKUP(I154,FantasyOwnerNames!$A$4:$A$15,FantasyOwnerNames!$B$4:$B$15,)</f>
        <v>Albert Tine</v>
      </c>
      <c r="K154" s="2" t="str">
        <f>_xlfn.IFNA(_xlfn.XLOOKUP(F154,'PPR ADP 2021 '!E:E,'PPR ADP 2021 '!B:B),_xlfn.XLOOKUP(F154,'Adjusted PPR ADP'!A:A,'Adjusted PPR ADP'!B:B))</f>
        <v>18.01</v>
      </c>
      <c r="L154" s="2">
        <f t="shared" si="8"/>
        <v>-4.9200000000000017</v>
      </c>
    </row>
    <row r="155" spans="1:12" x14ac:dyDescent="0.25">
      <c r="A155" s="2">
        <v>13</v>
      </c>
      <c r="B155" s="9">
        <v>10</v>
      </c>
      <c r="C155" s="2" t="s">
        <v>149</v>
      </c>
      <c r="D155" s="2" t="s">
        <v>304</v>
      </c>
      <c r="E155" s="2" t="str">
        <f t="shared" si="9"/>
        <v>13.10</v>
      </c>
      <c r="F155" s="2" t="str">
        <f t="shared" si="10"/>
        <v>J.D. McKissic</v>
      </c>
      <c r="G155" s="2" t="s">
        <v>1046</v>
      </c>
      <c r="H155" s="2" t="s">
        <v>12</v>
      </c>
      <c r="I155" s="2" t="s">
        <v>9</v>
      </c>
      <c r="J155" s="2" t="str">
        <f>_xlfn.XLOOKUP(I155,FantasyOwnerNames!$A$4:$A$15,FantasyOwnerNames!$B$4:$B$15,)</f>
        <v>Armon Antolin</v>
      </c>
      <c r="K155" s="2" t="str">
        <f>_xlfn.IFNA(_xlfn.XLOOKUP(F155,'PPR ADP 2021 '!E:E,'PPR ADP 2021 '!B:B),_xlfn.XLOOKUP(F155,'Adjusted PPR ADP'!A:A,'Adjusted PPR ADP'!B:B))</f>
        <v>12.06</v>
      </c>
      <c r="L155" s="2">
        <f t="shared" si="8"/>
        <v>1.0399999999999991</v>
      </c>
    </row>
    <row r="156" spans="1:12" x14ac:dyDescent="0.25">
      <c r="A156" s="2">
        <v>13</v>
      </c>
      <c r="B156" s="9">
        <v>11</v>
      </c>
      <c r="C156" s="2" t="s">
        <v>150</v>
      </c>
      <c r="D156" s="2" t="s">
        <v>305</v>
      </c>
      <c r="E156" s="2" t="str">
        <f t="shared" si="9"/>
        <v>13.11</v>
      </c>
      <c r="F156" s="2" t="str">
        <f t="shared" si="10"/>
        <v>Darnell Mooney</v>
      </c>
      <c r="G156" s="2" t="s">
        <v>657</v>
      </c>
      <c r="H156" s="2" t="s">
        <v>14</v>
      </c>
      <c r="I156" s="2" t="s">
        <v>10</v>
      </c>
      <c r="J156" s="2" t="str">
        <f>_xlfn.XLOOKUP(I156,FantasyOwnerNames!$A$4:$A$15,FantasyOwnerNames!$B$4:$B$15,)</f>
        <v>Angelo Devera</v>
      </c>
      <c r="K156" s="2" t="str">
        <f>_xlfn.IFNA(_xlfn.XLOOKUP(F156,'PPR ADP 2021 '!E:E,'PPR ADP 2021 '!B:B),_xlfn.XLOOKUP(F156,'Adjusted PPR ADP'!A:A,'Adjusted PPR ADP'!B:B))</f>
        <v>11.09</v>
      </c>
      <c r="L156" s="2">
        <f t="shared" si="8"/>
        <v>2.0199999999999996</v>
      </c>
    </row>
    <row r="157" spans="1:12" x14ac:dyDescent="0.25">
      <c r="A157" s="2">
        <v>13</v>
      </c>
      <c r="B157" s="9">
        <v>12</v>
      </c>
      <c r="C157" s="2" t="s">
        <v>151</v>
      </c>
      <c r="D157" s="2" t="s">
        <v>306</v>
      </c>
      <c r="E157" s="2" t="str">
        <f t="shared" si="9"/>
        <v>13.12</v>
      </c>
      <c r="F157" s="2" t="str">
        <f t="shared" si="10"/>
        <v>Randall Cobb</v>
      </c>
      <c r="G157" s="2" t="s">
        <v>193</v>
      </c>
      <c r="H157" s="2" t="s">
        <v>14</v>
      </c>
      <c r="I157" s="2" t="s">
        <v>11</v>
      </c>
      <c r="J157" s="2" t="str">
        <f>_xlfn.XLOOKUP(I157,FantasyOwnerNames!$A$4:$A$15,FantasyOwnerNames!$B$4:$B$15,)</f>
        <v>Jeff Dela Cruc</v>
      </c>
      <c r="K157" s="2" t="str">
        <f>_xlfn.IFNA(_xlfn.XLOOKUP(F157,'PPR ADP 2021 '!E:E,'PPR ADP 2021 '!B:B),_xlfn.XLOOKUP(F157,'Adjusted PPR ADP'!A:A,'Adjusted PPR ADP'!B:B))</f>
        <v>17.04</v>
      </c>
      <c r="L157" s="2">
        <f t="shared" si="8"/>
        <v>-3.92</v>
      </c>
    </row>
    <row r="158" spans="1:12" x14ac:dyDescent="0.25">
      <c r="A158" s="2">
        <v>14</v>
      </c>
      <c r="B158" s="9" t="s">
        <v>842</v>
      </c>
      <c r="C158" s="2" t="s">
        <v>152</v>
      </c>
      <c r="D158" s="2" t="s">
        <v>307</v>
      </c>
      <c r="E158" s="2" t="str">
        <f t="shared" si="9"/>
        <v>14.01</v>
      </c>
      <c r="F158" s="2" t="str">
        <f t="shared" si="10"/>
        <v>Jason Myers</v>
      </c>
      <c r="G158" s="2" t="s">
        <v>650</v>
      </c>
      <c r="H158" s="2" t="s">
        <v>17</v>
      </c>
      <c r="I158" s="2" t="s">
        <v>11</v>
      </c>
      <c r="J158" s="2" t="str">
        <f>_xlfn.XLOOKUP(I158,FantasyOwnerNames!$A$4:$A$15,FantasyOwnerNames!$B$4:$B$15,)</f>
        <v>Jeff Dela Cruc</v>
      </c>
      <c r="K158" s="2" t="str">
        <f>_xlfn.IFNA(_xlfn.XLOOKUP(F158,'PPR ADP 2021 '!E:E,'PPR ADP 2021 '!B:B),_xlfn.XLOOKUP(F158,'Adjusted PPR ADP'!A:A,'Adjusted PPR ADP'!B:B))</f>
        <v>16.10</v>
      </c>
      <c r="L158" s="2">
        <f t="shared" si="8"/>
        <v>-2.0900000000000016</v>
      </c>
    </row>
    <row r="159" spans="1:12" x14ac:dyDescent="0.25">
      <c r="A159" s="2">
        <v>14</v>
      </c>
      <c r="B159" s="9" t="s">
        <v>843</v>
      </c>
      <c r="C159" s="2" t="s">
        <v>153</v>
      </c>
      <c r="D159" s="2" t="s">
        <v>234</v>
      </c>
      <c r="E159" s="2" t="str">
        <f t="shared" si="9"/>
        <v>14.02</v>
      </c>
      <c r="F159" s="2" t="str">
        <f t="shared" si="10"/>
        <v>Elijah Moore</v>
      </c>
      <c r="G159" s="2" t="s">
        <v>269</v>
      </c>
      <c r="H159" s="2" t="s">
        <v>14</v>
      </c>
      <c r="I159" s="2" t="s">
        <v>10</v>
      </c>
      <c r="J159" s="2" t="str">
        <f>_xlfn.XLOOKUP(I159,FantasyOwnerNames!$A$4:$A$15,FantasyOwnerNames!$B$4:$B$15,)</f>
        <v>Angelo Devera</v>
      </c>
      <c r="K159" s="2" t="str">
        <f>_xlfn.IFNA(_xlfn.XLOOKUP(F159,'PPR ADP 2021 '!E:E,'PPR ADP 2021 '!B:B),_xlfn.XLOOKUP(F159,'Adjusted PPR ADP'!A:A,'Adjusted PPR ADP'!B:B))</f>
        <v>12.12</v>
      </c>
      <c r="L159" s="2">
        <f t="shared" si="8"/>
        <v>1.9000000000000004</v>
      </c>
    </row>
    <row r="160" spans="1:12" x14ac:dyDescent="0.25">
      <c r="A160" s="2">
        <v>14</v>
      </c>
      <c r="B160" s="9" t="s">
        <v>844</v>
      </c>
      <c r="C160" s="2" t="s">
        <v>121</v>
      </c>
      <c r="D160" s="2" t="s">
        <v>308</v>
      </c>
      <c r="E160" s="2" t="str">
        <f t="shared" si="9"/>
        <v>14.03</v>
      </c>
      <c r="F160" s="2" t="str">
        <f t="shared" si="10"/>
        <v>Ryan Succop</v>
      </c>
      <c r="G160" s="2" t="s">
        <v>212</v>
      </c>
      <c r="H160" s="2" t="s">
        <v>17</v>
      </c>
      <c r="I160" s="2" t="s">
        <v>9</v>
      </c>
      <c r="J160" s="2" t="str">
        <f>_xlfn.XLOOKUP(I160,FantasyOwnerNames!$A$4:$A$15,FantasyOwnerNames!$B$4:$B$15,)</f>
        <v>Armon Antolin</v>
      </c>
      <c r="K160" s="2" t="str">
        <f>_xlfn.IFNA(_xlfn.XLOOKUP(F160,'PPR ADP 2021 '!E:E,'PPR ADP 2021 '!B:B),_xlfn.XLOOKUP(F160,'Adjusted PPR ADP'!A:A,'Adjusted PPR ADP'!B:B))</f>
        <v>14.06</v>
      </c>
      <c r="L160" s="2">
        <f t="shared" si="8"/>
        <v>-3.0000000000001137E-2</v>
      </c>
    </row>
    <row r="161" spans="1:12" x14ac:dyDescent="0.25">
      <c r="A161" s="2">
        <v>14</v>
      </c>
      <c r="B161" s="9" t="s">
        <v>845</v>
      </c>
      <c r="C161" s="2" t="s">
        <v>154</v>
      </c>
      <c r="D161" s="2" t="s">
        <v>309</v>
      </c>
      <c r="E161" s="2" t="str">
        <f t="shared" si="9"/>
        <v>14.04</v>
      </c>
      <c r="F161" s="2" t="str">
        <f t="shared" si="10"/>
        <v>Baker Mayfield</v>
      </c>
      <c r="G161" s="2" t="s">
        <v>633</v>
      </c>
      <c r="H161" s="2" t="s">
        <v>15</v>
      </c>
      <c r="I161" s="2" t="s">
        <v>8</v>
      </c>
      <c r="J161" s="2" t="str">
        <f>_xlfn.XLOOKUP(I161,FantasyOwnerNames!$A$4:$A$15,FantasyOwnerNames!$B$4:$B$15,)</f>
        <v>Albert Tine</v>
      </c>
      <c r="K161" s="2" t="str">
        <f>_xlfn.IFNA(_xlfn.XLOOKUP(F161,'PPR ADP 2021 '!E:E,'PPR ADP 2021 '!B:B),_xlfn.XLOOKUP(F161,'Adjusted PPR ADP'!A:A,'Adjusted PPR ADP'!B:B))</f>
        <v>12.04</v>
      </c>
      <c r="L161" s="2">
        <f t="shared" si="8"/>
        <v>2</v>
      </c>
    </row>
    <row r="162" spans="1:12" x14ac:dyDescent="0.25">
      <c r="A162" s="2">
        <v>14</v>
      </c>
      <c r="B162" s="9" t="s">
        <v>846</v>
      </c>
      <c r="C162" s="2" t="s">
        <v>155</v>
      </c>
      <c r="D162" s="2" t="s">
        <v>310</v>
      </c>
      <c r="E162" s="2" t="str">
        <f t="shared" si="9"/>
        <v>14.05</v>
      </c>
      <c r="F162" s="2" t="str">
        <f t="shared" si="10"/>
        <v>Phillip Lindsay</v>
      </c>
      <c r="G162" s="2" t="s">
        <v>680</v>
      </c>
      <c r="H162" s="2" t="s">
        <v>12</v>
      </c>
      <c r="I162" s="2" t="s">
        <v>7</v>
      </c>
      <c r="J162" s="2" t="str">
        <f>_xlfn.XLOOKUP(I162,FantasyOwnerNames!$A$4:$A$15,FantasyOwnerNames!$B$4:$B$15,)</f>
        <v>Meahway Ngu</v>
      </c>
      <c r="K162" s="2" t="str">
        <f>_xlfn.IFNA(_xlfn.XLOOKUP(F162,'PPR ADP 2021 '!E:E,'PPR ADP 2021 '!B:B),_xlfn.XLOOKUP(F162,'Adjusted PPR ADP'!A:A,'Adjusted PPR ADP'!B:B))</f>
        <v>13.01</v>
      </c>
      <c r="L162" s="2">
        <f t="shared" ref="L162:L193" si="11">IFERROR(E162-K162, "N/A")</f>
        <v>1.0400000000000009</v>
      </c>
    </row>
    <row r="163" spans="1:12" x14ac:dyDescent="0.25">
      <c r="A163" s="2">
        <v>14</v>
      </c>
      <c r="B163" s="9" t="s">
        <v>847</v>
      </c>
      <c r="C163" s="2" t="s">
        <v>152</v>
      </c>
      <c r="D163" s="2" t="s">
        <v>226</v>
      </c>
      <c r="E163" s="2" t="str">
        <f t="shared" si="9"/>
        <v>14.06</v>
      </c>
      <c r="F163" s="2" t="str">
        <f t="shared" si="10"/>
        <v>Jason Sanders</v>
      </c>
      <c r="G163" s="2" t="s">
        <v>680</v>
      </c>
      <c r="H163" s="2" t="s">
        <v>17</v>
      </c>
      <c r="I163" s="2" t="s">
        <v>6</v>
      </c>
      <c r="J163" s="2" t="str">
        <f>_xlfn.XLOOKUP(I163,FantasyOwnerNames!$A$4:$A$15,FantasyOwnerNames!$B$4:$B$15,)</f>
        <v>Patrick Mercado</v>
      </c>
      <c r="K163" s="2" t="str">
        <f>_xlfn.IFNA(_xlfn.XLOOKUP(F163,'PPR ADP 2021 '!E:E,'PPR ADP 2021 '!B:B),_xlfn.XLOOKUP(F163,'Adjusted PPR ADP'!A:A,'Adjusted PPR ADP'!B:B))</f>
        <v>14.02</v>
      </c>
      <c r="L163" s="2">
        <f t="shared" si="11"/>
        <v>4.0000000000000924E-2</v>
      </c>
    </row>
    <row r="164" spans="1:12" x14ac:dyDescent="0.25">
      <c r="A164" s="2">
        <v>14</v>
      </c>
      <c r="B164" s="9" t="s">
        <v>848</v>
      </c>
      <c r="C164" s="2" t="s">
        <v>156</v>
      </c>
      <c r="D164" s="2" t="s">
        <v>311</v>
      </c>
      <c r="E164" s="2" t="str">
        <f t="shared" si="9"/>
        <v>14.07</v>
      </c>
      <c r="F164" s="2" t="str">
        <f t="shared" si="10"/>
        <v>Giovani Bernard</v>
      </c>
      <c r="G164" s="2" t="s">
        <v>212</v>
      </c>
      <c r="H164" s="2" t="s">
        <v>12</v>
      </c>
      <c r="I164" s="2" t="s">
        <v>5</v>
      </c>
      <c r="J164" s="2" t="str">
        <f>_xlfn.XLOOKUP(I164,FantasyOwnerNames!$A$4:$A$15,FantasyOwnerNames!$B$4:$B$15,)</f>
        <v>Alexandra Rodriguez</v>
      </c>
      <c r="K164" s="2" t="str">
        <f>_xlfn.IFNA(_xlfn.XLOOKUP(F164,'PPR ADP 2021 '!E:E,'PPR ADP 2021 '!B:B),_xlfn.XLOOKUP(F164,'Adjusted PPR ADP'!A:A,'Adjusted PPR ADP'!B:B))</f>
        <v>15.01</v>
      </c>
      <c r="L164" s="2">
        <f t="shared" si="11"/>
        <v>-0.9399999999999995</v>
      </c>
    </row>
    <row r="165" spans="1:12" x14ac:dyDescent="0.25">
      <c r="A165" s="2">
        <v>14</v>
      </c>
      <c r="B165" s="9" t="s">
        <v>849</v>
      </c>
      <c r="C165" s="2" t="s">
        <v>157</v>
      </c>
      <c r="D165" s="2" t="s">
        <v>312</v>
      </c>
      <c r="E165" s="2" t="str">
        <f t="shared" si="9"/>
        <v>14.08</v>
      </c>
      <c r="F165" s="2" t="str">
        <f t="shared" si="10"/>
        <v>Evan Engram</v>
      </c>
      <c r="G165" s="2" t="s">
        <v>187</v>
      </c>
      <c r="H165" s="2" t="s">
        <v>13</v>
      </c>
      <c r="I165" s="2" t="s">
        <v>4</v>
      </c>
      <c r="J165" s="2" t="str">
        <f>_xlfn.XLOOKUP(I165,FantasyOwnerNames!$A$4:$A$15,FantasyOwnerNames!$B$4:$B$15,)</f>
        <v>Andrew Dinh</v>
      </c>
      <c r="K165" s="2" t="str">
        <f>_xlfn.IFNA(_xlfn.XLOOKUP(F165,'PPR ADP 2021 '!E:E,'PPR ADP 2021 '!B:B),_xlfn.XLOOKUP(F165,'Adjusted PPR ADP'!A:A,'Adjusted PPR ADP'!B:B))</f>
        <v>13.12</v>
      </c>
      <c r="L165" s="2">
        <f t="shared" si="11"/>
        <v>0.96000000000000085</v>
      </c>
    </row>
    <row r="166" spans="1:12" x14ac:dyDescent="0.25">
      <c r="A166" s="2">
        <v>14</v>
      </c>
      <c r="B166" s="9" t="s">
        <v>850</v>
      </c>
      <c r="C166" s="2" t="s">
        <v>158</v>
      </c>
      <c r="D166" s="2" t="s">
        <v>313</v>
      </c>
      <c r="E166" s="2" t="str">
        <f t="shared" si="9"/>
        <v>14.09</v>
      </c>
      <c r="F166" s="2" t="str">
        <f t="shared" si="10"/>
        <v>Sterling Shepard</v>
      </c>
      <c r="G166" s="2" t="s">
        <v>187</v>
      </c>
      <c r="H166" s="2" t="s">
        <v>14</v>
      </c>
      <c r="I166" s="2" t="s">
        <v>3</v>
      </c>
      <c r="J166" s="2" t="str">
        <f>_xlfn.XLOOKUP(I166,FantasyOwnerNames!$A$4:$A$15,FantasyOwnerNames!$B$4:$B$15,)</f>
        <v>Joseph Durkin</v>
      </c>
      <c r="K166" s="2" t="str">
        <f>_xlfn.IFNA(_xlfn.XLOOKUP(F166,'PPR ADP 2021 '!E:E,'PPR ADP 2021 '!B:B),_xlfn.XLOOKUP(F166,'Adjusted PPR ADP'!A:A,'Adjusted PPR ADP'!B:B))</f>
        <v>14.10</v>
      </c>
      <c r="L166" s="2">
        <f t="shared" si="11"/>
        <v>-9.9999999999997868E-3</v>
      </c>
    </row>
    <row r="167" spans="1:12" x14ac:dyDescent="0.25">
      <c r="A167" s="2">
        <v>14</v>
      </c>
      <c r="B167" s="9">
        <v>10</v>
      </c>
      <c r="C167" s="2" t="s">
        <v>159</v>
      </c>
      <c r="D167" s="2" t="s">
        <v>184</v>
      </c>
      <c r="E167" s="2" t="str">
        <f t="shared" si="9"/>
        <v>14.10</v>
      </c>
      <c r="F167" s="2" t="str">
        <f t="shared" si="10"/>
        <v>Jared Cook</v>
      </c>
      <c r="G167" s="2" t="s">
        <v>189</v>
      </c>
      <c r="H167" s="2" t="s">
        <v>13</v>
      </c>
      <c r="I167" s="2" t="s">
        <v>2</v>
      </c>
      <c r="J167" s="2" t="str">
        <f>_xlfn.XLOOKUP(I167,FantasyOwnerNames!$A$4:$A$15,FantasyOwnerNames!$B$4:$B$15,)</f>
        <v>Jan Dela Cruz</v>
      </c>
      <c r="K167" s="2" t="str">
        <f>_xlfn.IFNA(_xlfn.XLOOKUP(F167,'PPR ADP 2021 '!E:E,'PPR ADP 2021 '!B:B),_xlfn.XLOOKUP(F167,'Adjusted PPR ADP'!A:A,'Adjusted PPR ADP'!B:B))</f>
        <v>14.05</v>
      </c>
      <c r="L167" s="2">
        <f t="shared" si="11"/>
        <v>4.9999999999998934E-2</v>
      </c>
    </row>
    <row r="168" spans="1:12" x14ac:dyDescent="0.25">
      <c r="A168" s="2">
        <v>14</v>
      </c>
      <c r="B168" s="9">
        <v>11</v>
      </c>
      <c r="C168" s="2" t="s">
        <v>106</v>
      </c>
      <c r="D168" s="2" t="s">
        <v>314</v>
      </c>
      <c r="E168" s="2" t="str">
        <f t="shared" si="9"/>
        <v>14.11</v>
      </c>
      <c r="F168" s="2" t="str">
        <f t="shared" si="10"/>
        <v>Cole Kmet</v>
      </c>
      <c r="G168" s="2" t="s">
        <v>657</v>
      </c>
      <c r="H168" s="2" t="s">
        <v>13</v>
      </c>
      <c r="I168" s="2" t="s">
        <v>1</v>
      </c>
      <c r="J168" s="2" t="str">
        <f>_xlfn.XLOOKUP(I168,FantasyOwnerNames!$A$4:$A$15,FantasyOwnerNames!$B$4:$B$15,)</f>
        <v>Adam Devera</v>
      </c>
      <c r="K168" s="2" t="str">
        <f>_xlfn.IFNA(_xlfn.XLOOKUP(F168,'PPR ADP 2021 '!E:E,'PPR ADP 2021 '!B:B),_xlfn.XLOOKUP(F168,'Adjusted PPR ADP'!A:A,'Adjusted PPR ADP'!B:B))</f>
        <v>16.03</v>
      </c>
      <c r="L168" s="2">
        <f t="shared" si="11"/>
        <v>-1.9200000000000017</v>
      </c>
    </row>
    <row r="169" spans="1:12" x14ac:dyDescent="0.25">
      <c r="A169" s="2">
        <v>14</v>
      </c>
      <c r="B169" s="9">
        <v>12</v>
      </c>
      <c r="C169" s="2" t="s">
        <v>160</v>
      </c>
      <c r="D169" s="2" t="s">
        <v>315</v>
      </c>
      <c r="E169" s="2" t="str">
        <f t="shared" si="9"/>
        <v>14.12</v>
      </c>
      <c r="F169" s="2" t="str">
        <f t="shared" si="10"/>
        <v>Tua Tagovailoa</v>
      </c>
      <c r="G169" s="2" t="s">
        <v>680</v>
      </c>
      <c r="H169" s="2" t="s">
        <v>15</v>
      </c>
      <c r="I169" s="2" t="s">
        <v>0</v>
      </c>
      <c r="J169" s="2" t="str">
        <f>_xlfn.XLOOKUP(I169,FantasyOwnerNames!$A$4:$A$15,FantasyOwnerNames!$B$4:$B$15,)</f>
        <v>Geoffrey Mercado</v>
      </c>
      <c r="K169" s="2" t="str">
        <f>_xlfn.IFNA(_xlfn.XLOOKUP(F169,'PPR ADP 2021 '!E:E,'PPR ADP 2021 '!B:B),_xlfn.XLOOKUP(F169,'Adjusted PPR ADP'!A:A,'Adjusted PPR ADP'!B:B))</f>
        <v>13.10</v>
      </c>
      <c r="L169" s="2">
        <f t="shared" si="11"/>
        <v>1.0199999999999996</v>
      </c>
    </row>
    <row r="170" spans="1:12" x14ac:dyDescent="0.25">
      <c r="A170" s="2">
        <v>15</v>
      </c>
      <c r="B170" s="9" t="s">
        <v>842</v>
      </c>
      <c r="C170" s="2" t="s">
        <v>161</v>
      </c>
      <c r="D170" s="2" t="s">
        <v>316</v>
      </c>
      <c r="E170" s="2" t="str">
        <f t="shared" si="9"/>
        <v>15.01</v>
      </c>
      <c r="F170" s="2" t="str">
        <f t="shared" si="10"/>
        <v>Tony Pollard</v>
      </c>
      <c r="G170" s="2" t="s">
        <v>627</v>
      </c>
      <c r="H170" s="2" t="s">
        <v>12</v>
      </c>
      <c r="I170" s="2" t="s">
        <v>0</v>
      </c>
      <c r="J170" s="2" t="str">
        <f>_xlfn.XLOOKUP(I170,FantasyOwnerNames!$A$4:$A$15,FantasyOwnerNames!$B$4:$B$15,)</f>
        <v>Geoffrey Mercado</v>
      </c>
      <c r="K170" s="2" t="str">
        <f>_xlfn.IFNA(_xlfn.XLOOKUP(F170,'PPR ADP 2021 '!E:E,'PPR ADP 2021 '!B:B),_xlfn.XLOOKUP(F170,'Adjusted PPR ADP'!A:A,'Adjusted PPR ADP'!B:B))</f>
        <v>11.12</v>
      </c>
      <c r="L170" s="2">
        <f t="shared" si="11"/>
        <v>3.8900000000000006</v>
      </c>
    </row>
    <row r="171" spans="1:12" x14ac:dyDescent="0.25">
      <c r="A171" s="2">
        <v>15</v>
      </c>
      <c r="B171" s="9" t="s">
        <v>843</v>
      </c>
      <c r="C171" s="2" t="s">
        <v>162</v>
      </c>
      <c r="D171" s="2" t="s">
        <v>109</v>
      </c>
      <c r="E171" s="2" t="str">
        <f t="shared" si="9"/>
        <v>15.02</v>
      </c>
      <c r="F171" s="2" t="str">
        <f t="shared" si="10"/>
        <v>Mac Jones</v>
      </c>
      <c r="G171" s="2" t="s">
        <v>266</v>
      </c>
      <c r="H171" s="2" t="s">
        <v>15</v>
      </c>
      <c r="I171" s="2" t="s">
        <v>1</v>
      </c>
      <c r="J171" s="2" t="str">
        <f>_xlfn.XLOOKUP(I171,FantasyOwnerNames!$A$4:$A$15,FantasyOwnerNames!$B$4:$B$15,)</f>
        <v>Adam Devera</v>
      </c>
      <c r="K171" s="2" t="str">
        <f>_xlfn.IFNA(_xlfn.XLOOKUP(F171,'PPR ADP 2021 '!E:E,'PPR ADP 2021 '!B:B),_xlfn.XLOOKUP(F171,'Adjusted PPR ADP'!A:A,'Adjusted PPR ADP'!B:B))</f>
        <v>15.04</v>
      </c>
      <c r="L171" s="2">
        <f t="shared" si="11"/>
        <v>-1.9999999999999574E-2</v>
      </c>
    </row>
    <row r="172" spans="1:12" x14ac:dyDescent="0.25">
      <c r="A172" s="2">
        <v>15</v>
      </c>
      <c r="B172" s="9" t="s">
        <v>844</v>
      </c>
      <c r="C172" s="2" t="s">
        <v>163</v>
      </c>
      <c r="D172" s="2" t="s">
        <v>317</v>
      </c>
      <c r="E172" s="2" t="str">
        <f t="shared" si="9"/>
        <v>15.03</v>
      </c>
      <c r="F172" s="2" t="str">
        <f t="shared" si="10"/>
        <v>Jamison Crowder</v>
      </c>
      <c r="G172" s="2" t="s">
        <v>269</v>
      </c>
      <c r="H172" s="2" t="s">
        <v>14</v>
      </c>
      <c r="I172" s="2" t="s">
        <v>2</v>
      </c>
      <c r="J172" s="2" t="str">
        <f>_xlfn.XLOOKUP(I172,FantasyOwnerNames!$A$4:$A$15,FantasyOwnerNames!$B$4:$B$15,)</f>
        <v>Jan Dela Cruz</v>
      </c>
      <c r="K172" s="2" t="str">
        <f>_xlfn.IFNA(_xlfn.XLOOKUP(F172,'PPR ADP 2021 '!E:E,'PPR ADP 2021 '!B:B),_xlfn.XLOOKUP(F172,'Adjusted PPR ADP'!A:A,'Adjusted PPR ADP'!B:B))</f>
        <v>19.05</v>
      </c>
      <c r="L172" s="2">
        <f t="shared" si="11"/>
        <v>-4.0200000000000014</v>
      </c>
    </row>
    <row r="173" spans="1:12" x14ac:dyDescent="0.25">
      <c r="A173" s="2">
        <v>15</v>
      </c>
      <c r="B173" s="9" t="s">
        <v>845</v>
      </c>
      <c r="C173" s="2" t="s">
        <v>164</v>
      </c>
      <c r="D173" s="2" t="s">
        <v>318</v>
      </c>
      <c r="E173" s="2" t="str">
        <f t="shared" si="9"/>
        <v>15.04</v>
      </c>
      <c r="F173" s="2" t="str">
        <f t="shared" si="10"/>
        <v>Daniel Carlson</v>
      </c>
      <c r="G173" s="2" t="s">
        <v>208</v>
      </c>
      <c r="H173" s="2" t="s">
        <v>17</v>
      </c>
      <c r="I173" s="2" t="s">
        <v>3</v>
      </c>
      <c r="J173" s="2" t="str">
        <f>_xlfn.XLOOKUP(I173,FantasyOwnerNames!$A$4:$A$15,FantasyOwnerNames!$B$4:$B$15,)</f>
        <v>Joseph Durkin</v>
      </c>
      <c r="K173" s="2" t="str">
        <f>_xlfn.IFNA(_xlfn.XLOOKUP(F173,'PPR ADP 2021 '!E:E,'PPR ADP 2021 '!B:B),_xlfn.XLOOKUP(F173,'Adjusted PPR ADP'!A:A,'Adjusted PPR ADP'!B:B))</f>
        <v>15.11</v>
      </c>
      <c r="L173" s="2">
        <f t="shared" si="11"/>
        <v>-7.0000000000000284E-2</v>
      </c>
    </row>
    <row r="174" spans="1:12" x14ac:dyDescent="0.25">
      <c r="A174" s="2">
        <v>15</v>
      </c>
      <c r="B174" s="9" t="s">
        <v>846</v>
      </c>
      <c r="C174" s="2" t="s">
        <v>165</v>
      </c>
      <c r="D174" s="2" t="s">
        <v>319</v>
      </c>
      <c r="E174" s="2" t="str">
        <f t="shared" si="9"/>
        <v>15.05</v>
      </c>
      <c r="F174" s="2" t="str">
        <f t="shared" si="10"/>
        <v>Matt Gay</v>
      </c>
      <c r="G174" s="2" t="s">
        <v>220</v>
      </c>
      <c r="H174" s="2" t="s">
        <v>17</v>
      </c>
      <c r="I174" s="2" t="s">
        <v>4</v>
      </c>
      <c r="J174" s="2" t="str">
        <f>_xlfn.XLOOKUP(I174,FantasyOwnerNames!$A$4:$A$15,FantasyOwnerNames!$B$4:$B$15,)</f>
        <v>Andrew Dinh</v>
      </c>
      <c r="K174" s="2" t="str">
        <f>_xlfn.IFNA(_xlfn.XLOOKUP(F174,'PPR ADP 2021 '!E:E,'PPR ADP 2021 '!B:B),_xlfn.XLOOKUP(F174,'Adjusted PPR ADP'!A:A,'Adjusted PPR ADP'!B:B))</f>
        <v>17.10</v>
      </c>
      <c r="L174" s="2">
        <f t="shared" si="11"/>
        <v>-2.0500000000000007</v>
      </c>
    </row>
    <row r="175" spans="1:12" x14ac:dyDescent="0.25">
      <c r="A175" s="2">
        <v>15</v>
      </c>
      <c r="B175" s="9" t="s">
        <v>847</v>
      </c>
      <c r="C175" s="2" t="s">
        <v>166</v>
      </c>
      <c r="D175" s="2" t="s">
        <v>206</v>
      </c>
      <c r="E175" s="2" t="str">
        <f t="shared" si="9"/>
        <v>15.06</v>
      </c>
      <c r="F175" s="2" t="str">
        <f t="shared" si="10"/>
        <v>Malcolm Brown</v>
      </c>
      <c r="G175" s="2" t="s">
        <v>680</v>
      </c>
      <c r="H175" s="2" t="s">
        <v>12</v>
      </c>
      <c r="I175" s="2" t="s">
        <v>5</v>
      </c>
      <c r="J175" s="2" t="str">
        <f>_xlfn.XLOOKUP(I175,FantasyOwnerNames!$A$4:$A$15,FantasyOwnerNames!$B$4:$B$15,)</f>
        <v>Alexandra Rodriguez</v>
      </c>
      <c r="K175" s="2" t="str">
        <f>_xlfn.IFNA(_xlfn.XLOOKUP(F175,'PPR ADP 2021 '!E:E,'PPR ADP 2021 '!B:B),_xlfn.XLOOKUP(F175,'Adjusted PPR ADP'!A:A,'Adjusted PPR ADP'!B:B))</f>
        <v>20.11</v>
      </c>
      <c r="L175" s="2">
        <f t="shared" si="11"/>
        <v>-5.0499999999999989</v>
      </c>
    </row>
    <row r="176" spans="1:12" x14ac:dyDescent="0.25">
      <c r="A176" s="2">
        <v>15</v>
      </c>
      <c r="B176" s="9" t="s">
        <v>848</v>
      </c>
      <c r="C176" s="2" t="s">
        <v>167</v>
      </c>
      <c r="D176" s="2" t="s">
        <v>235</v>
      </c>
      <c r="E176" s="2" t="str">
        <f t="shared" si="9"/>
        <v>15.07</v>
      </c>
      <c r="F176" s="2" t="str">
        <f t="shared" si="10"/>
        <v>Bryan Edwards</v>
      </c>
      <c r="G176" s="2" t="s">
        <v>208</v>
      </c>
      <c r="H176" s="2" t="s">
        <v>14</v>
      </c>
      <c r="I176" s="2" t="s">
        <v>6</v>
      </c>
      <c r="J176" s="2" t="str">
        <f>_xlfn.XLOOKUP(I176,FantasyOwnerNames!$A$4:$A$15,FantasyOwnerNames!$B$4:$B$15,)</f>
        <v>Patrick Mercado</v>
      </c>
      <c r="K176" s="2" t="str">
        <f>_xlfn.IFNA(_xlfn.XLOOKUP(F176,'PPR ADP 2021 '!E:E,'PPR ADP 2021 '!B:B),_xlfn.XLOOKUP(F176,'Adjusted PPR ADP'!A:A,'Adjusted PPR ADP'!B:B))</f>
        <v>17.09</v>
      </c>
      <c r="L176" s="2">
        <f t="shared" si="11"/>
        <v>-2.0199999999999996</v>
      </c>
    </row>
    <row r="177" spans="1:12" x14ac:dyDescent="0.25">
      <c r="A177" s="2">
        <v>15</v>
      </c>
      <c r="B177" s="9" t="s">
        <v>849</v>
      </c>
      <c r="C177" s="2" t="s">
        <v>168</v>
      </c>
      <c r="D177" s="2" t="s">
        <v>234</v>
      </c>
      <c r="E177" s="2" t="str">
        <f t="shared" si="9"/>
        <v>15.08</v>
      </c>
      <c r="F177" s="2" t="str">
        <f t="shared" si="10"/>
        <v>Rondale Moore</v>
      </c>
      <c r="G177" s="2" t="s">
        <v>645</v>
      </c>
      <c r="H177" s="2" t="s">
        <v>14</v>
      </c>
      <c r="I177" s="2" t="s">
        <v>7</v>
      </c>
      <c r="J177" s="2" t="str">
        <f>_xlfn.XLOOKUP(I177,FantasyOwnerNames!$A$4:$A$15,FantasyOwnerNames!$B$4:$B$15,)</f>
        <v>Meahway Ngu</v>
      </c>
      <c r="K177" s="2" t="str">
        <f>_xlfn.IFNA(_xlfn.XLOOKUP(F177,'PPR ADP 2021 '!E:E,'PPR ADP 2021 '!B:B),_xlfn.XLOOKUP(F177,'Adjusted PPR ADP'!A:A,'Adjusted PPR ADP'!B:B))</f>
        <v>15.05</v>
      </c>
      <c r="L177" s="2">
        <f t="shared" si="11"/>
        <v>2.9999999999999361E-2</v>
      </c>
    </row>
    <row r="178" spans="1:12" x14ac:dyDescent="0.25">
      <c r="A178" s="2">
        <v>15</v>
      </c>
      <c r="B178" s="9" t="s">
        <v>850</v>
      </c>
      <c r="C178" s="2" t="s">
        <v>169</v>
      </c>
      <c r="D178" s="2" t="s">
        <v>320</v>
      </c>
      <c r="E178" s="2" t="str">
        <f t="shared" si="9"/>
        <v>15.09</v>
      </c>
      <c r="F178" s="2" t="str">
        <f t="shared" si="10"/>
        <v>Rhamondre Stevenson</v>
      </c>
      <c r="G178" s="2" t="s">
        <v>266</v>
      </c>
      <c r="H178" s="2" t="s">
        <v>12</v>
      </c>
      <c r="I178" s="2" t="s">
        <v>8</v>
      </c>
      <c r="J178" s="2" t="str">
        <f>_xlfn.XLOOKUP(I178,FantasyOwnerNames!$A$4:$A$15,FantasyOwnerNames!$B$4:$B$15,)</f>
        <v>Albert Tine</v>
      </c>
      <c r="K178" s="2" t="str">
        <f>_xlfn.IFNA(_xlfn.XLOOKUP(F178,'PPR ADP 2021 '!E:E,'PPR ADP 2021 '!B:B),_xlfn.XLOOKUP(F178,'Adjusted PPR ADP'!A:A,'Adjusted PPR ADP'!B:B))</f>
        <v>14.09</v>
      </c>
      <c r="L178" s="2">
        <f t="shared" si="11"/>
        <v>1</v>
      </c>
    </row>
    <row r="179" spans="1:12" x14ac:dyDescent="0.25">
      <c r="A179" s="2">
        <v>15</v>
      </c>
      <c r="B179" s="9">
        <v>10</v>
      </c>
      <c r="C179" s="2" t="s">
        <v>170</v>
      </c>
      <c r="D179" s="2" t="s">
        <v>321</v>
      </c>
      <c r="E179" s="2" t="str">
        <f t="shared" si="9"/>
        <v>15.10</v>
      </c>
      <c r="F179" s="2" t="str">
        <f t="shared" si="10"/>
        <v>Jameis Winston</v>
      </c>
      <c r="G179" s="2" t="s">
        <v>183</v>
      </c>
      <c r="H179" s="2" t="s">
        <v>15</v>
      </c>
      <c r="I179" s="2" t="s">
        <v>9</v>
      </c>
      <c r="J179" s="2" t="str">
        <f>_xlfn.XLOOKUP(I179,FantasyOwnerNames!$A$4:$A$15,FantasyOwnerNames!$B$4:$B$15,)</f>
        <v>Armon Antolin</v>
      </c>
      <c r="K179" s="2" t="str">
        <f>_xlfn.IFNA(_xlfn.XLOOKUP(F179,'PPR ADP 2021 '!E:E,'PPR ADP 2021 '!B:B),_xlfn.XLOOKUP(F179,'Adjusted PPR ADP'!A:A,'Adjusted PPR ADP'!B:B))</f>
        <v>14.08</v>
      </c>
      <c r="L179" s="2">
        <f t="shared" si="11"/>
        <v>1.0199999999999996</v>
      </c>
    </row>
    <row r="180" spans="1:12" x14ac:dyDescent="0.25">
      <c r="A180" s="2">
        <v>15</v>
      </c>
      <c r="B180" s="9">
        <v>11</v>
      </c>
      <c r="C180" s="2" t="s">
        <v>165</v>
      </c>
      <c r="D180" s="2" t="s">
        <v>121</v>
      </c>
      <c r="E180" s="2" t="str">
        <f t="shared" si="9"/>
        <v>15.11</v>
      </c>
      <c r="F180" s="2" t="str">
        <f t="shared" si="10"/>
        <v>Matt Ryan</v>
      </c>
      <c r="G180" s="2" t="s">
        <v>647</v>
      </c>
      <c r="H180" s="2" t="s">
        <v>15</v>
      </c>
      <c r="I180" s="2" t="s">
        <v>10</v>
      </c>
      <c r="J180" s="2" t="str">
        <f>_xlfn.XLOOKUP(I180,FantasyOwnerNames!$A$4:$A$15,FantasyOwnerNames!$B$4:$B$15,)</f>
        <v>Angelo Devera</v>
      </c>
      <c r="K180" s="2" t="str">
        <f>_xlfn.IFNA(_xlfn.XLOOKUP(F180,'PPR ADP 2021 '!E:E,'PPR ADP 2021 '!B:B),_xlfn.XLOOKUP(F180,'Adjusted PPR ADP'!A:A,'Adjusted PPR ADP'!B:B))</f>
        <v>12.08</v>
      </c>
      <c r="L180" s="2">
        <f t="shared" si="11"/>
        <v>3.0299999999999994</v>
      </c>
    </row>
    <row r="181" spans="1:12" x14ac:dyDescent="0.25">
      <c r="A181" s="2">
        <v>15</v>
      </c>
      <c r="B181" s="9">
        <v>12</v>
      </c>
      <c r="C181" s="2" t="s">
        <v>31</v>
      </c>
      <c r="D181" s="2" t="s">
        <v>322</v>
      </c>
      <c r="E181" s="2" t="str">
        <f t="shared" si="9"/>
        <v>15.12</v>
      </c>
      <c r="F181" s="2" t="str">
        <f t="shared" si="10"/>
        <v>Justin Fields</v>
      </c>
      <c r="G181" s="2" t="s">
        <v>657</v>
      </c>
      <c r="H181" s="2" t="s">
        <v>15</v>
      </c>
      <c r="I181" s="2" t="s">
        <v>11</v>
      </c>
      <c r="J181" s="2" t="str">
        <f>_xlfn.XLOOKUP(I181,FantasyOwnerNames!$A$4:$A$15,FantasyOwnerNames!$B$4:$B$15,)</f>
        <v>Jeff Dela Cruc</v>
      </c>
      <c r="K181" s="2" t="str">
        <f>_xlfn.IFNA(_xlfn.XLOOKUP(F181,'PPR ADP 2021 '!E:E,'PPR ADP 2021 '!B:B),_xlfn.XLOOKUP(F181,'Adjusted PPR ADP'!A:A,'Adjusted PPR ADP'!B:B))</f>
        <v>12.07</v>
      </c>
      <c r="L181" s="2">
        <f t="shared" si="11"/>
        <v>3.0499999999999989</v>
      </c>
    </row>
    <row r="182" spans="1:12" x14ac:dyDescent="0.25">
      <c r="A182" s="2">
        <v>16</v>
      </c>
      <c r="B182" s="9" t="s">
        <v>842</v>
      </c>
      <c r="C182" s="2" t="s">
        <v>171</v>
      </c>
      <c r="D182" s="2" t="s">
        <v>236</v>
      </c>
      <c r="E182" s="2" t="str">
        <f t="shared" si="9"/>
        <v>16.01</v>
      </c>
      <c r="F182" s="2" t="str">
        <f t="shared" si="10"/>
        <v>Tyron Johnson</v>
      </c>
      <c r="G182" s="2" t="s">
        <v>208</v>
      </c>
      <c r="H182" s="2" t="s">
        <v>14</v>
      </c>
      <c r="I182" s="2" t="s">
        <v>11</v>
      </c>
      <c r="J182" s="2" t="str">
        <f>_xlfn.XLOOKUP(I182,FantasyOwnerNames!$A$4:$A$15,FantasyOwnerNames!$B$4:$B$15,)</f>
        <v>Jeff Dela Cruc</v>
      </c>
      <c r="K182" s="2" t="str">
        <f>_xlfn.IFNA(_xlfn.XLOOKUP(F182,'PPR ADP 2021 '!E:E,'PPR ADP 2021 '!B:B),_xlfn.XLOOKUP(F182,'Adjusted PPR ADP'!A:A,'Adjusted PPR ADP'!B:B))</f>
        <v>36.02</v>
      </c>
      <c r="L182" s="2">
        <f t="shared" si="11"/>
        <v>-20.010000000000002</v>
      </c>
    </row>
    <row r="183" spans="1:12" x14ac:dyDescent="0.25">
      <c r="A183" s="2">
        <v>16</v>
      </c>
      <c r="B183" s="9" t="s">
        <v>843</v>
      </c>
      <c r="C183" s="2" t="s">
        <v>172</v>
      </c>
      <c r="D183" s="2" t="s">
        <v>323</v>
      </c>
      <c r="E183" s="2" t="str">
        <f t="shared" si="9"/>
        <v>16.02</v>
      </c>
      <c r="F183" s="2" t="str">
        <f t="shared" si="10"/>
        <v>Graham Gano</v>
      </c>
      <c r="G183" s="2" t="s">
        <v>187</v>
      </c>
      <c r="H183" s="2" t="s">
        <v>17</v>
      </c>
      <c r="I183" s="2" t="s">
        <v>10</v>
      </c>
      <c r="J183" s="2" t="str">
        <f>_xlfn.XLOOKUP(I183,FantasyOwnerNames!$A$4:$A$15,FantasyOwnerNames!$B$4:$B$15,)</f>
        <v>Angelo Devera</v>
      </c>
      <c r="K183" s="2" t="str">
        <f>_xlfn.IFNA(_xlfn.XLOOKUP(F183,'PPR ADP 2021 '!E:E,'PPR ADP 2021 '!B:B),_xlfn.XLOOKUP(F183,'Adjusted PPR ADP'!A:A,'Adjusted PPR ADP'!B:B))</f>
        <v>20.09</v>
      </c>
      <c r="L183" s="2">
        <f t="shared" si="11"/>
        <v>-4.07</v>
      </c>
    </row>
    <row r="184" spans="1:12" x14ac:dyDescent="0.25">
      <c r="A184" s="2">
        <v>16</v>
      </c>
      <c r="B184" s="9" t="s">
        <v>844</v>
      </c>
      <c r="C184" s="2" t="s">
        <v>173</v>
      </c>
      <c r="D184" s="2" t="s">
        <v>324</v>
      </c>
      <c r="E184" s="2" t="str">
        <f t="shared" si="9"/>
        <v>16.03</v>
      </c>
      <c r="F184" s="2" t="str">
        <f t="shared" si="10"/>
        <v>Nelson Agholor</v>
      </c>
      <c r="G184" s="2" t="s">
        <v>266</v>
      </c>
      <c r="H184" s="2" t="s">
        <v>14</v>
      </c>
      <c r="I184" s="2" t="s">
        <v>9</v>
      </c>
      <c r="J184" s="2" t="str">
        <f>_xlfn.XLOOKUP(I184,FantasyOwnerNames!$A$4:$A$15,FantasyOwnerNames!$B$4:$B$15,)</f>
        <v>Armon Antolin</v>
      </c>
      <c r="K184" s="2" t="str">
        <f>_xlfn.IFNA(_xlfn.XLOOKUP(F184,'PPR ADP 2021 '!E:E,'PPR ADP 2021 '!B:B),_xlfn.XLOOKUP(F184,'Adjusted PPR ADP'!A:A,'Adjusted PPR ADP'!B:B))</f>
        <v>15.02</v>
      </c>
      <c r="L184" s="2">
        <f t="shared" si="11"/>
        <v>1.0100000000000016</v>
      </c>
    </row>
    <row r="185" spans="1:12" x14ac:dyDescent="0.25">
      <c r="A185" s="2">
        <v>16</v>
      </c>
      <c r="B185" s="9" t="s">
        <v>845</v>
      </c>
      <c r="C185" s="2" t="s">
        <v>58</v>
      </c>
      <c r="D185" s="2" t="s">
        <v>325</v>
      </c>
      <c r="E185" s="2" t="str">
        <f t="shared" si="9"/>
        <v>16.04</v>
      </c>
      <c r="F185" s="2" t="str">
        <f t="shared" si="10"/>
        <v>Brandon McManus</v>
      </c>
      <c r="G185" s="2" t="s">
        <v>688</v>
      </c>
      <c r="H185" s="2" t="s">
        <v>17</v>
      </c>
      <c r="I185" s="2" t="s">
        <v>8</v>
      </c>
      <c r="J185" s="2" t="str">
        <f>_xlfn.XLOOKUP(I185,FantasyOwnerNames!$A$4:$A$15,FantasyOwnerNames!$B$4:$B$15,)</f>
        <v>Albert Tine</v>
      </c>
      <c r="K185" s="2" t="str">
        <f>_xlfn.IFNA(_xlfn.XLOOKUP(F185,'PPR ADP 2021 '!E:E,'PPR ADP 2021 '!B:B),_xlfn.XLOOKUP(F185,'Adjusted PPR ADP'!A:A,'Adjusted PPR ADP'!B:B))</f>
        <v>18.09</v>
      </c>
      <c r="L185" s="2">
        <f t="shared" si="11"/>
        <v>-2.0500000000000007</v>
      </c>
    </row>
    <row r="186" spans="1:12" x14ac:dyDescent="0.25">
      <c r="A186" s="2">
        <v>16</v>
      </c>
      <c r="B186" s="9" t="s">
        <v>846</v>
      </c>
      <c r="C186" s="2" t="s">
        <v>174</v>
      </c>
      <c r="D186" s="2" t="s">
        <v>326</v>
      </c>
      <c r="E186" s="2" t="str">
        <f t="shared" si="9"/>
        <v>16.05</v>
      </c>
      <c r="F186" s="2" t="str">
        <f t="shared" si="10"/>
        <v>Ben Roethlisberger</v>
      </c>
      <c r="G186" s="2" t="s">
        <v>637</v>
      </c>
      <c r="H186" s="2" t="s">
        <v>15</v>
      </c>
      <c r="I186" s="2" t="s">
        <v>7</v>
      </c>
      <c r="J186" s="2" t="str">
        <f>_xlfn.XLOOKUP(I186,FantasyOwnerNames!$A$4:$A$15,FantasyOwnerNames!$B$4:$B$15,)</f>
        <v>Meahway Ngu</v>
      </c>
      <c r="K186" s="2" t="str">
        <f>_xlfn.IFNA(_xlfn.XLOOKUP(F186,'PPR ADP 2021 '!E:E,'PPR ADP 2021 '!B:B),_xlfn.XLOOKUP(F186,'Adjusted PPR ADP'!A:A,'Adjusted PPR ADP'!B:B))</f>
        <v>14.03</v>
      </c>
      <c r="L186" s="2">
        <f t="shared" si="11"/>
        <v>2.0200000000000014</v>
      </c>
    </row>
    <row r="187" spans="1:12" x14ac:dyDescent="0.25">
      <c r="A187" s="2">
        <v>16</v>
      </c>
      <c r="B187" s="9" t="s">
        <v>847</v>
      </c>
      <c r="C187" s="2" t="s">
        <v>175</v>
      </c>
      <c r="D187" s="2" t="s">
        <v>327</v>
      </c>
      <c r="E187" s="2" t="str">
        <f t="shared" si="9"/>
        <v>16.06</v>
      </c>
      <c r="F187" s="2" t="str">
        <f t="shared" si="10"/>
        <v>Teddy Bridgewater</v>
      </c>
      <c r="G187" s="2" t="s">
        <v>688</v>
      </c>
      <c r="H187" s="2" t="s">
        <v>15</v>
      </c>
      <c r="I187" s="2" t="s">
        <v>6</v>
      </c>
      <c r="J187" s="2" t="str">
        <f>_xlfn.XLOOKUP(I187,FantasyOwnerNames!$A$4:$A$15,FantasyOwnerNames!$B$4:$B$15,)</f>
        <v>Patrick Mercado</v>
      </c>
      <c r="K187" s="2" t="str">
        <f>_xlfn.IFNA(_xlfn.XLOOKUP(F187,'PPR ADP 2021 '!E:E,'PPR ADP 2021 '!B:B),_xlfn.XLOOKUP(F187,'Adjusted PPR ADP'!A:A,'Adjusted PPR ADP'!B:B))</f>
        <v>21.11</v>
      </c>
      <c r="L187" s="2">
        <f t="shared" si="11"/>
        <v>-5.0500000000000007</v>
      </c>
    </row>
    <row r="188" spans="1:12" x14ac:dyDescent="0.25">
      <c r="A188" s="2">
        <v>16</v>
      </c>
      <c r="B188" s="9" t="s">
        <v>848</v>
      </c>
      <c r="C188" s="2" t="s">
        <v>176</v>
      </c>
      <c r="D188" s="2" t="s">
        <v>328</v>
      </c>
      <c r="E188" s="2" t="str">
        <f t="shared" si="9"/>
        <v>16.07</v>
      </c>
      <c r="F188" s="2" t="str">
        <f t="shared" si="10"/>
        <v>Greg Zuerlein</v>
      </c>
      <c r="G188" s="2" t="s">
        <v>627</v>
      </c>
      <c r="H188" s="2" t="s">
        <v>17</v>
      </c>
      <c r="I188" s="2" t="s">
        <v>5</v>
      </c>
      <c r="J188" s="2" t="str">
        <f>_xlfn.XLOOKUP(I188,FantasyOwnerNames!$A$4:$A$15,FantasyOwnerNames!$B$4:$B$15,)</f>
        <v>Alexandra Rodriguez</v>
      </c>
      <c r="K188" s="2" t="str">
        <f>_xlfn.IFNA(_xlfn.XLOOKUP(F188,'PPR ADP 2021 '!E:E,'PPR ADP 2021 '!B:B),_xlfn.XLOOKUP(F188,'Adjusted PPR ADP'!A:A,'Adjusted PPR ADP'!B:B))</f>
        <v>15.07</v>
      </c>
      <c r="L188" s="2">
        <f t="shared" si="11"/>
        <v>1</v>
      </c>
    </row>
    <row r="189" spans="1:12" x14ac:dyDescent="0.25">
      <c r="A189" s="2">
        <v>16</v>
      </c>
      <c r="B189" s="9" t="s">
        <v>849</v>
      </c>
      <c r="C189" s="2" t="s">
        <v>177</v>
      </c>
      <c r="D189" s="2" t="s">
        <v>272</v>
      </c>
      <c r="E189" s="2" t="str">
        <f t="shared" si="9"/>
        <v>16.08</v>
      </c>
      <c r="F189" s="2" t="str">
        <f t="shared" si="10"/>
        <v>Colts D/ST</v>
      </c>
      <c r="G189" s="2" t="s">
        <v>641</v>
      </c>
      <c r="H189" s="2" t="s">
        <v>16</v>
      </c>
      <c r="I189" s="2" t="s">
        <v>4</v>
      </c>
      <c r="J189" s="2" t="str">
        <f>_xlfn.XLOOKUP(I189,FantasyOwnerNames!$A$4:$A$15,FantasyOwnerNames!$B$4:$B$15,)</f>
        <v>Andrew Dinh</v>
      </c>
      <c r="K189" s="2" t="str">
        <f>_xlfn.IFNA(_xlfn.XLOOKUP(F189,'PPR ADP 2021 '!E:E,'PPR ADP 2021 '!B:B),_xlfn.XLOOKUP(F189,'Adjusted PPR ADP'!A:A,'Adjusted PPR ADP'!B:B))</f>
        <v>13.05</v>
      </c>
      <c r="L189" s="2">
        <f t="shared" si="11"/>
        <v>3.0299999999999976</v>
      </c>
    </row>
    <row r="190" spans="1:12" x14ac:dyDescent="0.25">
      <c r="A190" s="2">
        <v>16</v>
      </c>
      <c r="B190" s="9" t="s">
        <v>850</v>
      </c>
      <c r="C190" s="2" t="s">
        <v>178</v>
      </c>
      <c r="D190" s="2" t="s">
        <v>329</v>
      </c>
      <c r="E190" s="2" t="str">
        <f t="shared" si="9"/>
        <v>16.09</v>
      </c>
      <c r="F190" s="2" t="str">
        <f t="shared" si="10"/>
        <v>Carlos Hyde</v>
      </c>
      <c r="G190" s="2" t="s">
        <v>662</v>
      </c>
      <c r="H190" s="2" t="s">
        <v>12</v>
      </c>
      <c r="I190" s="2" t="s">
        <v>3</v>
      </c>
      <c r="J190" s="2" t="str">
        <f>_xlfn.XLOOKUP(I190,FantasyOwnerNames!$A$4:$A$15,FantasyOwnerNames!$B$4:$B$15,)</f>
        <v>Joseph Durkin</v>
      </c>
      <c r="K190" s="2" t="str">
        <f>_xlfn.IFNA(_xlfn.XLOOKUP(F190,'PPR ADP 2021 '!E:E,'PPR ADP 2021 '!B:B),_xlfn.XLOOKUP(F190,'Adjusted PPR ADP'!A:A,'Adjusted PPR ADP'!B:B))</f>
        <v>22.12</v>
      </c>
      <c r="L190" s="2">
        <f t="shared" si="11"/>
        <v>-6.0300000000000011</v>
      </c>
    </row>
    <row r="191" spans="1:12" x14ac:dyDescent="0.25">
      <c r="A191" s="2">
        <v>16</v>
      </c>
      <c r="B191" s="9">
        <v>10</v>
      </c>
      <c r="C191" s="2" t="s">
        <v>179</v>
      </c>
      <c r="D191" s="2" t="s">
        <v>330</v>
      </c>
      <c r="E191" s="2" t="str">
        <f t="shared" si="9"/>
        <v>16.10</v>
      </c>
      <c r="F191" s="2" t="str">
        <f t="shared" si="10"/>
        <v>Dare Ogunbowale</v>
      </c>
      <c r="G191" s="2" t="s">
        <v>662</v>
      </c>
      <c r="H191" s="2" t="s">
        <v>12</v>
      </c>
      <c r="I191" s="2" t="s">
        <v>2</v>
      </c>
      <c r="J191" s="2" t="str">
        <f>_xlfn.XLOOKUP(I191,FantasyOwnerNames!$A$4:$A$15,FantasyOwnerNames!$B$4:$B$15,)</f>
        <v>Jan Dela Cruz</v>
      </c>
      <c r="K191" s="2" t="str">
        <f>_xlfn.IFNA(_xlfn.XLOOKUP(F191,'PPR ADP 2021 '!E:E,'PPR ADP 2021 '!B:B),_xlfn.XLOOKUP(F191,'Adjusted PPR ADP'!A:A,'Adjusted PPR ADP'!B:B))</f>
        <v>N/A</v>
      </c>
      <c r="L191" s="2" t="str">
        <f t="shared" si="11"/>
        <v>N/A</v>
      </c>
    </row>
    <row r="192" spans="1:12" x14ac:dyDescent="0.25">
      <c r="A192" s="2">
        <v>16</v>
      </c>
      <c r="B192" s="9">
        <v>11</v>
      </c>
      <c r="C192" s="2" t="s">
        <v>40</v>
      </c>
      <c r="D192" s="2" t="s">
        <v>331</v>
      </c>
      <c r="E192" s="2" t="str">
        <f t="shared" si="9"/>
        <v>16.11</v>
      </c>
      <c r="F192" s="2" t="str">
        <f t="shared" si="10"/>
        <v>A.J. Green</v>
      </c>
      <c r="G192" s="2" t="s">
        <v>645</v>
      </c>
      <c r="H192" s="2" t="s">
        <v>14</v>
      </c>
      <c r="I192" s="2" t="s">
        <v>1</v>
      </c>
      <c r="J192" s="2" t="str">
        <f>_xlfn.XLOOKUP(I192,FantasyOwnerNames!$A$4:$A$15,FantasyOwnerNames!$B$4:$B$15,)</f>
        <v>Adam Devera</v>
      </c>
      <c r="K192" s="2" t="str">
        <f>_xlfn.IFNA(_xlfn.XLOOKUP(F192,'PPR ADP 2021 '!E:E,'PPR ADP 2021 '!B:B),_xlfn.XLOOKUP(F192,'Adjusted PPR ADP'!A:A,'Adjusted PPR ADP'!B:B))</f>
        <v>17.02</v>
      </c>
      <c r="L192" s="2">
        <f t="shared" si="11"/>
        <v>-0.91000000000000014</v>
      </c>
    </row>
    <row r="193" spans="1:12" x14ac:dyDescent="0.25">
      <c r="A193" s="2">
        <v>16</v>
      </c>
      <c r="B193" s="9">
        <v>12</v>
      </c>
      <c r="C193" s="2" t="s">
        <v>180</v>
      </c>
      <c r="D193" s="2" t="s">
        <v>272</v>
      </c>
      <c r="E193" s="2" t="str">
        <f t="shared" si="9"/>
        <v>16.12</v>
      </c>
      <c r="F193" s="2" t="str">
        <f t="shared" si="10"/>
        <v>Vikings D/ST</v>
      </c>
      <c r="G193" s="2" t="s">
        <v>622</v>
      </c>
      <c r="H193" s="2" t="s">
        <v>16</v>
      </c>
      <c r="I193" s="2" t="s">
        <v>0</v>
      </c>
      <c r="J193" s="2" t="str">
        <f>_xlfn.XLOOKUP(I193,FantasyOwnerNames!$A$4:$A$15,FantasyOwnerNames!$B$4:$B$15,)</f>
        <v>Geoffrey Mercado</v>
      </c>
      <c r="K193" s="2" t="str">
        <f>_xlfn.IFNA(_xlfn.XLOOKUP(F193,'PPR ADP 2021 '!E:E,'PPR ADP 2021 '!B:B),_xlfn.XLOOKUP(F193,'Adjusted PPR ADP'!A:A,'Adjusted PPR ADP'!B:B))</f>
        <v>19.10</v>
      </c>
      <c r="L193" s="2">
        <f t="shared" si="11"/>
        <v>-2.9800000000000004</v>
      </c>
    </row>
  </sheetData>
  <pageMargins left="0.7" right="0.7" top="0.75" bottom="0.75" header="0.3" footer="0.3"/>
  <ignoredErrors>
    <ignoredError sqref="B2 B3:B19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D4EA-12E9-473D-B456-72F3D0145531}">
  <dimension ref="A1:L223"/>
  <sheetViews>
    <sheetView workbookViewId="0">
      <selection activeCell="E2" sqref="E2"/>
    </sheetView>
  </sheetViews>
  <sheetFormatPr defaultRowHeight="15" x14ac:dyDescent="0.25"/>
  <cols>
    <col min="1" max="1" width="9" style="11" bestFit="1" customWidth="1"/>
    <col min="2" max="2" width="6.85546875" style="11" bestFit="1" customWidth="1"/>
    <col min="3" max="3" width="12.85546875" style="11" bestFit="1" customWidth="1"/>
    <col min="4" max="4" width="17" style="2" bestFit="1" customWidth="1"/>
    <col min="5" max="5" width="15.85546875" style="2" customWidth="1"/>
    <col min="6" max="6" width="24.28515625" style="2" bestFit="1" customWidth="1"/>
    <col min="7" max="7" width="12.42578125" style="11" bestFit="1" customWidth="1"/>
    <col min="8" max="8" width="10.5703125" style="11" bestFit="1" customWidth="1"/>
    <col min="9" max="9" width="27.42578125" style="11" bestFit="1" customWidth="1"/>
    <col min="10" max="10" width="17.28515625" style="11" bestFit="1" customWidth="1"/>
    <col min="11" max="11" width="14.5703125" style="11" bestFit="1" customWidth="1"/>
    <col min="12" max="12" width="60.5703125" style="11" bestFit="1" customWidth="1"/>
    <col min="13" max="16384" width="9.140625" style="11"/>
  </cols>
  <sheetData>
    <row r="1" spans="1:12" x14ac:dyDescent="0.25">
      <c r="A1" s="3" t="s">
        <v>350</v>
      </c>
      <c r="B1" s="3" t="s">
        <v>351</v>
      </c>
      <c r="C1" s="3" t="s">
        <v>347</v>
      </c>
      <c r="D1" s="3" t="s">
        <v>346</v>
      </c>
      <c r="E1" s="3" t="s">
        <v>816</v>
      </c>
      <c r="F1" s="3" t="s">
        <v>815</v>
      </c>
      <c r="G1" s="3" t="s">
        <v>343</v>
      </c>
      <c r="H1" s="3" t="s">
        <v>345</v>
      </c>
      <c r="I1" s="3" t="s">
        <v>344</v>
      </c>
      <c r="J1" s="3" t="s">
        <v>342</v>
      </c>
      <c r="K1" s="3" t="s">
        <v>920</v>
      </c>
      <c r="L1" s="3" t="s">
        <v>851</v>
      </c>
    </row>
    <row r="2" spans="1:12" x14ac:dyDescent="0.25">
      <c r="A2" s="11">
        <v>1</v>
      </c>
      <c r="B2" s="12" t="s">
        <v>842</v>
      </c>
      <c r="C2" s="11" t="s">
        <v>32</v>
      </c>
      <c r="D2" s="2" t="s">
        <v>198</v>
      </c>
      <c r="E2" s="2" t="str">
        <f>_xlfn.CONCAT(A2, ".",B2)</f>
        <v>1.01</v>
      </c>
      <c r="F2" s="2" t="str">
        <f>_xlfn.CONCAT(C2, " ",D2)</f>
        <v>Jonathan Taylor</v>
      </c>
      <c r="G2" s="11" t="s">
        <v>641</v>
      </c>
      <c r="H2" s="11" t="s">
        <v>409</v>
      </c>
      <c r="I2" s="11" t="s">
        <v>352</v>
      </c>
      <c r="J2" s="11" t="str">
        <f>_xlfn.XLOOKUP(I2,FantasyOwnerNames!$D$4:$D$15,FantasyOwnerNames!$E$4:$E$15,)</f>
        <v>Jeff Dela Cruz</v>
      </c>
      <c r="K2" s="11" t="str">
        <f>_xlfn.IFNA(_xlfn.XLOOKUP(F2,'PPR ADP 2022'!E:E,'PPR ADP 2022'!B:B,),_xlfn.XLOOKUP(F2,'Adjusted PPR ADP'!A:A,'Adjusted PPR ADP'!B:B))</f>
        <v>1.01</v>
      </c>
      <c r="L2" s="11">
        <f>IFERROR(E2-K2,"N/A")</f>
        <v>0</v>
      </c>
    </row>
    <row r="3" spans="1:12" x14ac:dyDescent="0.25">
      <c r="A3" s="11">
        <v>1</v>
      </c>
      <c r="B3" s="12" t="s">
        <v>843</v>
      </c>
      <c r="C3" s="11" t="s">
        <v>18</v>
      </c>
      <c r="D3" s="2" t="s">
        <v>181</v>
      </c>
      <c r="E3" s="2" t="str">
        <f t="shared" ref="E3:E66" si="0">_xlfn.CONCAT(A3, ".",B3)</f>
        <v>1.02</v>
      </c>
      <c r="F3" s="2" t="str">
        <f t="shared" ref="F3:F66" si="1">_xlfn.CONCAT(C3, " ",D3)</f>
        <v>Christian McCaffrey</v>
      </c>
      <c r="G3" s="11" t="s">
        <v>214</v>
      </c>
      <c r="H3" s="11" t="s">
        <v>409</v>
      </c>
      <c r="I3" s="11" t="s">
        <v>353</v>
      </c>
      <c r="J3" s="11" t="str">
        <f>_xlfn.XLOOKUP(I3,FantasyOwnerNames!$D$4:$D$15,FantasyOwnerNames!$E$4:$E$15,)</f>
        <v xml:space="preserve">Armon Antolin </v>
      </c>
      <c r="K3" s="11" t="str">
        <f>_xlfn.IFNA(_xlfn.XLOOKUP(F3,'PPR ADP 2022'!E:E,'PPR ADP 2022'!B:B,),_xlfn.XLOOKUP(F3,'Adjusted PPR ADP'!A:A,'Adjusted PPR ADP'!B:B))</f>
        <v>1.02</v>
      </c>
      <c r="L3" s="11">
        <f t="shared" ref="L3:L34" si="2">IFERROR(E3-K3, "N/A")</f>
        <v>0</v>
      </c>
    </row>
    <row r="4" spans="1:12" x14ac:dyDescent="0.25">
      <c r="A4" s="11">
        <v>1</v>
      </c>
      <c r="B4" s="12" t="s">
        <v>844</v>
      </c>
      <c r="C4" s="11" t="s">
        <v>59</v>
      </c>
      <c r="D4" s="2" t="s">
        <v>225</v>
      </c>
      <c r="E4" s="2" t="str">
        <f t="shared" si="0"/>
        <v>1.03</v>
      </c>
      <c r="F4" s="2" t="str">
        <f t="shared" si="1"/>
        <v>Cooper Kupp</v>
      </c>
      <c r="G4" s="11" t="s">
        <v>220</v>
      </c>
      <c r="H4" s="11" t="s">
        <v>410</v>
      </c>
      <c r="I4" s="11" t="s">
        <v>354</v>
      </c>
      <c r="J4" s="11" t="str">
        <f>_xlfn.XLOOKUP(I4,FantasyOwnerNames!$D$4:$D$15,FantasyOwnerNames!$E$4:$E$15,)</f>
        <v>Andrew Dinh</v>
      </c>
      <c r="K4" s="11" t="str">
        <f>_xlfn.IFNA(_xlfn.XLOOKUP(F4,'PPR ADP 2022'!E:E,'PPR ADP 2022'!B:B,),_xlfn.XLOOKUP(F4,'Adjusted PPR ADP'!A:A,'Adjusted PPR ADP'!B:B))</f>
        <v>1.04</v>
      </c>
      <c r="L4" s="11">
        <f t="shared" si="2"/>
        <v>-1.0000000000000009E-2</v>
      </c>
    </row>
    <row r="5" spans="1:12" x14ac:dyDescent="0.25">
      <c r="A5" s="11">
        <v>1</v>
      </c>
      <c r="B5" s="12" t="s">
        <v>845</v>
      </c>
      <c r="C5" s="11" t="s">
        <v>31</v>
      </c>
      <c r="D5" s="2" t="s">
        <v>197</v>
      </c>
      <c r="E5" s="2" t="str">
        <f t="shared" si="0"/>
        <v>1.04</v>
      </c>
      <c r="F5" s="2" t="str">
        <f t="shared" si="1"/>
        <v>Justin Jefferson</v>
      </c>
      <c r="G5" s="11" t="s">
        <v>622</v>
      </c>
      <c r="H5" s="11" t="s">
        <v>410</v>
      </c>
      <c r="I5" s="11" t="s">
        <v>355</v>
      </c>
      <c r="J5" s="11" t="str">
        <f>_xlfn.XLOOKUP(I5,FantasyOwnerNames!$D$4:$D$15,FantasyOwnerNames!$E$4:$E$15,)</f>
        <v>Jan Dela Cruz</v>
      </c>
      <c r="K5" s="11" t="str">
        <f>_xlfn.IFNA(_xlfn.XLOOKUP(F5,'PPR ADP 2022'!E:E,'PPR ADP 2022'!B:B,),_xlfn.XLOOKUP(F5,'Adjusted PPR ADP'!A:A,'Adjusted PPR ADP'!B:B))</f>
        <v>1.06</v>
      </c>
      <c r="L5" s="11">
        <f t="shared" si="2"/>
        <v>-2.0000000000000018E-2</v>
      </c>
    </row>
    <row r="6" spans="1:12" x14ac:dyDescent="0.25">
      <c r="A6" s="11">
        <v>1</v>
      </c>
      <c r="B6" s="12" t="s">
        <v>846</v>
      </c>
      <c r="C6" s="11" t="s">
        <v>24</v>
      </c>
      <c r="D6" s="2" t="s">
        <v>188</v>
      </c>
      <c r="E6" s="2" t="str">
        <f t="shared" si="0"/>
        <v>1.05</v>
      </c>
      <c r="F6" s="2" t="str">
        <f t="shared" si="1"/>
        <v>Austin Ekeler</v>
      </c>
      <c r="G6" s="11" t="s">
        <v>189</v>
      </c>
      <c r="H6" s="11" t="s">
        <v>409</v>
      </c>
      <c r="I6" s="11" t="s">
        <v>356</v>
      </c>
      <c r="J6" s="11" t="str">
        <f>_xlfn.XLOOKUP(I6,FantasyOwnerNames!$D$4:$D$15,FantasyOwnerNames!$E$4:$E$15,)</f>
        <v>Krish Patel</v>
      </c>
      <c r="K6" s="11" t="str">
        <f>_xlfn.IFNA(_xlfn.XLOOKUP(F6,'PPR ADP 2022'!E:E,'PPR ADP 2022'!B:B,),_xlfn.XLOOKUP(F6,'Adjusted PPR ADP'!A:A,'Adjusted PPR ADP'!B:B))</f>
        <v>1.03</v>
      </c>
      <c r="L6" s="11">
        <f t="shared" si="2"/>
        <v>2.0000000000000018E-2</v>
      </c>
    </row>
    <row r="7" spans="1:12" x14ac:dyDescent="0.25">
      <c r="A7" s="11">
        <v>1</v>
      </c>
      <c r="B7" s="12" t="s">
        <v>847</v>
      </c>
      <c r="C7" s="11" t="s">
        <v>86</v>
      </c>
      <c r="D7" s="2" t="s">
        <v>77</v>
      </c>
      <c r="E7" s="2" t="str">
        <f t="shared" si="0"/>
        <v>1.06</v>
      </c>
      <c r="F7" s="2" t="str">
        <f t="shared" si="1"/>
        <v>Ja'Marr Chase</v>
      </c>
      <c r="G7" s="11" t="s">
        <v>649</v>
      </c>
      <c r="H7" s="11" t="s">
        <v>410</v>
      </c>
      <c r="I7" s="11" t="s">
        <v>357</v>
      </c>
      <c r="J7" s="11" t="str">
        <f>_xlfn.XLOOKUP(I7,FantasyOwnerNames!$D$4:$D$15,FantasyOwnerNames!$E$4:$E$15,)</f>
        <v>Geoffrey Mercado</v>
      </c>
      <c r="K7" s="11" t="str">
        <f>_xlfn.IFNA(_xlfn.XLOOKUP(F7,'PPR ADP 2022'!E:E,'PPR ADP 2022'!B:B,),_xlfn.XLOOKUP(F7,'Adjusted PPR ADP'!A:A,'Adjusted PPR ADP'!B:B))</f>
        <v>1.09</v>
      </c>
      <c r="L7" s="11">
        <f t="shared" si="2"/>
        <v>-3.0000000000000027E-2</v>
      </c>
    </row>
    <row r="8" spans="1:12" x14ac:dyDescent="0.25">
      <c r="A8" s="11">
        <v>1</v>
      </c>
      <c r="B8" s="12" t="s">
        <v>848</v>
      </c>
      <c r="C8" s="11" t="s">
        <v>19</v>
      </c>
      <c r="D8" s="2" t="s">
        <v>112</v>
      </c>
      <c r="E8" s="2" t="str">
        <f t="shared" si="0"/>
        <v>1.07</v>
      </c>
      <c r="F8" s="2" t="str">
        <f t="shared" si="1"/>
        <v>Derrick Henry</v>
      </c>
      <c r="G8" s="11" t="s">
        <v>625</v>
      </c>
      <c r="H8" s="11" t="s">
        <v>409</v>
      </c>
      <c r="I8" s="11" t="s">
        <v>358</v>
      </c>
      <c r="J8" s="11" t="str">
        <f>_xlfn.XLOOKUP(I8,FantasyOwnerNames!$D$4:$D$15,FantasyOwnerNames!$E$4:$E$15,)</f>
        <v>Joseph Herrera</v>
      </c>
      <c r="K8" s="11" t="str">
        <f>_xlfn.IFNA(_xlfn.XLOOKUP(F8,'PPR ADP 2022'!E:E,'PPR ADP 2022'!B:B,),_xlfn.XLOOKUP(F8,'Adjusted PPR ADP'!A:A,'Adjusted PPR ADP'!B:B))</f>
        <v>1.05</v>
      </c>
      <c r="L8" s="11">
        <f t="shared" si="2"/>
        <v>2.0000000000000018E-2</v>
      </c>
    </row>
    <row r="9" spans="1:12" x14ac:dyDescent="0.25">
      <c r="A9" s="11">
        <v>1</v>
      </c>
      <c r="B9" s="12" t="s">
        <v>849</v>
      </c>
      <c r="C9" s="11" t="s">
        <v>50</v>
      </c>
      <c r="D9" s="2" t="s">
        <v>215</v>
      </c>
      <c r="E9" s="2" t="str">
        <f t="shared" si="0"/>
        <v>1.08</v>
      </c>
      <c r="F9" s="2" t="str">
        <f t="shared" si="1"/>
        <v>Joe Mixon</v>
      </c>
      <c r="G9" s="11" t="s">
        <v>649</v>
      </c>
      <c r="H9" s="11" t="s">
        <v>409</v>
      </c>
      <c r="I9" s="11" t="s">
        <v>10</v>
      </c>
      <c r="J9" s="11" t="str">
        <f>_xlfn.XLOOKUP(I9,FantasyOwnerNames!$D$4:$D$15,FantasyOwnerNames!$E$4:$E$15,)</f>
        <v>Angelo Devera</v>
      </c>
      <c r="K9" s="11" t="str">
        <f>_xlfn.IFNA(_xlfn.XLOOKUP(F9,'PPR ADP 2022'!E:E,'PPR ADP 2022'!B:B,),_xlfn.XLOOKUP(F9,'Adjusted PPR ADP'!A:A,'Adjusted PPR ADP'!B:B))</f>
        <v>1.10</v>
      </c>
      <c r="L9" s="11">
        <f t="shared" si="2"/>
        <v>-2.0000000000000018E-2</v>
      </c>
    </row>
    <row r="10" spans="1:12" x14ac:dyDescent="0.25">
      <c r="A10" s="11">
        <v>1</v>
      </c>
      <c r="B10" s="12" t="s">
        <v>850</v>
      </c>
      <c r="C10" s="11" t="s">
        <v>34</v>
      </c>
      <c r="D10" s="2" t="s">
        <v>200</v>
      </c>
      <c r="E10" s="2" t="str">
        <f t="shared" si="0"/>
        <v>1.09</v>
      </c>
      <c r="F10" s="2" t="str">
        <f t="shared" si="1"/>
        <v>Najee Harris</v>
      </c>
      <c r="G10" s="11" t="s">
        <v>637</v>
      </c>
      <c r="H10" s="11" t="s">
        <v>409</v>
      </c>
      <c r="I10" s="11" t="s">
        <v>359</v>
      </c>
      <c r="J10" s="11" t="str">
        <f>_xlfn.XLOOKUP(I10,FantasyOwnerNames!$D$4:$D$15,FantasyOwnerNames!$E$4:$E$15,)</f>
        <v>Adam Devera</v>
      </c>
      <c r="K10" s="11" t="str">
        <f>_xlfn.IFNA(_xlfn.XLOOKUP(F10,'PPR ADP 2022'!E:E,'PPR ADP 2022'!B:B,),_xlfn.XLOOKUP(F10,'Adjusted PPR ADP'!A:A,'Adjusted PPR ADP'!B:B))</f>
        <v>1.08</v>
      </c>
      <c r="L10" s="11">
        <f t="shared" si="2"/>
        <v>1.0000000000000009E-2</v>
      </c>
    </row>
    <row r="11" spans="1:12" x14ac:dyDescent="0.25">
      <c r="A11" s="11">
        <v>1</v>
      </c>
      <c r="B11" s="12">
        <v>10</v>
      </c>
      <c r="C11" s="11" t="s">
        <v>20</v>
      </c>
      <c r="D11" s="2" t="s">
        <v>182</v>
      </c>
      <c r="E11" s="2" t="str">
        <f t="shared" si="0"/>
        <v>1.10</v>
      </c>
      <c r="F11" s="2" t="str">
        <f t="shared" si="1"/>
        <v>Alvin Kamara</v>
      </c>
      <c r="G11" s="11" t="s">
        <v>183</v>
      </c>
      <c r="H11" s="11" t="s">
        <v>409</v>
      </c>
      <c r="I11" s="11" t="s">
        <v>360</v>
      </c>
      <c r="J11" s="11" t="str">
        <f>_xlfn.XLOOKUP(I11,FantasyOwnerNames!$D$4:$D$15,FantasyOwnerNames!$E$4:$E$15,)</f>
        <v>Meahway Ngu</v>
      </c>
      <c r="K11" s="11" t="str">
        <f>_xlfn.IFNA(_xlfn.XLOOKUP(F11,'PPR ADP 2022'!E:E,'PPR ADP 2022'!B:B,),_xlfn.XLOOKUP(F11,'Adjusted PPR ADP'!A:A,'Adjusted PPR ADP'!B:B))</f>
        <v>2.01</v>
      </c>
      <c r="L11" s="11">
        <f t="shared" si="2"/>
        <v>-0.9099999999999997</v>
      </c>
    </row>
    <row r="12" spans="1:12" x14ac:dyDescent="0.25">
      <c r="A12" s="11">
        <v>1</v>
      </c>
      <c r="B12" s="12">
        <v>11</v>
      </c>
      <c r="C12" s="11" t="s">
        <v>21</v>
      </c>
      <c r="D12" s="2" t="s">
        <v>184</v>
      </c>
      <c r="E12" s="2" t="str">
        <f t="shared" si="0"/>
        <v>1.11</v>
      </c>
      <c r="F12" s="2" t="str">
        <f t="shared" si="1"/>
        <v>Dalvin Cook</v>
      </c>
      <c r="G12" s="11" t="s">
        <v>622</v>
      </c>
      <c r="H12" s="11" t="s">
        <v>409</v>
      </c>
      <c r="I12" s="11" t="s">
        <v>6</v>
      </c>
      <c r="J12" s="11" t="str">
        <f>_xlfn.XLOOKUP(I12,FantasyOwnerNames!$D$4:$D$15,FantasyOwnerNames!$E$4:$E$15,)</f>
        <v>Patrick Mercado</v>
      </c>
      <c r="K12" s="11" t="str">
        <f>_xlfn.IFNA(_xlfn.XLOOKUP(F12,'PPR ADP 2022'!E:E,'PPR ADP 2022'!B:B,),_xlfn.XLOOKUP(F12,'Adjusted PPR ADP'!A:A,'Adjusted PPR ADP'!B:B))</f>
        <v>1.07</v>
      </c>
      <c r="L12" s="11">
        <f t="shared" si="2"/>
        <v>4.0000000000000036E-2</v>
      </c>
    </row>
    <row r="13" spans="1:12" x14ac:dyDescent="0.25">
      <c r="A13" s="11">
        <v>1</v>
      </c>
      <c r="B13" s="12">
        <v>12</v>
      </c>
      <c r="C13" s="11" t="s">
        <v>26</v>
      </c>
      <c r="D13" s="2" t="s">
        <v>192</v>
      </c>
      <c r="E13" s="2" t="str">
        <f t="shared" si="0"/>
        <v>1.12</v>
      </c>
      <c r="F13" s="2" t="str">
        <f t="shared" si="1"/>
        <v>Davante Adams</v>
      </c>
      <c r="G13" s="11" t="s">
        <v>208</v>
      </c>
      <c r="H13" s="11" t="s">
        <v>410</v>
      </c>
      <c r="I13" s="11" t="s">
        <v>361</v>
      </c>
      <c r="J13" s="11" t="str">
        <f>_xlfn.XLOOKUP(I13,FantasyOwnerNames!$D$4:$D$15,FantasyOwnerNames!$E$4:$E$15,)</f>
        <v>Joseph Durkin</v>
      </c>
      <c r="K13" s="11" t="str">
        <f>_xlfn.IFNA(_xlfn.XLOOKUP(F13,'PPR ADP 2022'!E:E,'PPR ADP 2022'!B:B,),_xlfn.XLOOKUP(F13,'Adjusted PPR ADP'!A:A,'Adjusted PPR ADP'!B:B))</f>
        <v>1.11</v>
      </c>
      <c r="L13" s="11">
        <f t="shared" si="2"/>
        <v>1.0000000000000009E-2</v>
      </c>
    </row>
    <row r="14" spans="1:12" x14ac:dyDescent="0.25">
      <c r="A14" s="11">
        <v>2</v>
      </c>
      <c r="B14" s="12" t="s">
        <v>842</v>
      </c>
      <c r="C14" s="11" t="s">
        <v>28</v>
      </c>
      <c r="D14" s="11" t="s">
        <v>109</v>
      </c>
      <c r="E14" s="2" t="str">
        <f t="shared" si="0"/>
        <v>2.01</v>
      </c>
      <c r="F14" s="2" t="str">
        <f t="shared" si="1"/>
        <v>Aaron Jones</v>
      </c>
      <c r="G14" s="11" t="s">
        <v>193</v>
      </c>
      <c r="H14" s="11" t="s">
        <v>409</v>
      </c>
      <c r="I14" s="11" t="s">
        <v>361</v>
      </c>
      <c r="J14" s="11" t="str">
        <f>_xlfn.XLOOKUP(I14,FantasyOwnerNames!$D$4:$D$15,FantasyOwnerNames!$E$4:$E$15,)</f>
        <v>Joseph Durkin</v>
      </c>
      <c r="K14" s="11" t="str">
        <f>_xlfn.IFNA(_xlfn.XLOOKUP(F14,'PPR ADP 2022'!E:E,'PPR ADP 2022'!B:B,),_xlfn.XLOOKUP(F14,'Adjusted PPR ADP'!A:A,'Adjusted PPR ADP'!B:B))</f>
        <v>2.05</v>
      </c>
      <c r="L14" s="11">
        <f t="shared" si="2"/>
        <v>-4.0000000000000036E-2</v>
      </c>
    </row>
    <row r="15" spans="1:12" x14ac:dyDescent="0.25">
      <c r="A15" s="11">
        <v>2</v>
      </c>
      <c r="B15" s="12" t="s">
        <v>843</v>
      </c>
      <c r="C15" s="11" t="s">
        <v>30</v>
      </c>
      <c r="D15" s="11" t="s">
        <v>196</v>
      </c>
      <c r="E15" s="2" t="str">
        <f t="shared" si="0"/>
        <v>2.02</v>
      </c>
      <c r="F15" s="2" t="str">
        <f t="shared" si="1"/>
        <v>Stefon Diggs</v>
      </c>
      <c r="G15" s="11" t="s">
        <v>639</v>
      </c>
      <c r="H15" s="11" t="s">
        <v>410</v>
      </c>
      <c r="I15" s="11" t="s">
        <v>6</v>
      </c>
      <c r="J15" s="11" t="str">
        <f>_xlfn.XLOOKUP(I15,FantasyOwnerNames!$D$4:$D$15,FantasyOwnerNames!$E$4:$E$15,)</f>
        <v>Patrick Mercado</v>
      </c>
      <c r="K15" s="11" t="str">
        <f>_xlfn.IFNA(_xlfn.XLOOKUP(F15,'PPR ADP 2022'!E:E,'PPR ADP 2022'!B:B,),_xlfn.XLOOKUP(F15,'Adjusted PPR ADP'!A:A,'Adjusted PPR ADP'!B:B))</f>
        <v>1.12</v>
      </c>
      <c r="L15" s="11">
        <f t="shared" si="2"/>
        <v>0.89999999999999991</v>
      </c>
    </row>
    <row r="16" spans="1:12" x14ac:dyDescent="0.25">
      <c r="A16" s="11">
        <v>2</v>
      </c>
      <c r="B16" s="12" t="s">
        <v>844</v>
      </c>
      <c r="C16" s="11" t="s">
        <v>63</v>
      </c>
      <c r="D16" s="11" t="s">
        <v>229</v>
      </c>
      <c r="E16" s="2" t="str">
        <f t="shared" si="0"/>
        <v>2.03</v>
      </c>
      <c r="F16" s="2" t="str">
        <f t="shared" si="1"/>
        <v>D'Andre Swift</v>
      </c>
      <c r="G16" s="11" t="s">
        <v>666</v>
      </c>
      <c r="H16" s="11" t="s">
        <v>409</v>
      </c>
      <c r="I16" s="11" t="s">
        <v>360</v>
      </c>
      <c r="J16" s="11" t="str">
        <f>_xlfn.XLOOKUP(I16,FantasyOwnerNames!$D$4:$D$15,FantasyOwnerNames!$E$4:$E$15,)</f>
        <v>Meahway Ngu</v>
      </c>
      <c r="K16" s="11" t="str">
        <f>_xlfn.IFNA(_xlfn.XLOOKUP(F16,'PPR ADP 2022'!E:E,'PPR ADP 2022'!B:B,),_xlfn.XLOOKUP(F16,'Adjusted PPR ADP'!A:A,'Adjusted PPR ADP'!B:B))</f>
        <v>2.03</v>
      </c>
      <c r="L16" s="11">
        <f t="shared" si="2"/>
        <v>0</v>
      </c>
    </row>
    <row r="17" spans="1:12" x14ac:dyDescent="0.25">
      <c r="A17" s="11">
        <v>2</v>
      </c>
      <c r="B17" s="12" t="s">
        <v>845</v>
      </c>
      <c r="C17" s="11" t="s">
        <v>44</v>
      </c>
      <c r="D17" s="11" t="s">
        <v>209</v>
      </c>
      <c r="E17" s="2" t="str">
        <f t="shared" si="0"/>
        <v>2.04</v>
      </c>
      <c r="F17" s="2" t="str">
        <f t="shared" si="1"/>
        <v>CeeDee Lamb</v>
      </c>
      <c r="G17" s="11" t="s">
        <v>627</v>
      </c>
      <c r="H17" s="11" t="s">
        <v>410</v>
      </c>
      <c r="I17" s="11" t="s">
        <v>359</v>
      </c>
      <c r="J17" s="11" t="str">
        <f>_xlfn.XLOOKUP(I17,FantasyOwnerNames!$D$4:$D$15,FantasyOwnerNames!$E$4:$E$15,)</f>
        <v>Adam Devera</v>
      </c>
      <c r="K17" s="11" t="str">
        <f>_xlfn.IFNA(_xlfn.XLOOKUP(F17,'PPR ADP 2022'!E:E,'PPR ADP 2022'!B:B,),_xlfn.XLOOKUP(F17,'Adjusted PPR ADP'!A:A,'Adjusted PPR ADP'!B:B))</f>
        <v>2.06</v>
      </c>
      <c r="L17" s="11">
        <f t="shared" si="2"/>
        <v>-2.0000000000000018E-2</v>
      </c>
    </row>
    <row r="18" spans="1:12" x14ac:dyDescent="0.25">
      <c r="A18" s="11">
        <v>2</v>
      </c>
      <c r="B18" s="12" t="s">
        <v>846</v>
      </c>
      <c r="C18" s="11" t="s">
        <v>22</v>
      </c>
      <c r="D18" s="11" t="s">
        <v>185</v>
      </c>
      <c r="E18" s="2" t="str">
        <f t="shared" si="0"/>
        <v>2.05</v>
      </c>
      <c r="F18" s="2" t="str">
        <f t="shared" si="1"/>
        <v>Ezekiel Elliott</v>
      </c>
      <c r="G18" s="11" t="s">
        <v>265</v>
      </c>
      <c r="H18" s="11" t="s">
        <v>409</v>
      </c>
      <c r="I18" s="11" t="s">
        <v>10</v>
      </c>
      <c r="J18" s="11" t="str">
        <f>_xlfn.XLOOKUP(I18,FantasyOwnerNames!$D$4:$D$15,FantasyOwnerNames!$E$4:$E$15,)</f>
        <v>Angelo Devera</v>
      </c>
      <c r="K18" s="11" t="str">
        <f>_xlfn.IFNA(_xlfn.XLOOKUP(F18,'PPR ADP 2022'!E:E,'PPR ADP 2022'!B:B,),_xlfn.XLOOKUP(F18,'Adjusted PPR ADP'!A:A,'Adjusted PPR ADP'!B:B))</f>
        <v>3.06</v>
      </c>
      <c r="L18" s="11">
        <f t="shared" si="2"/>
        <v>-1.0100000000000002</v>
      </c>
    </row>
    <row r="19" spans="1:12" x14ac:dyDescent="0.25">
      <c r="A19" s="11">
        <v>2</v>
      </c>
      <c r="B19" s="12" t="s">
        <v>847</v>
      </c>
      <c r="C19" s="11" t="s">
        <v>79</v>
      </c>
      <c r="D19" s="11" t="s">
        <v>246</v>
      </c>
      <c r="E19" s="2" t="str">
        <f t="shared" si="0"/>
        <v>2.06</v>
      </c>
      <c r="F19" s="2" t="str">
        <f t="shared" si="1"/>
        <v>Leonard Fournette</v>
      </c>
      <c r="G19" s="11" t="s">
        <v>265</v>
      </c>
      <c r="H19" s="11" t="s">
        <v>409</v>
      </c>
      <c r="I19" s="11" t="s">
        <v>358</v>
      </c>
      <c r="J19" s="11" t="str">
        <f>_xlfn.XLOOKUP(I19,FantasyOwnerNames!$D$4:$D$15,FantasyOwnerNames!$E$4:$E$15,)</f>
        <v>Joseph Herrera</v>
      </c>
      <c r="K19" s="11" t="str">
        <f>_xlfn.IFNA(_xlfn.XLOOKUP(F19,'PPR ADP 2022'!E:E,'PPR ADP 2022'!B:B,),_xlfn.XLOOKUP(F19,'Adjusted PPR ADP'!A:A,'Adjusted PPR ADP'!B:B))</f>
        <v>2.12</v>
      </c>
      <c r="L19" s="11">
        <f t="shared" si="2"/>
        <v>-6.0000000000000053E-2</v>
      </c>
    </row>
    <row r="20" spans="1:12" x14ac:dyDescent="0.25">
      <c r="A20" s="11">
        <v>2</v>
      </c>
      <c r="B20" s="12" t="s">
        <v>848</v>
      </c>
      <c r="C20" s="11" t="s">
        <v>23</v>
      </c>
      <c r="D20" s="11" t="s">
        <v>186</v>
      </c>
      <c r="E20" s="2" t="str">
        <f t="shared" si="0"/>
        <v>2.07</v>
      </c>
      <c r="F20" s="2" t="str">
        <f t="shared" si="1"/>
        <v>Saquon Barkley</v>
      </c>
      <c r="G20" s="11" t="s">
        <v>187</v>
      </c>
      <c r="H20" s="11" t="s">
        <v>409</v>
      </c>
      <c r="I20" s="11" t="s">
        <v>357</v>
      </c>
      <c r="J20" s="11" t="str">
        <f>_xlfn.XLOOKUP(I20,FantasyOwnerNames!$D$4:$D$15,FantasyOwnerNames!$E$4:$E$15,)</f>
        <v>Geoffrey Mercado</v>
      </c>
      <c r="K20" s="11" t="str">
        <f>_xlfn.IFNA(_xlfn.XLOOKUP(F20,'PPR ADP 2022'!E:E,'PPR ADP 2022'!B:B,),_xlfn.XLOOKUP(F20,'Adjusted PPR ADP'!A:A,'Adjusted PPR ADP'!B:B))</f>
        <v>2.09</v>
      </c>
      <c r="L20" s="11">
        <f t="shared" si="2"/>
        <v>-2.0000000000000018E-2</v>
      </c>
    </row>
    <row r="21" spans="1:12" x14ac:dyDescent="0.25">
      <c r="A21" s="11">
        <v>2</v>
      </c>
      <c r="B21" s="12" t="s">
        <v>849</v>
      </c>
      <c r="C21" s="11" t="s">
        <v>25</v>
      </c>
      <c r="D21" s="11" t="s">
        <v>190</v>
      </c>
      <c r="E21" s="2" t="str">
        <f t="shared" si="0"/>
        <v>2.08</v>
      </c>
      <c r="F21" s="2" t="str">
        <f t="shared" si="1"/>
        <v>Travis Kelce</v>
      </c>
      <c r="G21" s="11" t="s">
        <v>191</v>
      </c>
      <c r="H21" s="11" t="s">
        <v>411</v>
      </c>
      <c r="I21" s="11" t="s">
        <v>356</v>
      </c>
      <c r="J21" s="11" t="str">
        <f>_xlfn.XLOOKUP(I21,FantasyOwnerNames!$D$4:$D$15,FantasyOwnerNames!$E$4:$E$15,)</f>
        <v>Krish Patel</v>
      </c>
      <c r="K21" s="11" t="str">
        <f>_xlfn.IFNA(_xlfn.XLOOKUP(F21,'PPR ADP 2022'!E:E,'PPR ADP 2022'!B:B,),_xlfn.XLOOKUP(F21,'Adjusted PPR ADP'!A:A,'Adjusted PPR ADP'!B:B))</f>
        <v>2.02</v>
      </c>
      <c r="L21" s="11">
        <f t="shared" si="2"/>
        <v>6.0000000000000053E-2</v>
      </c>
    </row>
    <row r="22" spans="1:12" x14ac:dyDescent="0.25">
      <c r="A22" s="11">
        <v>2</v>
      </c>
      <c r="B22" s="12" t="s">
        <v>850</v>
      </c>
      <c r="C22" s="11" t="s">
        <v>38</v>
      </c>
      <c r="D22" s="11" t="s">
        <v>274</v>
      </c>
      <c r="E22" s="2" t="str">
        <f t="shared" si="0"/>
        <v>2.09</v>
      </c>
      <c r="F22" s="2" t="str">
        <f t="shared" si="1"/>
        <v>James Conner</v>
      </c>
      <c r="G22" s="11" t="s">
        <v>645</v>
      </c>
      <c r="H22" s="11" t="s">
        <v>409</v>
      </c>
      <c r="I22" s="11" t="s">
        <v>355</v>
      </c>
      <c r="J22" s="11" t="str">
        <f>_xlfn.XLOOKUP(I22,FantasyOwnerNames!$D$4:$D$15,FantasyOwnerNames!$E$4:$E$15,)</f>
        <v>Jan Dela Cruz</v>
      </c>
      <c r="K22" s="11" t="str">
        <f>_xlfn.IFNA(_xlfn.XLOOKUP(F22,'PPR ADP 2022'!E:E,'PPR ADP 2022'!B:B,),_xlfn.XLOOKUP(F22,'Adjusted PPR ADP'!A:A,'Adjusted PPR ADP'!B:B))</f>
        <v>3.04</v>
      </c>
      <c r="L22" s="11">
        <f t="shared" si="2"/>
        <v>-0.95000000000000018</v>
      </c>
    </row>
    <row r="23" spans="1:12" x14ac:dyDescent="0.25">
      <c r="A23" s="11">
        <v>2</v>
      </c>
      <c r="B23" s="12">
        <v>10</v>
      </c>
      <c r="C23" s="11" t="s">
        <v>66</v>
      </c>
      <c r="D23" s="11" t="s">
        <v>232</v>
      </c>
      <c r="E23" s="2" t="str">
        <f t="shared" si="0"/>
        <v>2.10</v>
      </c>
      <c r="F23" s="2" t="str">
        <f t="shared" si="1"/>
        <v>Javonte Williams</v>
      </c>
      <c r="G23" s="11" t="s">
        <v>688</v>
      </c>
      <c r="H23" s="11" t="s">
        <v>409</v>
      </c>
      <c r="I23" s="11" t="s">
        <v>354</v>
      </c>
      <c r="J23" s="11" t="str">
        <f>_xlfn.XLOOKUP(I23,FantasyOwnerNames!$D$4:$D$15,FantasyOwnerNames!$E$4:$E$15,)</f>
        <v>Andrew Dinh</v>
      </c>
      <c r="K23" s="11" t="str">
        <f>_xlfn.IFNA(_xlfn.XLOOKUP(F23,'PPR ADP 2022'!E:E,'PPR ADP 2022'!B:B,),_xlfn.XLOOKUP(F23,'Adjusted PPR ADP'!A:A,'Adjusted PPR ADP'!B:B))</f>
        <v>3.01</v>
      </c>
      <c r="L23" s="11">
        <f t="shared" si="2"/>
        <v>-0.9099999999999997</v>
      </c>
    </row>
    <row r="24" spans="1:12" x14ac:dyDescent="0.25">
      <c r="A24" s="11">
        <v>2</v>
      </c>
      <c r="B24" s="12">
        <v>11</v>
      </c>
      <c r="C24" s="11" t="s">
        <v>67</v>
      </c>
      <c r="D24" s="11" t="s">
        <v>233</v>
      </c>
      <c r="E24" s="2" t="str">
        <f t="shared" si="0"/>
        <v>2.11</v>
      </c>
      <c r="F24" s="2" t="str">
        <f t="shared" si="1"/>
        <v>Mark Andrews</v>
      </c>
      <c r="G24" s="11" t="s">
        <v>685</v>
      </c>
      <c r="H24" s="11" t="s">
        <v>411</v>
      </c>
      <c r="I24" s="11" t="s">
        <v>353</v>
      </c>
      <c r="J24" s="11" t="str">
        <f>_xlfn.XLOOKUP(I24,FantasyOwnerNames!$D$4:$D$15,FantasyOwnerNames!$E$4:$E$15,)</f>
        <v xml:space="preserve">Armon Antolin </v>
      </c>
      <c r="K24" s="11" t="str">
        <f>_xlfn.IFNA(_xlfn.XLOOKUP(F24,'PPR ADP 2022'!E:E,'PPR ADP 2022'!B:B,),_xlfn.XLOOKUP(F24,'Adjusted PPR ADP'!A:A,'Adjusted PPR ADP'!B:B))</f>
        <v>2.11</v>
      </c>
      <c r="L24" s="11">
        <f t="shared" si="2"/>
        <v>0</v>
      </c>
    </row>
    <row r="25" spans="1:12" x14ac:dyDescent="0.25">
      <c r="A25" s="11">
        <v>2</v>
      </c>
      <c r="B25" s="12">
        <v>12</v>
      </c>
      <c r="C25" s="11" t="s">
        <v>27</v>
      </c>
      <c r="D25" s="11" t="s">
        <v>194</v>
      </c>
      <c r="E25" s="2" t="str">
        <f t="shared" si="0"/>
        <v>2.12</v>
      </c>
      <c r="F25" s="2" t="str">
        <f t="shared" si="1"/>
        <v>Tyreek Hill</v>
      </c>
      <c r="G25" s="11" t="s">
        <v>680</v>
      </c>
      <c r="H25" s="11" t="s">
        <v>410</v>
      </c>
      <c r="I25" s="11" t="s">
        <v>352</v>
      </c>
      <c r="J25" s="11" t="str">
        <f>_xlfn.XLOOKUP(I25,FantasyOwnerNames!$D$4:$D$15,FantasyOwnerNames!$E$4:$E$15,)</f>
        <v>Jeff Dela Cruz</v>
      </c>
      <c r="K25" s="11" t="str">
        <f>_xlfn.IFNA(_xlfn.XLOOKUP(F25,'PPR ADP 2022'!E:E,'PPR ADP 2022'!B:B,),_xlfn.XLOOKUP(F25,'Adjusted PPR ADP'!A:A,'Adjusted PPR ADP'!B:B))</f>
        <v>2.07</v>
      </c>
      <c r="L25" s="11">
        <f t="shared" si="2"/>
        <v>5.0000000000000266E-2</v>
      </c>
    </row>
    <row r="26" spans="1:12" x14ac:dyDescent="0.25">
      <c r="A26" s="11">
        <v>3</v>
      </c>
      <c r="B26" s="12" t="s">
        <v>842</v>
      </c>
      <c r="C26" s="11" t="s">
        <v>364</v>
      </c>
      <c r="D26" s="11" t="s">
        <v>415</v>
      </c>
      <c r="E26" s="2" t="str">
        <f t="shared" si="0"/>
        <v>3.01</v>
      </c>
      <c r="F26" s="2" t="str">
        <f t="shared" si="1"/>
        <v>Cam Akers</v>
      </c>
      <c r="G26" s="11" t="s">
        <v>220</v>
      </c>
      <c r="H26" s="11" t="s">
        <v>409</v>
      </c>
      <c r="I26" s="11" t="s">
        <v>352</v>
      </c>
      <c r="J26" s="11" t="str">
        <f>_xlfn.XLOOKUP(I26,FantasyOwnerNames!$D$4:$D$15,FantasyOwnerNames!$E$4:$E$15,)</f>
        <v>Jeff Dela Cruz</v>
      </c>
      <c r="K26" s="11" t="str">
        <f>_xlfn.IFNA(_xlfn.XLOOKUP(F26,'PPR ADP 2022'!E:E,'PPR ADP 2022'!B:B,),_xlfn.XLOOKUP(F26,'Adjusted PPR ADP'!A:A,'Adjusted PPR ADP'!B:B))</f>
        <v>4.01</v>
      </c>
      <c r="L26" s="11">
        <f t="shared" si="2"/>
        <v>-1</v>
      </c>
    </row>
    <row r="27" spans="1:12" x14ac:dyDescent="0.25">
      <c r="A27" s="11">
        <v>3</v>
      </c>
      <c r="B27" s="12" t="s">
        <v>843</v>
      </c>
      <c r="C27" s="11" t="s">
        <v>29</v>
      </c>
      <c r="D27" s="11" t="s">
        <v>195</v>
      </c>
      <c r="E27" s="2" t="str">
        <f t="shared" si="0"/>
        <v>3.02</v>
      </c>
      <c r="F27" s="2" t="str">
        <f t="shared" si="1"/>
        <v>Nick Chubb</v>
      </c>
      <c r="G27" s="11" t="s">
        <v>633</v>
      </c>
      <c r="H27" s="11" t="s">
        <v>409</v>
      </c>
      <c r="I27" s="11" t="s">
        <v>353</v>
      </c>
      <c r="J27" s="11" t="str">
        <f>_xlfn.XLOOKUP(I27,FantasyOwnerNames!$D$4:$D$15,FantasyOwnerNames!$E$4:$E$15,)</f>
        <v xml:space="preserve">Armon Antolin </v>
      </c>
      <c r="K27" s="11" t="str">
        <f>_xlfn.IFNA(_xlfn.XLOOKUP(F27,'PPR ADP 2022'!E:E,'PPR ADP 2022'!B:B,),_xlfn.XLOOKUP(F27,'Adjusted PPR ADP'!A:A,'Adjusted PPR ADP'!B:B))</f>
        <v>2.08</v>
      </c>
      <c r="L27" s="11">
        <f t="shared" si="2"/>
        <v>0.94</v>
      </c>
    </row>
    <row r="28" spans="1:12" x14ac:dyDescent="0.25">
      <c r="A28" s="11">
        <v>3</v>
      </c>
      <c r="B28" s="12" t="s">
        <v>844</v>
      </c>
      <c r="C28" s="11" t="s">
        <v>98</v>
      </c>
      <c r="D28" s="11" t="s">
        <v>615</v>
      </c>
      <c r="E28" s="2" t="str">
        <f t="shared" si="0"/>
        <v>3.03</v>
      </c>
      <c r="F28" s="2" t="str">
        <f t="shared" si="1"/>
        <v>Deebo Samuel Sr.</v>
      </c>
      <c r="G28" s="11" t="s">
        <v>214</v>
      </c>
      <c r="H28" s="11" t="s">
        <v>410</v>
      </c>
      <c r="I28" s="11" t="s">
        <v>354</v>
      </c>
      <c r="J28" s="11" t="str">
        <f>_xlfn.XLOOKUP(I28,FantasyOwnerNames!$D$4:$D$15,FantasyOwnerNames!$E$4:$E$15,)</f>
        <v>Andrew Dinh</v>
      </c>
      <c r="K28" s="11" t="str">
        <f>_xlfn.IFNA(_xlfn.XLOOKUP(F28,'PPR ADP 2022'!E:E,'PPR ADP 2022'!B:B,),_xlfn.XLOOKUP(F28,'Adjusted PPR ADP'!A:A,'Adjusted PPR ADP'!B:B))</f>
        <v>2.04</v>
      </c>
      <c r="L28" s="11">
        <f t="shared" si="2"/>
        <v>0.98999999999999977</v>
      </c>
    </row>
    <row r="29" spans="1:12" x14ac:dyDescent="0.25">
      <c r="A29" s="11">
        <v>3</v>
      </c>
      <c r="B29" s="12" t="s">
        <v>845</v>
      </c>
      <c r="C29" s="11" t="s">
        <v>43</v>
      </c>
      <c r="D29" s="11" t="s">
        <v>45</v>
      </c>
      <c r="E29" s="2" t="str">
        <f t="shared" si="0"/>
        <v>3.04</v>
      </c>
      <c r="F29" s="2" t="str">
        <f t="shared" si="1"/>
        <v>Keenan Allen</v>
      </c>
      <c r="G29" s="11" t="s">
        <v>189</v>
      </c>
      <c r="H29" s="11" t="s">
        <v>410</v>
      </c>
      <c r="I29" s="11" t="s">
        <v>355</v>
      </c>
      <c r="J29" s="11" t="str">
        <f>_xlfn.XLOOKUP(I29,FantasyOwnerNames!$D$4:$D$15,FantasyOwnerNames!$E$4:$E$15,)</f>
        <v>Jan Dela Cruz</v>
      </c>
      <c r="K29" s="11" t="str">
        <f>_xlfn.IFNA(_xlfn.XLOOKUP(F29,'PPR ADP 2022'!E:E,'PPR ADP 2022'!B:B,),_xlfn.XLOOKUP(F29,'Adjusted PPR ADP'!A:A,'Adjusted PPR ADP'!B:B))</f>
        <v>3.03</v>
      </c>
      <c r="L29" s="11">
        <f t="shared" si="2"/>
        <v>1.0000000000000231E-2</v>
      </c>
    </row>
    <row r="30" spans="1:12" x14ac:dyDescent="0.25">
      <c r="A30" s="11">
        <v>3</v>
      </c>
      <c r="B30" s="12" t="s">
        <v>846</v>
      </c>
      <c r="C30" s="11" t="s">
        <v>48</v>
      </c>
      <c r="D30" s="11" t="s">
        <v>211</v>
      </c>
      <c r="E30" s="2" t="str">
        <f t="shared" si="0"/>
        <v>3.05</v>
      </c>
      <c r="F30" s="2" t="str">
        <f t="shared" si="1"/>
        <v>Mike Evans</v>
      </c>
      <c r="G30" s="11" t="s">
        <v>212</v>
      </c>
      <c r="H30" s="11" t="s">
        <v>410</v>
      </c>
      <c r="I30" s="11" t="s">
        <v>356</v>
      </c>
      <c r="J30" s="11" t="str">
        <f>_xlfn.XLOOKUP(I30,FantasyOwnerNames!$D$4:$D$15,FantasyOwnerNames!$E$4:$E$15,)</f>
        <v>Krish Patel</v>
      </c>
      <c r="K30" s="11" t="str">
        <f>_xlfn.IFNA(_xlfn.XLOOKUP(F30,'PPR ADP 2022'!E:E,'PPR ADP 2022'!B:B,),_xlfn.XLOOKUP(F30,'Adjusted PPR ADP'!A:A,'Adjusted PPR ADP'!B:B))</f>
        <v>3.02</v>
      </c>
      <c r="L30" s="11">
        <f t="shared" si="2"/>
        <v>2.9999999999999805E-2</v>
      </c>
    </row>
    <row r="31" spans="1:12" x14ac:dyDescent="0.25">
      <c r="A31" s="11">
        <v>3</v>
      </c>
      <c r="B31" s="12" t="s">
        <v>847</v>
      </c>
      <c r="C31" s="11" t="s">
        <v>68</v>
      </c>
      <c r="D31" s="11" t="s">
        <v>234</v>
      </c>
      <c r="E31" s="2" t="str">
        <f t="shared" si="0"/>
        <v>3.06</v>
      </c>
      <c r="F31" s="2" t="str">
        <f t="shared" si="1"/>
        <v>DJ Moore</v>
      </c>
      <c r="G31" s="11" t="s">
        <v>657</v>
      </c>
      <c r="H31" s="11" t="s">
        <v>410</v>
      </c>
      <c r="I31" s="11" t="s">
        <v>357</v>
      </c>
      <c r="J31" s="11" t="str">
        <f>_xlfn.XLOOKUP(I31,FantasyOwnerNames!$D$4:$D$15,FantasyOwnerNames!$E$4:$E$15,)</f>
        <v>Geoffrey Mercado</v>
      </c>
      <c r="K31" s="11" t="str">
        <f>_xlfn.IFNA(_xlfn.XLOOKUP(F31,'PPR ADP 2022'!E:E,'PPR ADP 2022'!B:B,),_xlfn.XLOOKUP(F31,'Adjusted PPR ADP'!A:A,'Adjusted PPR ADP'!B:B))</f>
        <v>4.06</v>
      </c>
      <c r="L31" s="11">
        <f t="shared" si="2"/>
        <v>-0.99999999999999956</v>
      </c>
    </row>
    <row r="32" spans="1:12" x14ac:dyDescent="0.25">
      <c r="A32" s="11">
        <v>3</v>
      </c>
      <c r="B32" s="12" t="s">
        <v>848</v>
      </c>
      <c r="C32" s="11" t="s">
        <v>48</v>
      </c>
      <c r="D32" s="11" t="s">
        <v>232</v>
      </c>
      <c r="E32" s="2" t="str">
        <f t="shared" si="0"/>
        <v>3.07</v>
      </c>
      <c r="F32" s="2" t="str">
        <f t="shared" si="1"/>
        <v>Mike Williams</v>
      </c>
      <c r="G32" s="11" t="s">
        <v>189</v>
      </c>
      <c r="H32" s="11" t="s">
        <v>410</v>
      </c>
      <c r="I32" s="11" t="s">
        <v>358</v>
      </c>
      <c r="J32" s="11" t="str">
        <f>_xlfn.XLOOKUP(I32,FantasyOwnerNames!$D$4:$D$15,FantasyOwnerNames!$E$4:$E$15,)</f>
        <v>Joseph Herrera</v>
      </c>
      <c r="K32" s="11" t="str">
        <f>_xlfn.IFNA(_xlfn.XLOOKUP(F32,'PPR ADP 2022'!E:E,'PPR ADP 2022'!B:B,),_xlfn.XLOOKUP(F32,'Adjusted PPR ADP'!A:A,'Adjusted PPR ADP'!B:B))</f>
        <v>4.09</v>
      </c>
      <c r="L32" s="11">
        <f t="shared" si="2"/>
        <v>-1.02</v>
      </c>
    </row>
    <row r="33" spans="1:12" x14ac:dyDescent="0.25">
      <c r="A33" s="11">
        <v>3</v>
      </c>
      <c r="B33" s="12" t="s">
        <v>849</v>
      </c>
      <c r="C33" s="11" t="s">
        <v>91</v>
      </c>
      <c r="D33" s="11" t="s">
        <v>257</v>
      </c>
      <c r="E33" s="2" t="str">
        <f t="shared" si="0"/>
        <v>3.08</v>
      </c>
      <c r="F33" s="2" t="str">
        <f t="shared" si="1"/>
        <v>Courtland Sutton</v>
      </c>
      <c r="G33" s="11" t="s">
        <v>688</v>
      </c>
      <c r="H33" s="11" t="s">
        <v>410</v>
      </c>
      <c r="I33" s="11" t="s">
        <v>10</v>
      </c>
      <c r="J33" s="11" t="str">
        <f>_xlfn.XLOOKUP(I33,FantasyOwnerNames!$D$4:$D$15,FantasyOwnerNames!$E$4:$E$15,)</f>
        <v>Angelo Devera</v>
      </c>
      <c r="K33" s="11" t="str">
        <f>_xlfn.IFNA(_xlfn.XLOOKUP(F33,'PPR ADP 2022'!E:E,'PPR ADP 2022'!B:B,),_xlfn.XLOOKUP(F33,'Adjusted PPR ADP'!A:A,'Adjusted PPR ADP'!B:B))</f>
        <v>5.08</v>
      </c>
      <c r="L33" s="11">
        <f t="shared" si="2"/>
        <v>-2</v>
      </c>
    </row>
    <row r="34" spans="1:12" x14ac:dyDescent="0.25">
      <c r="A34" s="11">
        <v>3</v>
      </c>
      <c r="B34" s="12" t="s">
        <v>850</v>
      </c>
      <c r="C34" s="11" t="s">
        <v>47</v>
      </c>
      <c r="D34" s="11" t="s">
        <v>210</v>
      </c>
      <c r="E34" s="2" t="str">
        <f t="shared" si="0"/>
        <v>3.09</v>
      </c>
      <c r="F34" s="2" t="str">
        <f t="shared" si="1"/>
        <v>Terry McLaurin</v>
      </c>
      <c r="G34" s="11" t="s">
        <v>1046</v>
      </c>
      <c r="H34" s="11" t="s">
        <v>410</v>
      </c>
      <c r="I34" s="11" t="s">
        <v>359</v>
      </c>
      <c r="J34" s="11" t="str">
        <f>_xlfn.XLOOKUP(I34,FantasyOwnerNames!$D$4:$D$15,FantasyOwnerNames!$E$4:$E$15,)</f>
        <v>Adam Devera</v>
      </c>
      <c r="K34" s="11" t="str">
        <f>_xlfn.IFNA(_xlfn.XLOOKUP(F34,'PPR ADP 2022'!E:E,'PPR ADP 2022'!B:B,),_xlfn.XLOOKUP(F34,'Adjusted PPR ADP'!A:A,'Adjusted PPR ADP'!B:B))</f>
        <v>4.04</v>
      </c>
      <c r="L34" s="11">
        <f t="shared" si="2"/>
        <v>-0.95000000000000018</v>
      </c>
    </row>
    <row r="35" spans="1:12" x14ac:dyDescent="0.25">
      <c r="A35" s="11">
        <v>3</v>
      </c>
      <c r="B35" s="12">
        <v>10</v>
      </c>
      <c r="C35" s="11" t="s">
        <v>71</v>
      </c>
      <c r="D35" s="11" t="s">
        <v>237</v>
      </c>
      <c r="E35" s="2" t="str">
        <f t="shared" si="0"/>
        <v>3.10</v>
      </c>
      <c r="F35" s="2" t="str">
        <f t="shared" si="1"/>
        <v>Tee Higgins</v>
      </c>
      <c r="G35" s="11" t="s">
        <v>649</v>
      </c>
      <c r="H35" s="11" t="s">
        <v>410</v>
      </c>
      <c r="I35" s="11" t="s">
        <v>360</v>
      </c>
      <c r="J35" s="11" t="str">
        <f>_xlfn.XLOOKUP(I35,FantasyOwnerNames!$D$4:$D$15,FantasyOwnerNames!$E$4:$E$15,)</f>
        <v>Meahway Ngu</v>
      </c>
      <c r="K35" s="11" t="str">
        <f>_xlfn.IFNA(_xlfn.XLOOKUP(F35,'PPR ADP 2022'!E:E,'PPR ADP 2022'!B:B,),_xlfn.XLOOKUP(F35,'Adjusted PPR ADP'!A:A,'Adjusted PPR ADP'!B:B))</f>
        <v>3.10</v>
      </c>
      <c r="L35" s="11">
        <f t="shared" ref="L35:L66" si="3">IFERROR(E35-K35, "N/A")</f>
        <v>0</v>
      </c>
    </row>
    <row r="36" spans="1:12" x14ac:dyDescent="0.25">
      <c r="A36" s="11">
        <v>3</v>
      </c>
      <c r="B36" s="12">
        <v>11</v>
      </c>
      <c r="C36" s="11" t="s">
        <v>89</v>
      </c>
      <c r="D36" s="11" t="s">
        <v>341</v>
      </c>
      <c r="E36" s="2" t="str">
        <f t="shared" si="0"/>
        <v>3.11</v>
      </c>
      <c r="F36" s="2" t="str">
        <f t="shared" si="1"/>
        <v>Michael Pittman Jr.</v>
      </c>
      <c r="G36" s="11" t="s">
        <v>641</v>
      </c>
      <c r="H36" s="11" t="s">
        <v>410</v>
      </c>
      <c r="I36" s="11" t="s">
        <v>6</v>
      </c>
      <c r="J36" s="11" t="str">
        <f>_xlfn.XLOOKUP(I36,FantasyOwnerNames!$D$4:$D$15,FantasyOwnerNames!$E$4:$E$15,)</f>
        <v>Patrick Mercado</v>
      </c>
      <c r="K36" s="11" t="str">
        <f>_xlfn.IFNA(_xlfn.XLOOKUP(F36,'PPR ADP 2022'!E:E,'PPR ADP 2022'!B:B,),_xlfn.XLOOKUP(F36,'Adjusted PPR ADP'!A:A,'Adjusted PPR ADP'!B:B))</f>
        <v>3.09</v>
      </c>
      <c r="L36" s="11">
        <f t="shared" si="3"/>
        <v>2.0000000000000018E-2</v>
      </c>
    </row>
    <row r="37" spans="1:12" x14ac:dyDescent="0.25">
      <c r="A37" s="11">
        <v>3</v>
      </c>
      <c r="B37" s="12">
        <v>12</v>
      </c>
      <c r="C37" s="11" t="s">
        <v>25</v>
      </c>
      <c r="D37" s="11" t="s">
        <v>521</v>
      </c>
      <c r="E37" s="2" t="str">
        <f t="shared" si="0"/>
        <v>3.12</v>
      </c>
      <c r="F37" s="2" t="str">
        <f t="shared" si="1"/>
        <v>Travis Etienne Jr.</v>
      </c>
      <c r="G37" s="11" t="s">
        <v>662</v>
      </c>
      <c r="H37" s="11" t="s">
        <v>409</v>
      </c>
      <c r="I37" s="11" t="s">
        <v>361</v>
      </c>
      <c r="J37" s="11" t="str">
        <f>_xlfn.XLOOKUP(I37,FantasyOwnerNames!$D$4:$D$15,FantasyOwnerNames!$E$4:$E$15,)</f>
        <v>Joseph Durkin</v>
      </c>
      <c r="K37" s="11" t="str">
        <f>_xlfn.IFNA(_xlfn.XLOOKUP(F37,'PPR ADP 2022'!E:E,'PPR ADP 2022'!B:B,),_xlfn.XLOOKUP(F37,'Adjusted PPR ADP'!A:A,'Adjusted PPR ADP'!B:B))</f>
        <v>4.03</v>
      </c>
      <c r="L37" s="11">
        <f t="shared" si="3"/>
        <v>-0.91000000000000014</v>
      </c>
    </row>
    <row r="38" spans="1:12" x14ac:dyDescent="0.25">
      <c r="A38" s="11">
        <v>4</v>
      </c>
      <c r="B38" s="12" t="s">
        <v>842</v>
      </c>
      <c r="C38" s="11" t="s">
        <v>40</v>
      </c>
      <c r="D38" s="11" t="s">
        <v>206</v>
      </c>
      <c r="E38" s="2" t="str">
        <f t="shared" si="0"/>
        <v>4.01</v>
      </c>
      <c r="F38" s="2" t="str">
        <f t="shared" si="1"/>
        <v>A.J. Brown</v>
      </c>
      <c r="G38" s="11" t="s">
        <v>672</v>
      </c>
      <c r="H38" s="11" t="s">
        <v>410</v>
      </c>
      <c r="I38" s="11" t="s">
        <v>361</v>
      </c>
      <c r="J38" s="11" t="str">
        <f>_xlfn.XLOOKUP(I38,FantasyOwnerNames!$D$4:$D$15,FantasyOwnerNames!$E$4:$E$15,)</f>
        <v>Joseph Durkin</v>
      </c>
      <c r="K38" s="11" t="str">
        <f>_xlfn.IFNA(_xlfn.XLOOKUP(F38,'PPR ADP 2022'!E:E,'PPR ADP 2022'!B:B,),_xlfn.XLOOKUP(F38,'Adjusted PPR ADP'!A:A,'Adjusted PPR ADP'!B:B))</f>
        <v>3.07</v>
      </c>
      <c r="L38" s="11">
        <f t="shared" si="3"/>
        <v>0.94</v>
      </c>
    </row>
    <row r="39" spans="1:12" x14ac:dyDescent="0.25">
      <c r="A39" s="11">
        <v>4</v>
      </c>
      <c r="B39" s="12" t="s">
        <v>843</v>
      </c>
      <c r="C39" s="11" t="s">
        <v>87</v>
      </c>
      <c r="D39" s="11" t="s">
        <v>253</v>
      </c>
      <c r="E39" s="2" t="str">
        <f t="shared" si="0"/>
        <v>4.02</v>
      </c>
      <c r="F39" s="2" t="str">
        <f t="shared" si="1"/>
        <v>Brandin Cooks</v>
      </c>
      <c r="G39" s="11" t="s">
        <v>627</v>
      </c>
      <c r="H39" s="11" t="s">
        <v>410</v>
      </c>
      <c r="I39" s="11" t="s">
        <v>6</v>
      </c>
      <c r="J39" s="11" t="str">
        <f>_xlfn.XLOOKUP(I39,FantasyOwnerNames!$D$4:$D$15,FantasyOwnerNames!$E$4:$E$15,)</f>
        <v>Patrick Mercado</v>
      </c>
      <c r="K39" s="11" t="str">
        <f>_xlfn.IFNA(_xlfn.XLOOKUP(F39,'PPR ADP 2022'!E:E,'PPR ADP 2022'!B:B,),_xlfn.XLOOKUP(F39,'Adjusted PPR ADP'!A:A,'Adjusted PPR ADP'!B:B))</f>
        <v>5.06</v>
      </c>
      <c r="L39" s="11">
        <f t="shared" si="3"/>
        <v>-1.04</v>
      </c>
    </row>
    <row r="40" spans="1:12" x14ac:dyDescent="0.25">
      <c r="A40" s="11">
        <v>4</v>
      </c>
      <c r="B40" s="12" t="s">
        <v>844</v>
      </c>
      <c r="C40" s="11" t="s">
        <v>127</v>
      </c>
      <c r="D40" s="11" t="s">
        <v>206</v>
      </c>
      <c r="E40" s="2" t="str">
        <f t="shared" si="0"/>
        <v>4.03</v>
      </c>
      <c r="F40" s="2" t="str">
        <f t="shared" si="1"/>
        <v>Marquise Brown</v>
      </c>
      <c r="G40" s="11" t="s">
        <v>645</v>
      </c>
      <c r="H40" s="11" t="s">
        <v>410</v>
      </c>
      <c r="I40" s="11" t="s">
        <v>360</v>
      </c>
      <c r="J40" s="11" t="str">
        <f>_xlfn.XLOOKUP(I40,FantasyOwnerNames!$D$4:$D$15,FantasyOwnerNames!$E$4:$E$15,)</f>
        <v>Meahway Ngu</v>
      </c>
      <c r="K40" s="11" t="str">
        <f>_xlfn.IFNA(_xlfn.XLOOKUP(F40,'PPR ADP 2022'!E:E,'PPR ADP 2022'!B:B,),_xlfn.XLOOKUP(F40,'Adjusted PPR ADP'!A:A,'Adjusted PPR ADP'!B:B))</f>
        <v>5.10</v>
      </c>
      <c r="L40" s="11">
        <f t="shared" si="3"/>
        <v>-1.0699999999999994</v>
      </c>
    </row>
    <row r="41" spans="1:12" x14ac:dyDescent="0.25">
      <c r="A41" s="11">
        <v>4</v>
      </c>
      <c r="B41" s="12" t="s">
        <v>845</v>
      </c>
      <c r="C41" s="11" t="s">
        <v>51</v>
      </c>
      <c r="D41" s="11" t="s">
        <v>216</v>
      </c>
      <c r="E41" s="2" t="str">
        <f t="shared" si="0"/>
        <v>4.04</v>
      </c>
      <c r="F41" s="2" t="str">
        <f t="shared" si="1"/>
        <v>David Montgomery</v>
      </c>
      <c r="G41" s="11" t="s">
        <v>666</v>
      </c>
      <c r="H41" s="11" t="s">
        <v>409</v>
      </c>
      <c r="I41" s="11" t="s">
        <v>359</v>
      </c>
      <c r="J41" s="11" t="str">
        <f>_xlfn.XLOOKUP(I41,FantasyOwnerNames!$D$4:$D$15,FantasyOwnerNames!$E$4:$E$15,)</f>
        <v>Adam Devera</v>
      </c>
      <c r="K41" s="11" t="str">
        <f>_xlfn.IFNA(_xlfn.XLOOKUP(F41,'PPR ADP 2022'!E:E,'PPR ADP 2022'!B:B,),_xlfn.XLOOKUP(F41,'Adjusted PPR ADP'!A:A,'Adjusted PPR ADP'!B:B))</f>
        <v>3.12</v>
      </c>
      <c r="L41" s="11">
        <f t="shared" si="3"/>
        <v>0.91999999999999993</v>
      </c>
    </row>
    <row r="42" spans="1:12" x14ac:dyDescent="0.25">
      <c r="A42" s="11">
        <v>4</v>
      </c>
      <c r="B42" s="12" t="s">
        <v>846</v>
      </c>
      <c r="C42" s="11" t="s">
        <v>73</v>
      </c>
      <c r="D42" s="11" t="s">
        <v>239</v>
      </c>
      <c r="E42" s="2" t="str">
        <f t="shared" si="0"/>
        <v>4.05</v>
      </c>
      <c r="F42" s="2" t="str">
        <f t="shared" si="1"/>
        <v>Kyle Pitts</v>
      </c>
      <c r="G42" s="11" t="s">
        <v>647</v>
      </c>
      <c r="H42" s="11" t="s">
        <v>411</v>
      </c>
      <c r="I42" s="11" t="s">
        <v>10</v>
      </c>
      <c r="J42" s="11" t="str">
        <f>_xlfn.XLOOKUP(I42,FantasyOwnerNames!$D$4:$D$15,FantasyOwnerNames!$E$4:$E$15,)</f>
        <v>Angelo Devera</v>
      </c>
      <c r="K42" s="11" t="str">
        <f>_xlfn.IFNA(_xlfn.XLOOKUP(F42,'PPR ADP 2022'!E:E,'PPR ADP 2022'!B:B,),_xlfn.XLOOKUP(F42,'Adjusted PPR ADP'!A:A,'Adjusted PPR ADP'!B:B))</f>
        <v>3.08</v>
      </c>
      <c r="L42" s="11">
        <f t="shared" si="3"/>
        <v>0.96999999999999975</v>
      </c>
    </row>
    <row r="43" spans="1:12" x14ac:dyDescent="0.25">
      <c r="A43" s="11">
        <v>4</v>
      </c>
      <c r="B43" s="12" t="s">
        <v>847</v>
      </c>
      <c r="C43" s="11" t="s">
        <v>31</v>
      </c>
      <c r="D43" s="11" t="s">
        <v>247</v>
      </c>
      <c r="E43" s="2" t="str">
        <f t="shared" si="0"/>
        <v>4.06</v>
      </c>
      <c r="F43" s="2" t="str">
        <f t="shared" si="1"/>
        <v>Justin Herbert</v>
      </c>
      <c r="G43" s="11" t="s">
        <v>189</v>
      </c>
      <c r="H43" s="11" t="s">
        <v>412</v>
      </c>
      <c r="I43" s="11" t="s">
        <v>358</v>
      </c>
      <c r="J43" s="11" t="str">
        <f>_xlfn.XLOOKUP(I43,FantasyOwnerNames!$D$4:$D$15,FantasyOwnerNames!$E$4:$E$15,)</f>
        <v>Joseph Herrera</v>
      </c>
      <c r="K43" s="11" t="str">
        <f>_xlfn.IFNA(_xlfn.XLOOKUP(F43,'PPR ADP 2022'!E:E,'PPR ADP 2022'!B:B,),_xlfn.XLOOKUP(F43,'Adjusted PPR ADP'!A:A,'Adjusted PPR ADP'!B:B))</f>
        <v>3.11</v>
      </c>
      <c r="L43" s="11">
        <f t="shared" si="3"/>
        <v>0.94999999999999973</v>
      </c>
    </row>
    <row r="44" spans="1:12" x14ac:dyDescent="0.25">
      <c r="A44" s="11">
        <v>4</v>
      </c>
      <c r="B44" s="12" t="s">
        <v>848</v>
      </c>
      <c r="C44" s="11" t="s">
        <v>70</v>
      </c>
      <c r="D44" s="11" t="s">
        <v>236</v>
      </c>
      <c r="E44" s="2" t="str">
        <f t="shared" si="0"/>
        <v>4.07</v>
      </c>
      <c r="F44" s="2" t="str">
        <f t="shared" si="1"/>
        <v>Diontae Johnson</v>
      </c>
      <c r="G44" s="11" t="s">
        <v>637</v>
      </c>
      <c r="H44" s="11" t="s">
        <v>410</v>
      </c>
      <c r="I44" s="11" t="s">
        <v>357</v>
      </c>
      <c r="J44" s="11" t="str">
        <f>_xlfn.XLOOKUP(I44,FantasyOwnerNames!$D$4:$D$15,FantasyOwnerNames!$E$4:$E$15,)</f>
        <v>Geoffrey Mercado</v>
      </c>
      <c r="K44" s="11" t="str">
        <f>_xlfn.IFNA(_xlfn.XLOOKUP(F44,'PPR ADP 2022'!E:E,'PPR ADP 2022'!B:B,),_xlfn.XLOOKUP(F44,'Adjusted PPR ADP'!A:A,'Adjusted PPR ADP'!B:B))</f>
        <v>4.07</v>
      </c>
      <c r="L44" s="11">
        <f t="shared" si="3"/>
        <v>0</v>
      </c>
    </row>
    <row r="45" spans="1:12" x14ac:dyDescent="0.25">
      <c r="A45" s="11">
        <v>4</v>
      </c>
      <c r="B45" s="12" t="s">
        <v>849</v>
      </c>
      <c r="C45" s="11" t="s">
        <v>153</v>
      </c>
      <c r="D45" s="11" t="s">
        <v>416</v>
      </c>
      <c r="E45" s="2" t="str">
        <f t="shared" si="0"/>
        <v>4.08</v>
      </c>
      <c r="F45" s="2" t="str">
        <f t="shared" si="1"/>
        <v>Elijah Mitchell</v>
      </c>
      <c r="G45" s="11" t="s">
        <v>214</v>
      </c>
      <c r="H45" s="11" t="s">
        <v>409</v>
      </c>
      <c r="I45" s="11" t="s">
        <v>356</v>
      </c>
      <c r="J45" s="11" t="str">
        <f>_xlfn.XLOOKUP(I45,FantasyOwnerNames!$D$4:$D$15,FantasyOwnerNames!$E$4:$E$15,)</f>
        <v>Krish Patel</v>
      </c>
      <c r="K45" s="11" t="str">
        <f>_xlfn.IFNA(_xlfn.XLOOKUP(F45,'PPR ADP 2022'!E:E,'PPR ADP 2022'!B:B,),_xlfn.XLOOKUP(F45,'Adjusted PPR ADP'!A:A,'Adjusted PPR ADP'!B:B))</f>
        <v>5.01</v>
      </c>
      <c r="L45" s="11">
        <f t="shared" si="3"/>
        <v>-0.92999999999999972</v>
      </c>
    </row>
    <row r="46" spans="1:12" x14ac:dyDescent="0.25">
      <c r="A46" s="11">
        <v>4</v>
      </c>
      <c r="B46" s="12" t="s">
        <v>850</v>
      </c>
      <c r="C46" s="11" t="s">
        <v>365</v>
      </c>
      <c r="D46" s="11" t="s">
        <v>417</v>
      </c>
      <c r="E46" s="2" t="str">
        <f t="shared" si="0"/>
        <v>4.09</v>
      </c>
      <c r="F46" s="2" t="str">
        <f t="shared" si="1"/>
        <v>Breece Hall</v>
      </c>
      <c r="G46" s="11" t="s">
        <v>269</v>
      </c>
      <c r="H46" s="11" t="s">
        <v>409</v>
      </c>
      <c r="I46" s="11" t="s">
        <v>355</v>
      </c>
      <c r="J46" s="11" t="str">
        <f>_xlfn.XLOOKUP(I46,FantasyOwnerNames!$D$4:$D$15,FantasyOwnerNames!$E$4:$E$15,)</f>
        <v>Jan Dela Cruz</v>
      </c>
      <c r="K46" s="11" t="str">
        <f>_xlfn.IFNA(_xlfn.XLOOKUP(F46,'PPR ADP 2022'!E:E,'PPR ADP 2022'!B:B,),_xlfn.XLOOKUP(F46,'Adjusted PPR ADP'!A:A,'Adjusted PPR ADP'!B:B))</f>
        <v>5.03</v>
      </c>
      <c r="L46" s="11">
        <f t="shared" si="3"/>
        <v>-0.94000000000000039</v>
      </c>
    </row>
    <row r="47" spans="1:12" x14ac:dyDescent="0.25">
      <c r="A47" s="11">
        <v>4</v>
      </c>
      <c r="B47" s="12">
        <v>10</v>
      </c>
      <c r="C47" s="11" t="s">
        <v>130</v>
      </c>
      <c r="D47" s="11" t="s">
        <v>285</v>
      </c>
      <c r="E47" s="2" t="str">
        <f t="shared" si="0"/>
        <v>4.10</v>
      </c>
      <c r="F47" s="2" t="str">
        <f t="shared" si="1"/>
        <v>Jaylen Waddle</v>
      </c>
      <c r="G47" s="11" t="s">
        <v>680</v>
      </c>
      <c r="H47" s="11" t="s">
        <v>410</v>
      </c>
      <c r="I47" s="11" t="s">
        <v>354</v>
      </c>
      <c r="J47" s="11" t="str">
        <f>_xlfn.XLOOKUP(I47,FantasyOwnerNames!$D$4:$D$15,FantasyOwnerNames!$E$4:$E$15,)</f>
        <v>Andrew Dinh</v>
      </c>
      <c r="K47" s="11" t="str">
        <f>_xlfn.IFNA(_xlfn.XLOOKUP(F47,'PPR ADP 2022'!E:E,'PPR ADP 2022'!B:B,),_xlfn.XLOOKUP(F47,'Adjusted PPR ADP'!A:A,'Adjusted PPR ADP'!B:B))</f>
        <v>4.10</v>
      </c>
      <c r="L47" s="11">
        <f t="shared" si="3"/>
        <v>0</v>
      </c>
    </row>
    <row r="48" spans="1:12" x14ac:dyDescent="0.25">
      <c r="A48" s="11">
        <v>4</v>
      </c>
      <c r="B48" s="12">
        <v>11</v>
      </c>
      <c r="C48" s="11" t="s">
        <v>75</v>
      </c>
      <c r="D48" s="11" t="s">
        <v>241</v>
      </c>
      <c r="E48" s="2" t="str">
        <f t="shared" si="0"/>
        <v>4.11</v>
      </c>
      <c r="F48" s="2" t="str">
        <f t="shared" si="1"/>
        <v>Jerry Jeudy</v>
      </c>
      <c r="G48" s="11" t="s">
        <v>688</v>
      </c>
      <c r="H48" s="11" t="s">
        <v>410</v>
      </c>
      <c r="I48" s="11" t="s">
        <v>353</v>
      </c>
      <c r="J48" s="11" t="str">
        <f>_xlfn.XLOOKUP(I48,FantasyOwnerNames!$D$4:$D$15,FantasyOwnerNames!$E$4:$E$15,)</f>
        <v xml:space="preserve">Armon Antolin </v>
      </c>
      <c r="K48" s="11" t="str">
        <f>_xlfn.IFNA(_xlfn.XLOOKUP(F48,'PPR ADP 2022'!E:E,'PPR ADP 2022'!B:B,),_xlfn.XLOOKUP(F48,'Adjusted PPR ADP'!A:A,'Adjusted PPR ADP'!B:B))</f>
        <v>6.04</v>
      </c>
      <c r="L48" s="11">
        <f t="shared" si="3"/>
        <v>-1.9299999999999997</v>
      </c>
    </row>
    <row r="49" spans="1:12" x14ac:dyDescent="0.25">
      <c r="A49" s="11">
        <v>4</v>
      </c>
      <c r="B49" s="12">
        <v>12</v>
      </c>
      <c r="C49" s="11" t="s">
        <v>62</v>
      </c>
      <c r="D49" s="11" t="s">
        <v>45</v>
      </c>
      <c r="E49" s="2" t="str">
        <f t="shared" si="0"/>
        <v>4.12</v>
      </c>
      <c r="F49" s="2" t="str">
        <f t="shared" si="1"/>
        <v>Josh Allen</v>
      </c>
      <c r="G49" s="11" t="s">
        <v>639</v>
      </c>
      <c r="H49" s="11" t="s">
        <v>412</v>
      </c>
      <c r="I49" s="11" t="s">
        <v>352</v>
      </c>
      <c r="J49" s="11" t="str">
        <f>_xlfn.XLOOKUP(I49,FantasyOwnerNames!$D$4:$D$15,FantasyOwnerNames!$E$4:$E$15,)</f>
        <v>Jeff Dela Cruz</v>
      </c>
      <c r="K49" s="11" t="str">
        <f>_xlfn.IFNA(_xlfn.XLOOKUP(F49,'PPR ADP 2022'!E:E,'PPR ADP 2022'!B:B,),_xlfn.XLOOKUP(F49,'Adjusted PPR ADP'!A:A,'Adjusted PPR ADP'!B:B))</f>
        <v>2.10</v>
      </c>
      <c r="L49" s="11">
        <f t="shared" si="3"/>
        <v>2.02</v>
      </c>
    </row>
    <row r="50" spans="1:12" x14ac:dyDescent="0.25">
      <c r="A50" s="11">
        <v>5</v>
      </c>
      <c r="B50" s="12" t="s">
        <v>842</v>
      </c>
      <c r="C50" s="11" t="s">
        <v>366</v>
      </c>
      <c r="D50" s="11" t="s">
        <v>402</v>
      </c>
      <c r="E50" s="2" t="str">
        <f t="shared" si="0"/>
        <v>5.01</v>
      </c>
      <c r="F50" s="2" t="str">
        <f t="shared" si="1"/>
        <v>Amon-Ra St. Brown</v>
      </c>
      <c r="G50" s="11" t="s">
        <v>666</v>
      </c>
      <c r="H50" s="11" t="s">
        <v>410</v>
      </c>
      <c r="I50" s="11" t="s">
        <v>352</v>
      </c>
      <c r="J50" s="11" t="str">
        <f>_xlfn.XLOOKUP(I50,FantasyOwnerNames!$D$4:$D$15,FantasyOwnerNames!$E$4:$E$15,)</f>
        <v>Jeff Dela Cruz</v>
      </c>
      <c r="K50" s="11" t="str">
        <f>_xlfn.IFNA(_xlfn.XLOOKUP(F50,'PPR ADP 2022'!E:E,'PPR ADP 2022'!B:B,),_xlfn.XLOOKUP(F50,'Adjusted PPR ADP'!A:A,'Adjusted PPR ADP'!B:B))</f>
        <v>6.01</v>
      </c>
      <c r="L50" s="11">
        <f t="shared" si="3"/>
        <v>-1</v>
      </c>
    </row>
    <row r="51" spans="1:12" x14ac:dyDescent="0.25">
      <c r="A51" s="11">
        <v>5</v>
      </c>
      <c r="B51" s="12" t="s">
        <v>843</v>
      </c>
      <c r="C51" s="11" t="s">
        <v>72</v>
      </c>
      <c r="D51" s="11" t="s">
        <v>238</v>
      </c>
      <c r="E51" s="2" t="str">
        <f t="shared" si="0"/>
        <v>5.02</v>
      </c>
      <c r="F51" s="2" t="str">
        <f t="shared" si="1"/>
        <v>JuJu Smith-Schuster</v>
      </c>
      <c r="G51" s="11" t="s">
        <v>266</v>
      </c>
      <c r="H51" s="11" t="s">
        <v>410</v>
      </c>
      <c r="I51" s="11" t="s">
        <v>353</v>
      </c>
      <c r="J51" s="11" t="str">
        <f>_xlfn.XLOOKUP(I51,FantasyOwnerNames!$D$4:$D$15,FantasyOwnerNames!$E$4:$E$15,)</f>
        <v xml:space="preserve">Armon Antolin </v>
      </c>
      <c r="K51" s="11" t="str">
        <f>_xlfn.IFNA(_xlfn.XLOOKUP(F51,'PPR ADP 2022'!E:E,'PPR ADP 2022'!B:B,),_xlfn.XLOOKUP(F51,'Adjusted PPR ADP'!A:A,'Adjusted PPR ADP'!B:B))</f>
        <v>7.01</v>
      </c>
      <c r="L51" s="11">
        <f t="shared" si="3"/>
        <v>-1.9900000000000002</v>
      </c>
    </row>
    <row r="52" spans="1:12" x14ac:dyDescent="0.25">
      <c r="A52" s="11">
        <v>5</v>
      </c>
      <c r="B52" s="12" t="s">
        <v>844</v>
      </c>
      <c r="C52" s="11" t="s">
        <v>56</v>
      </c>
      <c r="D52" s="11" t="s">
        <v>221</v>
      </c>
      <c r="E52" s="2" t="str">
        <f t="shared" si="0"/>
        <v>5.03</v>
      </c>
      <c r="F52" s="2" t="str">
        <f t="shared" si="1"/>
        <v>Patrick Mahomes</v>
      </c>
      <c r="G52" s="11" t="s">
        <v>191</v>
      </c>
      <c r="H52" s="11" t="s">
        <v>412</v>
      </c>
      <c r="I52" s="11" t="s">
        <v>354</v>
      </c>
      <c r="J52" s="11" t="str">
        <f>_xlfn.XLOOKUP(I52,FantasyOwnerNames!$D$4:$D$15,FantasyOwnerNames!$E$4:$E$15,)</f>
        <v>Andrew Dinh</v>
      </c>
      <c r="K52" s="11" t="str">
        <f>_xlfn.IFNA(_xlfn.XLOOKUP(F52,'PPR ADP 2022'!E:E,'PPR ADP 2022'!B:B,),_xlfn.XLOOKUP(F52,'Adjusted PPR ADP'!A:A,'Adjusted PPR ADP'!B:B))</f>
        <v>3.05</v>
      </c>
      <c r="L52" s="11">
        <f t="shared" si="3"/>
        <v>1.9800000000000004</v>
      </c>
    </row>
    <row r="53" spans="1:12" x14ac:dyDescent="0.25">
      <c r="A53" s="11">
        <v>5</v>
      </c>
      <c r="B53" s="12" t="s">
        <v>845</v>
      </c>
      <c r="C53" s="11" t="s">
        <v>49</v>
      </c>
      <c r="D53" s="11" t="s">
        <v>213</v>
      </c>
      <c r="E53" s="2" t="str">
        <f t="shared" si="0"/>
        <v>5.04</v>
      </c>
      <c r="F53" s="2" t="str">
        <f t="shared" si="1"/>
        <v>George Kittle</v>
      </c>
      <c r="G53" s="11" t="s">
        <v>214</v>
      </c>
      <c r="H53" s="11" t="s">
        <v>411</v>
      </c>
      <c r="I53" s="11" t="s">
        <v>355</v>
      </c>
      <c r="J53" s="11" t="str">
        <f>_xlfn.XLOOKUP(I53,FantasyOwnerNames!$D$4:$D$15,FantasyOwnerNames!$E$4:$E$15,)</f>
        <v>Jan Dela Cruz</v>
      </c>
      <c r="K53" s="11" t="str">
        <f>_xlfn.IFNA(_xlfn.XLOOKUP(F53,'PPR ADP 2022'!E:E,'PPR ADP 2022'!B:B,),_xlfn.XLOOKUP(F53,'Adjusted PPR ADP'!A:A,'Adjusted PPR ADP'!B:B))</f>
        <v>4.02</v>
      </c>
      <c r="L53" s="11">
        <f t="shared" si="3"/>
        <v>1.0200000000000005</v>
      </c>
    </row>
    <row r="54" spans="1:12" x14ac:dyDescent="0.25">
      <c r="A54" s="11">
        <v>5</v>
      </c>
      <c r="B54" s="12" t="s">
        <v>846</v>
      </c>
      <c r="C54" s="11" t="s">
        <v>64</v>
      </c>
      <c r="D54" s="11" t="s">
        <v>230</v>
      </c>
      <c r="E54" s="2" t="str">
        <f t="shared" si="0"/>
        <v>5.05</v>
      </c>
      <c r="F54" s="2" t="str">
        <f t="shared" si="1"/>
        <v>Adam Thielen</v>
      </c>
      <c r="G54" s="11" t="s">
        <v>265</v>
      </c>
      <c r="H54" s="11" t="s">
        <v>410</v>
      </c>
      <c r="I54" s="11" t="s">
        <v>356</v>
      </c>
      <c r="J54" s="11" t="str">
        <f>_xlfn.XLOOKUP(I54,FantasyOwnerNames!$D$4:$D$15,FantasyOwnerNames!$E$4:$E$15,)</f>
        <v>Krish Patel</v>
      </c>
      <c r="K54" s="11" t="str">
        <f>_xlfn.IFNA(_xlfn.XLOOKUP(F54,'PPR ADP 2022'!E:E,'PPR ADP 2022'!B:B,),_xlfn.XLOOKUP(F54,'Adjusted PPR ADP'!A:A,'Adjusted PPR ADP'!B:B))</f>
        <v>6.11</v>
      </c>
      <c r="L54" s="11">
        <f t="shared" si="3"/>
        <v>-1.0600000000000005</v>
      </c>
    </row>
    <row r="55" spans="1:12" x14ac:dyDescent="0.25">
      <c r="A55" s="11">
        <v>5</v>
      </c>
      <c r="B55" s="12" t="s">
        <v>847</v>
      </c>
      <c r="C55" s="11" t="s">
        <v>367</v>
      </c>
      <c r="D55" s="11" t="s">
        <v>249</v>
      </c>
      <c r="E55" s="2" t="str">
        <f t="shared" si="0"/>
        <v>5.06</v>
      </c>
      <c r="F55" s="2" t="str">
        <f t="shared" si="1"/>
        <v>Gabe Davis</v>
      </c>
      <c r="G55" s="11" t="s">
        <v>639</v>
      </c>
      <c r="H55" s="11" t="s">
        <v>410</v>
      </c>
      <c r="I55" s="11" t="s">
        <v>357</v>
      </c>
      <c r="J55" s="11" t="str">
        <f>_xlfn.XLOOKUP(I55,FantasyOwnerNames!$D$4:$D$15,FantasyOwnerNames!$E$4:$E$15,)</f>
        <v>Geoffrey Mercado</v>
      </c>
      <c r="K55" s="11" t="str">
        <f>_xlfn.IFNA(_xlfn.XLOOKUP(F55,'PPR ADP 2022'!E:E,'PPR ADP 2022'!B:B,),_xlfn.XLOOKUP(F55,'Adjusted PPR ADP'!A:A,'Adjusted PPR ADP'!B:B))</f>
        <v>6.06</v>
      </c>
      <c r="L55" s="11">
        <f t="shared" si="3"/>
        <v>-1</v>
      </c>
    </row>
    <row r="56" spans="1:12" x14ac:dyDescent="0.25">
      <c r="A56" s="11">
        <v>5</v>
      </c>
      <c r="B56" s="12" t="s">
        <v>848</v>
      </c>
      <c r="C56" s="11" t="s">
        <v>45</v>
      </c>
      <c r="D56" s="11" t="s">
        <v>332</v>
      </c>
      <c r="E56" s="2" t="str">
        <f t="shared" si="0"/>
        <v>5.07</v>
      </c>
      <c r="F56" s="2" t="str">
        <f t="shared" si="1"/>
        <v>Allen Robinson II</v>
      </c>
      <c r="G56" s="11" t="s">
        <v>220</v>
      </c>
      <c r="H56" s="11" t="s">
        <v>410</v>
      </c>
      <c r="I56" s="11" t="s">
        <v>358</v>
      </c>
      <c r="J56" s="11" t="str">
        <f>_xlfn.XLOOKUP(I56,FantasyOwnerNames!$D$4:$D$15,FantasyOwnerNames!$E$4:$E$15,)</f>
        <v>Joseph Herrera</v>
      </c>
      <c r="K56" s="11" t="str">
        <f>_xlfn.IFNA(_xlfn.XLOOKUP(F56,'PPR ADP 2022'!E:E,'PPR ADP 2022'!B:B,),_xlfn.XLOOKUP(F56,'Adjusted PPR ADP'!A:A,'Adjusted PPR ADP'!B:B))</f>
        <v>5.12</v>
      </c>
      <c r="L56" s="11">
        <f t="shared" si="3"/>
        <v>-4.9999999999999822E-2</v>
      </c>
    </row>
    <row r="57" spans="1:12" x14ac:dyDescent="0.25">
      <c r="A57" s="11">
        <v>5</v>
      </c>
      <c r="B57" s="12" t="s">
        <v>849</v>
      </c>
      <c r="C57" s="11" t="s">
        <v>368</v>
      </c>
      <c r="D57" s="11" t="s">
        <v>418</v>
      </c>
      <c r="E57" s="2" t="str">
        <f t="shared" si="0"/>
        <v>5.08</v>
      </c>
      <c r="F57" s="2" t="str">
        <f t="shared" si="1"/>
        <v>J.K. Dobbins</v>
      </c>
      <c r="G57" s="11" t="s">
        <v>685</v>
      </c>
      <c r="H57" s="11" t="s">
        <v>409</v>
      </c>
      <c r="I57" s="11" t="s">
        <v>10</v>
      </c>
      <c r="J57" s="11" t="str">
        <f>_xlfn.XLOOKUP(I57,FantasyOwnerNames!$D$4:$D$15,FantasyOwnerNames!$E$4:$E$15,)</f>
        <v>Angelo Devera</v>
      </c>
      <c r="K57" s="11" t="str">
        <f>_xlfn.IFNA(_xlfn.XLOOKUP(F57,'PPR ADP 2022'!E:E,'PPR ADP 2022'!B:B,),_xlfn.XLOOKUP(F57,'Adjusted PPR ADP'!A:A,'Adjusted PPR ADP'!B:B))</f>
        <v>5.02</v>
      </c>
      <c r="L57" s="11">
        <f t="shared" si="3"/>
        <v>6.0000000000000497E-2</v>
      </c>
    </row>
    <row r="58" spans="1:12" x14ac:dyDescent="0.25">
      <c r="A58" s="11">
        <v>5</v>
      </c>
      <c r="B58" s="12" t="s">
        <v>850</v>
      </c>
      <c r="C58" s="11" t="s">
        <v>36</v>
      </c>
      <c r="D58" s="11" t="s">
        <v>202</v>
      </c>
      <c r="E58" s="2" t="str">
        <f t="shared" si="0"/>
        <v>5.09</v>
      </c>
      <c r="F58" s="2" t="str">
        <f t="shared" si="1"/>
        <v>DK Metcalf</v>
      </c>
      <c r="G58" s="11" t="s">
        <v>650</v>
      </c>
      <c r="H58" s="11" t="s">
        <v>410</v>
      </c>
      <c r="I58" s="11" t="s">
        <v>359</v>
      </c>
      <c r="J58" s="11" t="str">
        <f>_xlfn.XLOOKUP(I58,FantasyOwnerNames!$D$4:$D$15,FantasyOwnerNames!$E$4:$E$15,)</f>
        <v>Adam Devera</v>
      </c>
      <c r="K58" s="11" t="str">
        <f>_xlfn.IFNA(_xlfn.XLOOKUP(F58,'PPR ADP 2022'!E:E,'PPR ADP 2022'!B:B,),_xlfn.XLOOKUP(F58,'Adjusted PPR ADP'!A:A,'Adjusted PPR ADP'!B:B))</f>
        <v>4.11</v>
      </c>
      <c r="L58" s="11">
        <f t="shared" si="3"/>
        <v>0.97999999999999954</v>
      </c>
    </row>
    <row r="59" spans="1:12" x14ac:dyDescent="0.25">
      <c r="A59" s="11">
        <v>5</v>
      </c>
      <c r="B59" s="12">
        <v>10</v>
      </c>
      <c r="C59" s="11" t="s">
        <v>74</v>
      </c>
      <c r="D59" s="11" t="s">
        <v>240</v>
      </c>
      <c r="E59" s="2" t="str">
        <f t="shared" si="0"/>
        <v>5.10</v>
      </c>
      <c r="F59" s="2" t="str">
        <f t="shared" si="1"/>
        <v>Lamar Jackson</v>
      </c>
      <c r="G59" s="11" t="s">
        <v>685</v>
      </c>
      <c r="H59" s="11" t="s">
        <v>412</v>
      </c>
      <c r="I59" s="11" t="s">
        <v>360</v>
      </c>
      <c r="J59" s="11" t="str">
        <f>_xlfn.XLOOKUP(I59,FantasyOwnerNames!$D$4:$D$15,FantasyOwnerNames!$E$4:$E$15,)</f>
        <v>Meahway Ngu</v>
      </c>
      <c r="K59" s="11" t="str">
        <f>_xlfn.IFNA(_xlfn.XLOOKUP(F59,'PPR ADP 2022'!E:E,'PPR ADP 2022'!B:B,),_xlfn.XLOOKUP(F59,'Adjusted PPR ADP'!A:A,'Adjusted PPR ADP'!B:B))</f>
        <v>4.05</v>
      </c>
      <c r="L59" s="11">
        <f t="shared" si="3"/>
        <v>1.0499999999999998</v>
      </c>
    </row>
    <row r="60" spans="1:12" x14ac:dyDescent="0.25">
      <c r="A60" s="11">
        <v>5</v>
      </c>
      <c r="B60" s="12">
        <v>11</v>
      </c>
      <c r="C60" s="11" t="s">
        <v>62</v>
      </c>
      <c r="D60" s="11" t="s">
        <v>228</v>
      </c>
      <c r="E60" s="2" t="str">
        <f t="shared" si="0"/>
        <v>5.11</v>
      </c>
      <c r="F60" s="2" t="str">
        <f t="shared" si="1"/>
        <v>Josh Jacobs</v>
      </c>
      <c r="G60" s="11" t="s">
        <v>208</v>
      </c>
      <c r="H60" s="11" t="s">
        <v>409</v>
      </c>
      <c r="I60" s="11" t="s">
        <v>6</v>
      </c>
      <c r="J60" s="11" t="str">
        <f>_xlfn.XLOOKUP(I60,FantasyOwnerNames!$D$4:$D$15,FantasyOwnerNames!$E$4:$E$15,)</f>
        <v>Patrick Mercado</v>
      </c>
      <c r="K60" s="11" t="str">
        <f>_xlfn.IFNA(_xlfn.XLOOKUP(F60,'PPR ADP 2022'!E:E,'PPR ADP 2022'!B:B,),_xlfn.XLOOKUP(F60,'Adjusted PPR ADP'!A:A,'Adjusted PPR ADP'!B:B))</f>
        <v>4.12</v>
      </c>
      <c r="L60" s="11">
        <f t="shared" si="3"/>
        <v>0.99000000000000021</v>
      </c>
    </row>
    <row r="61" spans="1:12" x14ac:dyDescent="0.25">
      <c r="A61" s="11">
        <v>5</v>
      </c>
      <c r="B61" s="12">
        <v>12</v>
      </c>
      <c r="C61" s="11" t="s">
        <v>369</v>
      </c>
      <c r="D61" s="11" t="s">
        <v>419</v>
      </c>
      <c r="E61" s="2" t="str">
        <f t="shared" si="0"/>
        <v>5.12</v>
      </c>
      <c r="F61" s="2" t="str">
        <f t="shared" si="1"/>
        <v>Dameon Pierce</v>
      </c>
      <c r="G61" s="11" t="s">
        <v>736</v>
      </c>
      <c r="H61" s="11" t="s">
        <v>409</v>
      </c>
      <c r="I61" s="11" t="s">
        <v>361</v>
      </c>
      <c r="J61" s="11" t="str">
        <f>_xlfn.XLOOKUP(I61,FantasyOwnerNames!$D$4:$D$15,FantasyOwnerNames!$E$4:$E$15,)</f>
        <v>Joseph Durkin</v>
      </c>
      <c r="K61" s="11" t="str">
        <f>_xlfn.IFNA(_xlfn.XLOOKUP(F61,'PPR ADP 2022'!E:E,'PPR ADP 2022'!B:B,),_xlfn.XLOOKUP(F61,'Adjusted PPR ADP'!A:A,'Adjusted PPR ADP'!B:B))</f>
        <v>7.09</v>
      </c>
      <c r="L61" s="11">
        <f t="shared" si="3"/>
        <v>-1.9699999999999998</v>
      </c>
    </row>
    <row r="62" spans="1:12" x14ac:dyDescent="0.25">
      <c r="A62" s="11">
        <v>6</v>
      </c>
      <c r="B62" s="12" t="s">
        <v>842</v>
      </c>
      <c r="C62" s="11" t="s">
        <v>54</v>
      </c>
      <c r="D62" s="11" t="s">
        <v>222</v>
      </c>
      <c r="E62" s="2" t="str">
        <f t="shared" si="0"/>
        <v>6.01</v>
      </c>
      <c r="F62" s="2" t="str">
        <f t="shared" si="1"/>
        <v>Chris Godwin</v>
      </c>
      <c r="G62" s="11" t="s">
        <v>212</v>
      </c>
      <c r="H62" s="11" t="s">
        <v>410</v>
      </c>
      <c r="I62" s="11" t="s">
        <v>361</v>
      </c>
      <c r="J62" s="11" t="str">
        <f>_xlfn.XLOOKUP(I62,FantasyOwnerNames!$D$4:$D$15,FantasyOwnerNames!$E$4:$E$15,)</f>
        <v>Joseph Durkin</v>
      </c>
      <c r="K62" s="11" t="str">
        <f>_xlfn.IFNA(_xlfn.XLOOKUP(F62,'PPR ADP 2022'!E:E,'PPR ADP 2022'!B:B,),_xlfn.XLOOKUP(F62,'Adjusted PPR ADP'!A:A,'Adjusted PPR ADP'!B:B))</f>
        <v>5.11</v>
      </c>
      <c r="L62" s="11">
        <f t="shared" si="3"/>
        <v>0.89999999999999947</v>
      </c>
    </row>
    <row r="63" spans="1:12" x14ac:dyDescent="0.25">
      <c r="A63" s="11">
        <v>6</v>
      </c>
      <c r="B63" s="12" t="s">
        <v>843</v>
      </c>
      <c r="C63" s="11" t="s">
        <v>41</v>
      </c>
      <c r="D63" s="11" t="s">
        <v>207</v>
      </c>
      <c r="E63" s="2" t="str">
        <f t="shared" si="0"/>
        <v>6.02</v>
      </c>
      <c r="F63" s="2" t="str">
        <f t="shared" si="1"/>
        <v>Darren Waller</v>
      </c>
      <c r="G63" s="11" t="s">
        <v>187</v>
      </c>
      <c r="H63" s="11" t="s">
        <v>411</v>
      </c>
      <c r="I63" s="11" t="s">
        <v>6</v>
      </c>
      <c r="J63" s="11" t="str">
        <f>_xlfn.XLOOKUP(I63,FantasyOwnerNames!$D$4:$D$15,FantasyOwnerNames!$E$4:$E$15,)</f>
        <v>Patrick Mercado</v>
      </c>
      <c r="K63" s="11" t="str">
        <f>_xlfn.IFNA(_xlfn.XLOOKUP(F63,'PPR ADP 2022'!E:E,'PPR ADP 2022'!B:B,),_xlfn.XLOOKUP(F63,'Adjusted PPR ADP'!A:A,'Adjusted PPR ADP'!B:B))</f>
        <v>4.08</v>
      </c>
      <c r="L63" s="11">
        <f t="shared" si="3"/>
        <v>1.9399999999999995</v>
      </c>
    </row>
    <row r="64" spans="1:12" x14ac:dyDescent="0.25">
      <c r="A64" s="11">
        <v>6</v>
      </c>
      <c r="B64" s="12" t="s">
        <v>844</v>
      </c>
      <c r="C64" s="11" t="s">
        <v>131</v>
      </c>
      <c r="D64" s="11" t="s">
        <v>288</v>
      </c>
      <c r="E64" s="2" t="str">
        <f t="shared" si="0"/>
        <v>6.03</v>
      </c>
      <c r="F64" s="2" t="str">
        <f t="shared" si="1"/>
        <v>Devin Singletary</v>
      </c>
      <c r="G64" s="11" t="s">
        <v>736</v>
      </c>
      <c r="H64" s="11" t="s">
        <v>409</v>
      </c>
      <c r="I64" s="11" t="s">
        <v>360</v>
      </c>
      <c r="J64" s="11" t="str">
        <f>_xlfn.XLOOKUP(I64,FantasyOwnerNames!$D$4:$D$15,FantasyOwnerNames!$E$4:$E$15,)</f>
        <v>Meahway Ngu</v>
      </c>
      <c r="K64" s="11" t="str">
        <f>_xlfn.IFNA(_xlfn.XLOOKUP(F64,'PPR ADP 2022'!E:E,'PPR ADP 2022'!B:B,),_xlfn.XLOOKUP(F64,'Adjusted PPR ADP'!A:A,'Adjusted PPR ADP'!B:B))</f>
        <v>7.06</v>
      </c>
      <c r="L64" s="11">
        <f t="shared" si="3"/>
        <v>-1.0299999999999994</v>
      </c>
    </row>
    <row r="65" spans="1:12" x14ac:dyDescent="0.25">
      <c r="A65" s="11">
        <v>6</v>
      </c>
      <c r="B65" s="12" t="s">
        <v>845</v>
      </c>
      <c r="C65" s="11" t="s">
        <v>57</v>
      </c>
      <c r="D65" s="11" t="s">
        <v>223</v>
      </c>
      <c r="E65" s="2" t="str">
        <f t="shared" si="0"/>
        <v>6.04</v>
      </c>
      <c r="F65" s="2" t="str">
        <f t="shared" si="1"/>
        <v>Kyler Murray</v>
      </c>
      <c r="G65" s="11" t="s">
        <v>645</v>
      </c>
      <c r="H65" s="11" t="s">
        <v>412</v>
      </c>
      <c r="I65" s="11" t="s">
        <v>359</v>
      </c>
      <c r="J65" s="11" t="str">
        <f>_xlfn.XLOOKUP(I65,FantasyOwnerNames!$D$4:$D$15,FantasyOwnerNames!$E$4:$E$15,)</f>
        <v>Adam Devera</v>
      </c>
      <c r="K65" s="11" t="str">
        <f>_xlfn.IFNA(_xlfn.XLOOKUP(F65,'PPR ADP 2022'!E:E,'PPR ADP 2022'!B:B,),_xlfn.XLOOKUP(F65,'Adjusted PPR ADP'!A:A,'Adjusted PPR ADP'!B:B))</f>
        <v>5.04</v>
      </c>
      <c r="L65" s="11">
        <f t="shared" si="3"/>
        <v>1</v>
      </c>
    </row>
    <row r="66" spans="1:12" x14ac:dyDescent="0.25">
      <c r="A66" s="11">
        <v>6</v>
      </c>
      <c r="B66" s="12" t="s">
        <v>846</v>
      </c>
      <c r="C66" s="11" t="s">
        <v>89</v>
      </c>
      <c r="D66" s="11" t="s">
        <v>248</v>
      </c>
      <c r="E66" s="2" t="str">
        <f t="shared" si="0"/>
        <v>6.05</v>
      </c>
      <c r="F66" s="2" t="str">
        <f t="shared" si="1"/>
        <v>Michael Thomas</v>
      </c>
      <c r="G66" s="11" t="s">
        <v>183</v>
      </c>
      <c r="H66" s="11" t="s">
        <v>410</v>
      </c>
      <c r="I66" s="11" t="s">
        <v>10</v>
      </c>
      <c r="J66" s="11" t="str">
        <f>_xlfn.XLOOKUP(I66,FantasyOwnerNames!$D$4:$D$15,FantasyOwnerNames!$E$4:$E$15,)</f>
        <v>Angelo Devera</v>
      </c>
      <c r="K66" s="11" t="str">
        <f>_xlfn.IFNA(_xlfn.XLOOKUP(F66,'PPR ADP 2022'!E:E,'PPR ADP 2022'!B:B,),_xlfn.XLOOKUP(F66,'Adjusted PPR ADP'!A:A,'Adjusted PPR ADP'!B:B))</f>
        <v>7.03</v>
      </c>
      <c r="L66" s="11">
        <f t="shared" si="3"/>
        <v>-0.98000000000000043</v>
      </c>
    </row>
    <row r="67" spans="1:12" x14ac:dyDescent="0.25">
      <c r="A67" s="11">
        <v>6</v>
      </c>
      <c r="B67" s="12" t="s">
        <v>847</v>
      </c>
      <c r="C67" s="11" t="s">
        <v>370</v>
      </c>
      <c r="D67" s="11" t="s">
        <v>420</v>
      </c>
      <c r="E67" s="2" t="str">
        <f t="shared" ref="E67:E130" si="4">_xlfn.CONCAT(A67, ".",B67)</f>
        <v>6.06</v>
      </c>
      <c r="F67" s="2" t="str">
        <f t="shared" ref="F67:F130" si="5">_xlfn.CONCAT(C67, " ",D67)</f>
        <v>Rashod Bateman</v>
      </c>
      <c r="G67" s="11" t="s">
        <v>685</v>
      </c>
      <c r="H67" s="11" t="s">
        <v>410</v>
      </c>
      <c r="I67" s="11" t="s">
        <v>358</v>
      </c>
      <c r="J67" s="11" t="str">
        <f>_xlfn.XLOOKUP(I67,FantasyOwnerNames!$D$4:$D$15,FantasyOwnerNames!$E$4:$E$15,)</f>
        <v>Joseph Herrera</v>
      </c>
      <c r="K67" s="11" t="str">
        <f>_xlfn.IFNA(_xlfn.XLOOKUP(F67,'PPR ADP 2022'!E:E,'PPR ADP 2022'!B:B,),_xlfn.XLOOKUP(F67,'Adjusted PPR ADP'!A:A,'Adjusted PPR ADP'!B:B))</f>
        <v>8.05</v>
      </c>
      <c r="L67" s="11">
        <f t="shared" ref="L67:L98" si="6">IFERROR(E67-K67, "N/A")</f>
        <v>-1.9900000000000011</v>
      </c>
    </row>
    <row r="68" spans="1:12" x14ac:dyDescent="0.25">
      <c r="A68" s="11">
        <v>6</v>
      </c>
      <c r="B68" s="12" t="s">
        <v>848</v>
      </c>
      <c r="C68" s="11" t="s">
        <v>371</v>
      </c>
      <c r="D68" s="11" t="s">
        <v>421</v>
      </c>
      <c r="E68" s="2" t="str">
        <f t="shared" si="4"/>
        <v>6.07</v>
      </c>
      <c r="F68" s="2" t="str">
        <f t="shared" si="5"/>
        <v>Dalton Schultz</v>
      </c>
      <c r="G68" s="11" t="s">
        <v>736</v>
      </c>
      <c r="H68" s="11" t="s">
        <v>411</v>
      </c>
      <c r="I68" s="11" t="s">
        <v>357</v>
      </c>
      <c r="J68" s="11" t="str">
        <f>_xlfn.XLOOKUP(I68,FantasyOwnerNames!$D$4:$D$15,FantasyOwnerNames!$E$4:$E$15,)</f>
        <v>Geoffrey Mercado</v>
      </c>
      <c r="K68" s="11" t="str">
        <f>_xlfn.IFNA(_xlfn.XLOOKUP(F68,'PPR ADP 2022'!E:E,'PPR ADP 2022'!B:B,),_xlfn.XLOOKUP(F68,'Adjusted PPR ADP'!A:A,'Adjusted PPR ADP'!B:B))</f>
        <v>5.07</v>
      </c>
      <c r="L68" s="11">
        <f t="shared" si="6"/>
        <v>1</v>
      </c>
    </row>
    <row r="69" spans="1:12" x14ac:dyDescent="0.25">
      <c r="A69" s="11">
        <v>6</v>
      </c>
      <c r="B69" s="12" t="s">
        <v>849</v>
      </c>
      <c r="C69" s="11" t="s">
        <v>85</v>
      </c>
      <c r="D69" s="11" t="s">
        <v>252</v>
      </c>
      <c r="E69" s="2" t="str">
        <f t="shared" si="4"/>
        <v>6.08</v>
      </c>
      <c r="F69" s="2" t="str">
        <f t="shared" si="5"/>
        <v>Dak Prescott</v>
      </c>
      <c r="G69" s="11" t="s">
        <v>627</v>
      </c>
      <c r="H69" s="11" t="s">
        <v>412</v>
      </c>
      <c r="I69" s="11" t="s">
        <v>356</v>
      </c>
      <c r="J69" s="11" t="str">
        <f>_xlfn.XLOOKUP(I69,FantasyOwnerNames!$D$4:$D$15,FantasyOwnerNames!$E$4:$E$15,)</f>
        <v>Krish Patel</v>
      </c>
      <c r="K69" s="11" t="str">
        <f>_xlfn.IFNA(_xlfn.XLOOKUP(F69,'PPR ADP 2022'!E:E,'PPR ADP 2022'!B:B,),_xlfn.XLOOKUP(F69,'Adjusted PPR ADP'!A:A,'Adjusted PPR ADP'!B:B))</f>
        <v>7.05</v>
      </c>
      <c r="L69" s="11">
        <f t="shared" si="6"/>
        <v>-0.96999999999999975</v>
      </c>
    </row>
    <row r="70" spans="1:12" x14ac:dyDescent="0.25">
      <c r="A70" s="11">
        <v>6</v>
      </c>
      <c r="B70" s="12" t="s">
        <v>850</v>
      </c>
      <c r="C70" s="11" t="s">
        <v>18</v>
      </c>
      <c r="D70" s="11" t="s">
        <v>392</v>
      </c>
      <c r="E70" s="2" t="str">
        <f t="shared" si="4"/>
        <v>6.09</v>
      </c>
      <c r="F70" s="2" t="str">
        <f t="shared" si="5"/>
        <v>Christian Kirk</v>
      </c>
      <c r="G70" s="11" t="s">
        <v>662</v>
      </c>
      <c r="H70" s="11" t="s">
        <v>410</v>
      </c>
      <c r="I70" s="11" t="s">
        <v>355</v>
      </c>
      <c r="J70" s="11" t="str">
        <f>_xlfn.XLOOKUP(I70,FantasyOwnerNames!$D$4:$D$15,FantasyOwnerNames!$E$4:$E$15,)</f>
        <v>Jan Dela Cruz</v>
      </c>
      <c r="K70" s="11" t="str">
        <f>_xlfn.IFNA(_xlfn.XLOOKUP(F70,'PPR ADP 2022'!E:E,'PPR ADP 2022'!B:B,),_xlfn.XLOOKUP(F70,'Adjusted PPR ADP'!A:A,'Adjusted PPR ADP'!B:B))</f>
        <v>9.04</v>
      </c>
      <c r="L70" s="11">
        <f t="shared" si="6"/>
        <v>-2.9499999999999993</v>
      </c>
    </row>
    <row r="71" spans="1:12" x14ac:dyDescent="0.25">
      <c r="A71" s="11">
        <v>6</v>
      </c>
      <c r="B71" s="12">
        <v>10</v>
      </c>
      <c r="C71" s="11" t="s">
        <v>78</v>
      </c>
      <c r="D71" s="11" t="s">
        <v>244</v>
      </c>
      <c r="E71" s="2" t="str">
        <f t="shared" si="4"/>
        <v>6.10</v>
      </c>
      <c r="F71" s="2" t="str">
        <f t="shared" si="5"/>
        <v>T.J. Hockenson</v>
      </c>
      <c r="G71" s="11" t="s">
        <v>622</v>
      </c>
      <c r="H71" s="11" t="s">
        <v>411</v>
      </c>
      <c r="I71" s="11" t="s">
        <v>354</v>
      </c>
      <c r="J71" s="11" t="str">
        <f>_xlfn.XLOOKUP(I71,FantasyOwnerNames!$D$4:$D$15,FantasyOwnerNames!$E$4:$E$15,)</f>
        <v>Andrew Dinh</v>
      </c>
      <c r="K71" s="11" t="str">
        <f>_xlfn.IFNA(_xlfn.XLOOKUP(F71,'PPR ADP 2022'!E:E,'PPR ADP 2022'!B:B,),_xlfn.XLOOKUP(F71,'Adjusted PPR ADP'!A:A,'Adjusted PPR ADP'!B:B))</f>
        <v>6.05</v>
      </c>
      <c r="L71" s="11">
        <f t="shared" si="6"/>
        <v>4.9999999999999822E-2</v>
      </c>
    </row>
    <row r="72" spans="1:12" x14ac:dyDescent="0.25">
      <c r="A72" s="11">
        <v>6</v>
      </c>
      <c r="B72" s="12">
        <v>11</v>
      </c>
      <c r="C72" s="11" t="s">
        <v>92</v>
      </c>
      <c r="D72" s="11" t="s">
        <v>258</v>
      </c>
      <c r="E72" s="2" t="str">
        <f t="shared" si="4"/>
        <v>6.11</v>
      </c>
      <c r="F72" s="2" t="str">
        <f t="shared" si="5"/>
        <v>Jalen Hurts</v>
      </c>
      <c r="G72" s="11" t="s">
        <v>672</v>
      </c>
      <c r="H72" s="11" t="s">
        <v>412</v>
      </c>
      <c r="I72" s="11" t="s">
        <v>353</v>
      </c>
      <c r="J72" s="11" t="str">
        <f>_xlfn.XLOOKUP(I72,FantasyOwnerNames!$D$4:$D$15,FantasyOwnerNames!$E$4:$E$15,)</f>
        <v xml:space="preserve">Armon Antolin </v>
      </c>
      <c r="K72" s="11" t="str">
        <f>_xlfn.IFNA(_xlfn.XLOOKUP(F72,'PPR ADP 2022'!E:E,'PPR ADP 2022'!B:B,),_xlfn.XLOOKUP(F72,'Adjusted PPR ADP'!A:A,'Adjusted PPR ADP'!B:B))</f>
        <v>5.05</v>
      </c>
      <c r="L72" s="11">
        <f t="shared" si="6"/>
        <v>1.0600000000000005</v>
      </c>
    </row>
    <row r="73" spans="1:12" x14ac:dyDescent="0.25">
      <c r="A73" s="11">
        <v>6</v>
      </c>
      <c r="B73" s="12">
        <v>12</v>
      </c>
      <c r="C73" s="11" t="s">
        <v>372</v>
      </c>
      <c r="D73" s="11" t="s">
        <v>422</v>
      </c>
      <c r="E73" s="2" t="str">
        <f t="shared" si="4"/>
        <v>6.12</v>
      </c>
      <c r="F73" s="2" t="str">
        <f t="shared" si="5"/>
        <v>Cordarrelle Patterson</v>
      </c>
      <c r="G73" s="11" t="s">
        <v>647</v>
      </c>
      <c r="H73" s="11" t="s">
        <v>409</v>
      </c>
      <c r="I73" s="11" t="s">
        <v>352</v>
      </c>
      <c r="J73" s="11" t="str">
        <f>_xlfn.XLOOKUP(I73,FantasyOwnerNames!$D$4:$D$15,FantasyOwnerNames!$E$4:$E$15,)</f>
        <v>Jeff Dela Cruz</v>
      </c>
      <c r="K73" s="11" t="str">
        <f>_xlfn.IFNA(_xlfn.XLOOKUP(F73,'PPR ADP 2022'!E:E,'PPR ADP 2022'!B:B,),_xlfn.XLOOKUP(F73,'Adjusted PPR ADP'!A:A,'Adjusted PPR ADP'!B:B))</f>
        <v>8.01</v>
      </c>
      <c r="L73" s="11">
        <f t="shared" si="6"/>
        <v>-1.8899999999999997</v>
      </c>
    </row>
    <row r="74" spans="1:12" x14ac:dyDescent="0.25">
      <c r="A74" s="11">
        <v>7</v>
      </c>
      <c r="B74" s="12" t="s">
        <v>842</v>
      </c>
      <c r="C74" s="11" t="s">
        <v>94</v>
      </c>
      <c r="D74" s="11" t="s">
        <v>261</v>
      </c>
      <c r="E74" s="2" t="str">
        <f t="shared" si="4"/>
        <v>7.01</v>
      </c>
      <c r="F74" s="2" t="str">
        <f t="shared" si="5"/>
        <v>Dallas Goedert</v>
      </c>
      <c r="G74" s="11" t="s">
        <v>672</v>
      </c>
      <c r="H74" s="11" t="s">
        <v>411</v>
      </c>
      <c r="I74" s="11" t="s">
        <v>352</v>
      </c>
      <c r="J74" s="11" t="str">
        <f>_xlfn.XLOOKUP(I74,FantasyOwnerNames!$D$4:$D$15,FantasyOwnerNames!$E$4:$E$15,)</f>
        <v>Jeff Dela Cruz</v>
      </c>
      <c r="K74" s="11" t="str">
        <f>_xlfn.IFNA(_xlfn.XLOOKUP(F74,'PPR ADP 2022'!E:E,'PPR ADP 2022'!B:B,),_xlfn.XLOOKUP(F74,'Adjusted PPR ADP'!A:A,'Adjusted PPR ADP'!B:B))</f>
        <v>6.09</v>
      </c>
      <c r="L74" s="11">
        <f t="shared" si="6"/>
        <v>0.91999999999999993</v>
      </c>
    </row>
    <row r="75" spans="1:12" x14ac:dyDescent="0.25">
      <c r="A75" s="11">
        <v>7</v>
      </c>
      <c r="B75" s="12" t="s">
        <v>843</v>
      </c>
      <c r="C75" s="11" t="s">
        <v>45</v>
      </c>
      <c r="D75" s="11" t="s">
        <v>423</v>
      </c>
      <c r="E75" s="2" t="str">
        <f t="shared" si="4"/>
        <v>7.02</v>
      </c>
      <c r="F75" s="2" t="str">
        <f t="shared" si="5"/>
        <v>Allen Lazard</v>
      </c>
      <c r="G75" s="11" t="s">
        <v>269</v>
      </c>
      <c r="H75" s="11" t="s">
        <v>410</v>
      </c>
      <c r="I75" s="11" t="s">
        <v>353</v>
      </c>
      <c r="J75" s="11" t="str">
        <f>_xlfn.XLOOKUP(I75,FantasyOwnerNames!$D$4:$D$15,FantasyOwnerNames!$E$4:$E$15,)</f>
        <v xml:space="preserve">Armon Antolin </v>
      </c>
      <c r="K75" s="11" t="str">
        <f>_xlfn.IFNA(_xlfn.XLOOKUP(F75,'PPR ADP 2022'!E:E,'PPR ADP 2022'!B:B,),_xlfn.XLOOKUP(F75,'Adjusted PPR ADP'!A:A,'Adjusted PPR ADP'!B:B))</f>
        <v>9.07</v>
      </c>
      <c r="L75" s="11">
        <f t="shared" si="6"/>
        <v>-2.0500000000000007</v>
      </c>
    </row>
    <row r="76" spans="1:12" x14ac:dyDescent="0.25">
      <c r="A76" s="11">
        <v>7</v>
      </c>
      <c r="B76" s="12" t="s">
        <v>844</v>
      </c>
      <c r="C76" s="11" t="s">
        <v>37</v>
      </c>
      <c r="D76" s="11" t="s">
        <v>203</v>
      </c>
      <c r="E76" s="2" t="str">
        <f t="shared" si="4"/>
        <v>7.03</v>
      </c>
      <c r="F76" s="2" t="str">
        <f t="shared" si="5"/>
        <v>Clyde Edwards-Helaire</v>
      </c>
      <c r="G76" s="11" t="s">
        <v>191</v>
      </c>
      <c r="H76" s="11" t="s">
        <v>409</v>
      </c>
      <c r="I76" s="11" t="s">
        <v>354</v>
      </c>
      <c r="J76" s="11" t="str">
        <f>_xlfn.XLOOKUP(I76,FantasyOwnerNames!$D$4:$D$15,FantasyOwnerNames!$E$4:$E$15,)</f>
        <v>Andrew Dinh</v>
      </c>
      <c r="K76" s="11" t="str">
        <f>_xlfn.IFNA(_xlfn.XLOOKUP(F76,'PPR ADP 2022'!E:E,'PPR ADP 2022'!B:B,),_xlfn.XLOOKUP(F76,'Adjusted PPR ADP'!A:A,'Adjusted PPR ADP'!B:B))</f>
        <v>6.02</v>
      </c>
      <c r="L76" s="11">
        <f t="shared" si="6"/>
        <v>1.0100000000000007</v>
      </c>
    </row>
    <row r="77" spans="1:12" x14ac:dyDescent="0.25">
      <c r="A77" s="11">
        <v>7</v>
      </c>
      <c r="B77" s="12" t="s">
        <v>845</v>
      </c>
      <c r="C77" s="11" t="s">
        <v>60</v>
      </c>
      <c r="D77" s="11" t="s">
        <v>226</v>
      </c>
      <c r="E77" s="2" t="str">
        <f t="shared" si="4"/>
        <v>7.04</v>
      </c>
      <c r="F77" s="2" t="str">
        <f t="shared" si="5"/>
        <v>Miles Sanders</v>
      </c>
      <c r="G77" s="11" t="s">
        <v>620</v>
      </c>
      <c r="H77" s="11" t="s">
        <v>409</v>
      </c>
      <c r="I77" s="11" t="s">
        <v>355</v>
      </c>
      <c r="J77" s="11" t="str">
        <f>_xlfn.XLOOKUP(I77,FantasyOwnerNames!$D$4:$D$15,FantasyOwnerNames!$E$4:$E$15,)</f>
        <v>Jan Dela Cruz</v>
      </c>
      <c r="K77" s="11" t="str">
        <f>_xlfn.IFNA(_xlfn.XLOOKUP(F77,'PPR ADP 2022'!E:E,'PPR ADP 2022'!B:B,),_xlfn.XLOOKUP(F77,'Adjusted PPR ADP'!A:A,'Adjusted PPR ADP'!B:B))</f>
        <v>7.11</v>
      </c>
      <c r="L77" s="11">
        <f t="shared" si="6"/>
        <v>-7.0000000000000284E-2</v>
      </c>
    </row>
    <row r="78" spans="1:12" x14ac:dyDescent="0.25">
      <c r="A78" s="11">
        <v>7</v>
      </c>
      <c r="B78" s="12" t="s">
        <v>846</v>
      </c>
      <c r="C78" s="11" t="s">
        <v>77</v>
      </c>
      <c r="D78" s="11" t="s">
        <v>245</v>
      </c>
      <c r="E78" s="2" t="str">
        <f t="shared" si="4"/>
        <v>7.05</v>
      </c>
      <c r="F78" s="2" t="str">
        <f t="shared" si="5"/>
        <v>Chase Claypool</v>
      </c>
      <c r="G78" s="11" t="s">
        <v>657</v>
      </c>
      <c r="H78" s="11" t="s">
        <v>410</v>
      </c>
      <c r="I78" s="11" t="s">
        <v>356</v>
      </c>
      <c r="J78" s="11" t="str">
        <f>_xlfn.XLOOKUP(I78,FantasyOwnerNames!$D$4:$D$15,FantasyOwnerNames!$E$4:$E$15,)</f>
        <v>Krish Patel</v>
      </c>
      <c r="K78" s="11" t="str">
        <f>_xlfn.IFNA(_xlfn.XLOOKUP(F78,'PPR ADP 2022'!E:E,'PPR ADP 2022'!B:B,),_xlfn.XLOOKUP(F78,'Adjusted PPR ADP'!A:A,'Adjusted PPR ADP'!B:B))</f>
        <v>10.03</v>
      </c>
      <c r="L78" s="11">
        <f t="shared" si="6"/>
        <v>-2.9799999999999995</v>
      </c>
    </row>
    <row r="79" spans="1:12" x14ac:dyDescent="0.25">
      <c r="A79" s="11">
        <v>7</v>
      </c>
      <c r="B79" s="12" t="s">
        <v>847</v>
      </c>
      <c r="C79" s="11" t="s">
        <v>142</v>
      </c>
      <c r="D79" s="11" t="s">
        <v>424</v>
      </c>
      <c r="E79" s="2" t="str">
        <f t="shared" si="4"/>
        <v>7.06</v>
      </c>
      <c r="F79" s="2" t="str">
        <f t="shared" si="5"/>
        <v>Trey Lance</v>
      </c>
      <c r="G79" s="11" t="s">
        <v>214</v>
      </c>
      <c r="H79" s="11" t="s">
        <v>412</v>
      </c>
      <c r="I79" s="11" t="s">
        <v>357</v>
      </c>
      <c r="J79" s="11" t="str">
        <f>_xlfn.XLOOKUP(I79,FantasyOwnerNames!$D$4:$D$15,FantasyOwnerNames!$E$4:$E$15,)</f>
        <v>Geoffrey Mercado</v>
      </c>
      <c r="K79" s="11" t="str">
        <f>_xlfn.IFNA(_xlfn.XLOOKUP(F79,'PPR ADP 2022'!E:E,'PPR ADP 2022'!B:B,),_xlfn.XLOOKUP(F79,'Adjusted PPR ADP'!A:A,'Adjusted PPR ADP'!B:B))</f>
        <v>9.05</v>
      </c>
      <c r="L79" s="11">
        <f t="shared" si="6"/>
        <v>-1.9900000000000011</v>
      </c>
    </row>
    <row r="80" spans="1:12" x14ac:dyDescent="0.25">
      <c r="A80" s="11">
        <v>7</v>
      </c>
      <c r="B80" s="12" t="s">
        <v>848</v>
      </c>
      <c r="C80" s="11" t="s">
        <v>150</v>
      </c>
      <c r="D80" s="11" t="s">
        <v>305</v>
      </c>
      <c r="E80" s="2" t="str">
        <f t="shared" si="4"/>
        <v>7.07</v>
      </c>
      <c r="F80" s="2" t="str">
        <f t="shared" si="5"/>
        <v>Darnell Mooney</v>
      </c>
      <c r="G80" s="11" t="s">
        <v>657</v>
      </c>
      <c r="H80" s="11" t="s">
        <v>410</v>
      </c>
      <c r="I80" s="11" t="s">
        <v>358</v>
      </c>
      <c r="J80" s="11" t="str">
        <f>_xlfn.XLOOKUP(I80,FantasyOwnerNames!$D$4:$D$15,FantasyOwnerNames!$E$4:$E$15,)</f>
        <v>Joseph Herrera</v>
      </c>
      <c r="K80" s="11" t="str">
        <f>_xlfn.IFNA(_xlfn.XLOOKUP(F80,'PPR ADP 2022'!E:E,'PPR ADP 2022'!B:B,),_xlfn.XLOOKUP(F80,'Adjusted PPR ADP'!A:A,'Adjusted PPR ADP'!B:B))</f>
        <v>6.12</v>
      </c>
      <c r="L80" s="11">
        <f t="shared" si="6"/>
        <v>0.95000000000000018</v>
      </c>
    </row>
    <row r="81" spans="1:12" x14ac:dyDescent="0.25">
      <c r="A81" s="11">
        <v>7</v>
      </c>
      <c r="B81" s="12" t="s">
        <v>849</v>
      </c>
      <c r="C81" s="11" t="s">
        <v>90</v>
      </c>
      <c r="D81" s="11" t="s">
        <v>256</v>
      </c>
      <c r="E81" s="2" t="str">
        <f t="shared" si="4"/>
        <v>7.08</v>
      </c>
      <c r="F81" s="2" t="str">
        <f t="shared" si="5"/>
        <v>Russell Wilson</v>
      </c>
      <c r="G81" s="11" t="s">
        <v>688</v>
      </c>
      <c r="H81" s="11" t="s">
        <v>412</v>
      </c>
      <c r="I81" s="11" t="s">
        <v>10</v>
      </c>
      <c r="J81" s="11" t="str">
        <f>_xlfn.XLOOKUP(I81,FantasyOwnerNames!$D$4:$D$15,FantasyOwnerNames!$E$4:$E$15,)</f>
        <v>Angelo Devera</v>
      </c>
      <c r="K81" s="11" t="str">
        <f>_xlfn.IFNA(_xlfn.XLOOKUP(F81,'PPR ADP 2022'!E:E,'PPR ADP 2022'!B:B,),_xlfn.XLOOKUP(F81,'Adjusted PPR ADP'!A:A,'Adjusted PPR ADP'!B:B))</f>
        <v>7.02</v>
      </c>
      <c r="L81" s="11">
        <f t="shared" si="6"/>
        <v>6.0000000000000497E-2</v>
      </c>
    </row>
    <row r="82" spans="1:12" x14ac:dyDescent="0.25">
      <c r="A82" s="11">
        <v>7</v>
      </c>
      <c r="B82" s="12" t="s">
        <v>850</v>
      </c>
      <c r="C82" s="11" t="s">
        <v>135</v>
      </c>
      <c r="D82" s="11" t="s">
        <v>425</v>
      </c>
      <c r="E82" s="2" t="str">
        <f t="shared" si="4"/>
        <v>7.09</v>
      </c>
      <c r="F82" s="2" t="str">
        <f t="shared" si="5"/>
        <v>Hunter Renfrow</v>
      </c>
      <c r="G82" s="11" t="s">
        <v>208</v>
      </c>
      <c r="H82" s="11" t="s">
        <v>410</v>
      </c>
      <c r="I82" s="11" t="s">
        <v>359</v>
      </c>
      <c r="J82" s="11" t="str">
        <f>_xlfn.XLOOKUP(I82,FantasyOwnerNames!$D$4:$D$15,FantasyOwnerNames!$E$4:$E$15,)</f>
        <v>Adam Devera</v>
      </c>
      <c r="K82" s="11" t="str">
        <f>_xlfn.IFNA(_xlfn.XLOOKUP(F82,'PPR ADP 2022'!E:E,'PPR ADP 2022'!B:B,),_xlfn.XLOOKUP(F82,'Adjusted PPR ADP'!A:A,'Adjusted PPR ADP'!B:B))</f>
        <v>7.07</v>
      </c>
      <c r="L82" s="11">
        <f t="shared" si="6"/>
        <v>1.9999999999999574E-2</v>
      </c>
    </row>
    <row r="83" spans="1:12" x14ac:dyDescent="0.25">
      <c r="A83" s="11">
        <v>7</v>
      </c>
      <c r="B83" s="12">
        <v>10</v>
      </c>
      <c r="C83" s="11" t="s">
        <v>153</v>
      </c>
      <c r="D83" s="11" t="s">
        <v>234</v>
      </c>
      <c r="E83" s="2" t="str">
        <f t="shared" si="4"/>
        <v>7.10</v>
      </c>
      <c r="F83" s="2" t="str">
        <f t="shared" si="5"/>
        <v>Elijah Moore</v>
      </c>
      <c r="G83" s="11" t="s">
        <v>269</v>
      </c>
      <c r="H83" s="11" t="s">
        <v>410</v>
      </c>
      <c r="I83" s="11" t="s">
        <v>360</v>
      </c>
      <c r="J83" s="11" t="str">
        <f>_xlfn.XLOOKUP(I83,FantasyOwnerNames!$D$4:$D$15,FantasyOwnerNames!$E$4:$E$15,)</f>
        <v>Meahway Ngu</v>
      </c>
      <c r="K83" s="11" t="str">
        <f>_xlfn.IFNA(_xlfn.XLOOKUP(F83,'PPR ADP 2022'!E:E,'PPR ADP 2022'!B:B,),_xlfn.XLOOKUP(F83,'Adjusted PPR ADP'!A:A,'Adjusted PPR ADP'!B:B))</f>
        <v>8.08</v>
      </c>
      <c r="L83" s="11">
        <f t="shared" si="6"/>
        <v>-0.98000000000000043</v>
      </c>
    </row>
    <row r="84" spans="1:12" x14ac:dyDescent="0.25">
      <c r="A84" s="11">
        <v>7</v>
      </c>
      <c r="B84" s="12">
        <v>11</v>
      </c>
      <c r="C84" s="11" t="s">
        <v>50</v>
      </c>
      <c r="D84" s="11" t="s">
        <v>294</v>
      </c>
      <c r="E84" s="2" t="str">
        <f t="shared" si="4"/>
        <v>7.11</v>
      </c>
      <c r="F84" s="2" t="str">
        <f t="shared" si="5"/>
        <v>Joe Burrow</v>
      </c>
      <c r="G84" s="11" t="s">
        <v>649</v>
      </c>
      <c r="H84" s="11" t="s">
        <v>412</v>
      </c>
      <c r="I84" s="11" t="s">
        <v>6</v>
      </c>
      <c r="J84" s="11" t="str">
        <f>_xlfn.XLOOKUP(I84,FantasyOwnerNames!$D$4:$D$15,FantasyOwnerNames!$E$4:$E$15,)</f>
        <v>Patrick Mercado</v>
      </c>
      <c r="K84" s="11" t="str">
        <f>_xlfn.IFNA(_xlfn.XLOOKUP(F84,'PPR ADP 2022'!E:E,'PPR ADP 2022'!B:B,),_xlfn.XLOOKUP(F84,'Adjusted PPR ADP'!A:A,'Adjusted PPR ADP'!B:B))</f>
        <v>5.09</v>
      </c>
      <c r="L84" s="11">
        <f t="shared" si="6"/>
        <v>2.0200000000000005</v>
      </c>
    </row>
    <row r="85" spans="1:12" x14ac:dyDescent="0.25">
      <c r="A85" s="11">
        <v>7</v>
      </c>
      <c r="B85" s="12">
        <v>12</v>
      </c>
      <c r="C85" s="11" t="s">
        <v>111</v>
      </c>
      <c r="D85" s="11" t="s">
        <v>275</v>
      </c>
      <c r="E85" s="2" t="str">
        <f t="shared" si="4"/>
        <v>7.12</v>
      </c>
      <c r="F85" s="2" t="str">
        <f t="shared" si="5"/>
        <v>AJ Dillon</v>
      </c>
      <c r="G85" s="11" t="s">
        <v>193</v>
      </c>
      <c r="H85" s="11" t="s">
        <v>409</v>
      </c>
      <c r="I85" s="11" t="s">
        <v>361</v>
      </c>
      <c r="J85" s="11" t="str">
        <f>_xlfn.XLOOKUP(I85,FantasyOwnerNames!$D$4:$D$15,FantasyOwnerNames!$E$4:$E$15,)</f>
        <v>Joseph Durkin</v>
      </c>
      <c r="K85" s="11" t="str">
        <f>_xlfn.IFNA(_xlfn.XLOOKUP(F85,'PPR ADP 2022'!E:E,'PPR ADP 2022'!B:B,),_xlfn.XLOOKUP(F85,'Adjusted PPR ADP'!A:A,'Adjusted PPR ADP'!B:B))</f>
        <v>6.07</v>
      </c>
      <c r="L85" s="11">
        <f t="shared" si="6"/>
        <v>1.0499999999999998</v>
      </c>
    </row>
    <row r="86" spans="1:12" x14ac:dyDescent="0.25">
      <c r="A86" s="11">
        <v>8</v>
      </c>
      <c r="B86" s="12" t="s">
        <v>842</v>
      </c>
      <c r="C86" s="11" t="s">
        <v>33</v>
      </c>
      <c r="D86" s="11" t="s">
        <v>199</v>
      </c>
      <c r="E86" s="2" t="str">
        <f t="shared" si="4"/>
        <v>8.01</v>
      </c>
      <c r="F86" s="2" t="str">
        <f t="shared" si="5"/>
        <v>DeAndre Hopkins</v>
      </c>
      <c r="G86" s="11" t="s">
        <v>645</v>
      </c>
      <c r="H86" s="11" t="s">
        <v>410</v>
      </c>
      <c r="I86" s="11" t="s">
        <v>361</v>
      </c>
      <c r="J86" s="11" t="str">
        <f>_xlfn.XLOOKUP(I86,FantasyOwnerNames!$D$4:$D$15,FantasyOwnerNames!$E$4:$E$15,)</f>
        <v>Joseph Durkin</v>
      </c>
      <c r="K86" s="11" t="str">
        <f>_xlfn.IFNA(_xlfn.XLOOKUP(F86,'PPR ADP 2022'!E:E,'PPR ADP 2022'!B:B,),_xlfn.XLOOKUP(F86,'Adjusted PPR ADP'!A:A,'Adjusted PPR ADP'!B:B))</f>
        <v>7.08</v>
      </c>
      <c r="L86" s="11">
        <f t="shared" si="6"/>
        <v>0.92999999999999972</v>
      </c>
    </row>
    <row r="87" spans="1:12" x14ac:dyDescent="0.25">
      <c r="A87" s="11">
        <v>8</v>
      </c>
      <c r="B87" s="12" t="s">
        <v>843</v>
      </c>
      <c r="C87" s="11" t="s">
        <v>82</v>
      </c>
      <c r="D87" s="11" t="s">
        <v>250</v>
      </c>
      <c r="E87" s="2" t="str">
        <f t="shared" si="4"/>
        <v>8.02</v>
      </c>
      <c r="F87" s="2" t="str">
        <f t="shared" si="5"/>
        <v>Kareem Hunt</v>
      </c>
      <c r="G87" s="11" t="s">
        <v>633</v>
      </c>
      <c r="H87" s="11" t="s">
        <v>409</v>
      </c>
      <c r="I87" s="11" t="s">
        <v>6</v>
      </c>
      <c r="J87" s="11" t="str">
        <f>_xlfn.XLOOKUP(I87,FantasyOwnerNames!$D$4:$D$15,FantasyOwnerNames!$E$4:$E$15,)</f>
        <v>Patrick Mercado</v>
      </c>
      <c r="K87" s="11" t="str">
        <f>_xlfn.IFNA(_xlfn.XLOOKUP(F87,'PPR ADP 2022'!E:E,'PPR ADP 2022'!B:B,),_xlfn.XLOOKUP(F87,'Adjusted PPR ADP'!A:A,'Adjusted PPR ADP'!B:B))</f>
        <v>7.12</v>
      </c>
      <c r="L87" s="11">
        <f t="shared" si="6"/>
        <v>0.89999999999999947</v>
      </c>
    </row>
    <row r="88" spans="1:12" x14ac:dyDescent="0.25">
      <c r="A88" s="11">
        <v>8</v>
      </c>
      <c r="B88" s="12" t="s">
        <v>844</v>
      </c>
      <c r="C88" s="11" t="s">
        <v>132</v>
      </c>
      <c r="D88" s="11" t="s">
        <v>289</v>
      </c>
      <c r="E88" s="2" t="str">
        <f t="shared" si="4"/>
        <v>8.03</v>
      </c>
      <c r="F88" s="2" t="str">
        <f t="shared" si="5"/>
        <v>Zach Ertz</v>
      </c>
      <c r="G88" s="11" t="s">
        <v>645</v>
      </c>
      <c r="H88" s="11" t="s">
        <v>411</v>
      </c>
      <c r="I88" s="11" t="s">
        <v>360</v>
      </c>
      <c r="J88" s="11" t="str">
        <f>_xlfn.XLOOKUP(I88,FantasyOwnerNames!$D$4:$D$15,FantasyOwnerNames!$E$4:$E$15,)</f>
        <v>Meahway Ngu</v>
      </c>
      <c r="K88" s="11" t="str">
        <f>_xlfn.IFNA(_xlfn.XLOOKUP(F88,'PPR ADP 2022'!E:E,'PPR ADP 2022'!B:B,),_xlfn.XLOOKUP(F88,'Adjusted PPR ADP'!A:A,'Adjusted PPR ADP'!B:B))</f>
        <v>8.06</v>
      </c>
      <c r="L88" s="11">
        <f t="shared" si="6"/>
        <v>-3.0000000000001137E-2</v>
      </c>
    </row>
    <row r="89" spans="1:12" x14ac:dyDescent="0.25">
      <c r="A89" s="11">
        <v>8</v>
      </c>
      <c r="B89" s="12" t="s">
        <v>845</v>
      </c>
      <c r="C89" s="11" t="s">
        <v>373</v>
      </c>
      <c r="D89" s="11" t="s">
        <v>426</v>
      </c>
      <c r="E89" s="2" t="str">
        <f t="shared" si="4"/>
        <v>8.04</v>
      </c>
      <c r="F89" s="2" t="str">
        <f t="shared" si="5"/>
        <v>Dawson Knox</v>
      </c>
      <c r="G89" s="11" t="s">
        <v>639</v>
      </c>
      <c r="H89" s="11" t="s">
        <v>411</v>
      </c>
      <c r="I89" s="11" t="s">
        <v>359</v>
      </c>
      <c r="J89" s="11" t="str">
        <f>_xlfn.XLOOKUP(I89,FantasyOwnerNames!$D$4:$D$15,FantasyOwnerNames!$E$4:$E$15,)</f>
        <v>Adam Devera</v>
      </c>
      <c r="K89" s="11" t="str">
        <f>_xlfn.IFNA(_xlfn.XLOOKUP(F89,'PPR ADP 2022'!E:E,'PPR ADP 2022'!B:B,),_xlfn.XLOOKUP(F89,'Adjusted PPR ADP'!A:A,'Adjusted PPR ADP'!B:B))</f>
        <v>8.07</v>
      </c>
      <c r="L89" s="11">
        <f t="shared" si="6"/>
        <v>-3.0000000000001137E-2</v>
      </c>
    </row>
    <row r="90" spans="1:12" x14ac:dyDescent="0.25">
      <c r="A90" s="11">
        <v>8</v>
      </c>
      <c r="B90" s="12" t="s">
        <v>846</v>
      </c>
      <c r="C90" s="11" t="s">
        <v>42</v>
      </c>
      <c r="D90" s="11" t="s">
        <v>59</v>
      </c>
      <c r="E90" s="2" t="str">
        <f t="shared" si="4"/>
        <v>8.05</v>
      </c>
      <c r="F90" s="2" t="str">
        <f t="shared" si="5"/>
        <v>Amari Cooper</v>
      </c>
      <c r="G90" s="11" t="s">
        <v>633</v>
      </c>
      <c r="H90" s="11" t="s">
        <v>410</v>
      </c>
      <c r="I90" s="11" t="s">
        <v>10</v>
      </c>
      <c r="J90" s="11" t="str">
        <f>_xlfn.XLOOKUP(I90,FantasyOwnerNames!$D$4:$D$15,FantasyOwnerNames!$E$4:$E$15,)</f>
        <v>Angelo Devera</v>
      </c>
      <c r="K90" s="11" t="str">
        <f>_xlfn.IFNA(_xlfn.XLOOKUP(F90,'PPR ADP 2022'!E:E,'PPR ADP 2022'!B:B,),_xlfn.XLOOKUP(F90,'Adjusted PPR ADP'!A:A,'Adjusted PPR ADP'!B:B))</f>
        <v>6.08</v>
      </c>
      <c r="L90" s="11">
        <f t="shared" si="6"/>
        <v>1.9700000000000006</v>
      </c>
    </row>
    <row r="91" spans="1:12" x14ac:dyDescent="0.25">
      <c r="A91" s="11">
        <v>8</v>
      </c>
      <c r="B91" s="12" t="s">
        <v>847</v>
      </c>
      <c r="C91" s="11" t="s">
        <v>77</v>
      </c>
      <c r="D91" s="11" t="s">
        <v>243</v>
      </c>
      <c r="E91" s="2" t="str">
        <f t="shared" si="4"/>
        <v>8.06</v>
      </c>
      <c r="F91" s="2" t="str">
        <f t="shared" si="5"/>
        <v>Chase Edmonds</v>
      </c>
      <c r="G91" s="11" t="s">
        <v>212</v>
      </c>
      <c r="H91" s="11" t="s">
        <v>409</v>
      </c>
      <c r="I91" s="11" t="s">
        <v>358</v>
      </c>
      <c r="J91" s="11" t="str">
        <f>_xlfn.XLOOKUP(I91,FantasyOwnerNames!$D$4:$D$15,FantasyOwnerNames!$E$4:$E$15,)</f>
        <v>Joseph Herrera</v>
      </c>
      <c r="K91" s="11" t="str">
        <f>_xlfn.IFNA(_xlfn.XLOOKUP(F91,'PPR ADP 2022'!E:E,'PPR ADP 2022'!B:B,),_xlfn.XLOOKUP(F91,'Adjusted PPR ADP'!A:A,'Adjusted PPR ADP'!B:B))</f>
        <v>8.03</v>
      </c>
      <c r="L91" s="11">
        <f t="shared" si="6"/>
        <v>3.0000000000001137E-2</v>
      </c>
    </row>
    <row r="92" spans="1:12" x14ac:dyDescent="0.25">
      <c r="A92" s="11">
        <v>8</v>
      </c>
      <c r="B92" s="12" t="s">
        <v>848</v>
      </c>
      <c r="C92" s="11" t="s">
        <v>161</v>
      </c>
      <c r="D92" s="11" t="s">
        <v>316</v>
      </c>
      <c r="E92" s="2" t="str">
        <f t="shared" si="4"/>
        <v>8.07</v>
      </c>
      <c r="F92" s="2" t="str">
        <f t="shared" si="5"/>
        <v>Tony Pollard</v>
      </c>
      <c r="G92" s="11" t="s">
        <v>627</v>
      </c>
      <c r="H92" s="11" t="s">
        <v>409</v>
      </c>
      <c r="I92" s="11" t="s">
        <v>357</v>
      </c>
      <c r="J92" s="11" t="str">
        <f>_xlfn.XLOOKUP(I92,FantasyOwnerNames!$D$4:$D$15,FantasyOwnerNames!$E$4:$E$15,)</f>
        <v>Geoffrey Mercado</v>
      </c>
      <c r="K92" s="11" t="str">
        <f>_xlfn.IFNA(_xlfn.XLOOKUP(F92,'PPR ADP 2022'!E:E,'PPR ADP 2022'!B:B,),_xlfn.XLOOKUP(F92,'Adjusted PPR ADP'!A:A,'Adjusted PPR ADP'!B:B))</f>
        <v>8.02</v>
      </c>
      <c r="L92" s="11">
        <f t="shared" si="6"/>
        <v>5.0000000000000711E-2</v>
      </c>
    </row>
    <row r="93" spans="1:12" x14ac:dyDescent="0.25">
      <c r="A93" s="11">
        <v>8</v>
      </c>
      <c r="B93" s="12" t="s">
        <v>849</v>
      </c>
      <c r="C93" s="11" t="s">
        <v>169</v>
      </c>
      <c r="D93" s="11" t="s">
        <v>320</v>
      </c>
      <c r="E93" s="2" t="str">
        <f t="shared" si="4"/>
        <v>8.08</v>
      </c>
      <c r="F93" s="2" t="str">
        <f t="shared" si="5"/>
        <v>Rhamondre Stevenson</v>
      </c>
      <c r="G93" s="11" t="s">
        <v>266</v>
      </c>
      <c r="H93" s="11" t="s">
        <v>409</v>
      </c>
      <c r="I93" s="11" t="s">
        <v>356</v>
      </c>
      <c r="J93" s="11" t="str">
        <f>_xlfn.XLOOKUP(I93,FantasyOwnerNames!$D$4:$D$15,FantasyOwnerNames!$E$4:$E$15,)</f>
        <v>Krish Patel</v>
      </c>
      <c r="K93" s="11" t="str">
        <f>_xlfn.IFNA(_xlfn.XLOOKUP(F93,'PPR ADP 2022'!E:E,'PPR ADP 2022'!B:B,),_xlfn.XLOOKUP(F93,'Adjusted PPR ADP'!A:A,'Adjusted PPR ADP'!B:B))</f>
        <v>9.03</v>
      </c>
      <c r="L93" s="11">
        <f t="shared" si="6"/>
        <v>-0.94999999999999929</v>
      </c>
    </row>
    <row r="94" spans="1:12" x14ac:dyDescent="0.25">
      <c r="A94" s="11">
        <v>8</v>
      </c>
      <c r="B94" s="12" t="s">
        <v>850</v>
      </c>
      <c r="C94" s="11" t="s">
        <v>28</v>
      </c>
      <c r="D94" s="11" t="s">
        <v>255</v>
      </c>
      <c r="E94" s="2" t="str">
        <f t="shared" si="4"/>
        <v>8.09</v>
      </c>
      <c r="F94" s="2" t="str">
        <f t="shared" si="5"/>
        <v>Aaron Rodgers</v>
      </c>
      <c r="G94" s="11" t="s">
        <v>193</v>
      </c>
      <c r="H94" s="11" t="s">
        <v>412</v>
      </c>
      <c r="I94" s="11" t="s">
        <v>355</v>
      </c>
      <c r="J94" s="11" t="str">
        <f>_xlfn.XLOOKUP(I94,FantasyOwnerNames!$D$4:$D$15,FantasyOwnerNames!$E$4:$E$15,)</f>
        <v>Jan Dela Cruz</v>
      </c>
      <c r="K94" s="11" t="str">
        <f>_xlfn.IFNA(_xlfn.XLOOKUP(F94,'PPR ADP 2022'!E:E,'PPR ADP 2022'!B:B,),_xlfn.XLOOKUP(F94,'Adjusted PPR ADP'!A:A,'Adjusted PPR ADP'!B:B))</f>
        <v>7.04</v>
      </c>
      <c r="L94" s="11">
        <f t="shared" si="6"/>
        <v>1.0499999999999998</v>
      </c>
    </row>
    <row r="95" spans="1:12" x14ac:dyDescent="0.25">
      <c r="A95" s="11">
        <v>8</v>
      </c>
      <c r="B95" s="12">
        <v>10</v>
      </c>
      <c r="C95" s="11" t="s">
        <v>374</v>
      </c>
      <c r="D95" s="11" t="s">
        <v>427</v>
      </c>
      <c r="E95" s="2" t="str">
        <f t="shared" si="4"/>
        <v>8.10</v>
      </c>
      <c r="F95" s="2" t="str">
        <f t="shared" si="5"/>
        <v>Rashaad Penny</v>
      </c>
      <c r="G95" s="11" t="s">
        <v>672</v>
      </c>
      <c r="H95" s="11" t="s">
        <v>409</v>
      </c>
      <c r="I95" s="11" t="s">
        <v>354</v>
      </c>
      <c r="J95" s="11" t="str">
        <f>_xlfn.XLOOKUP(I95,FantasyOwnerNames!$D$4:$D$15,FantasyOwnerNames!$E$4:$E$15,)</f>
        <v>Andrew Dinh</v>
      </c>
      <c r="K95" s="11" t="str">
        <f>_xlfn.IFNA(_xlfn.XLOOKUP(F95,'PPR ADP 2022'!E:E,'PPR ADP 2022'!B:B,),_xlfn.XLOOKUP(F95,'Adjusted PPR ADP'!A:A,'Adjusted PPR ADP'!B:B))</f>
        <v>8.04</v>
      </c>
      <c r="L95" s="11">
        <f t="shared" si="6"/>
        <v>6.0000000000000497E-2</v>
      </c>
    </row>
    <row r="96" spans="1:12" x14ac:dyDescent="0.25">
      <c r="A96" s="11">
        <v>8</v>
      </c>
      <c r="B96" s="12">
        <v>11</v>
      </c>
      <c r="C96" s="11" t="s">
        <v>97</v>
      </c>
      <c r="D96" s="11" t="s">
        <v>263</v>
      </c>
      <c r="E96" s="2" t="str">
        <f t="shared" si="4"/>
        <v>8.11</v>
      </c>
      <c r="F96" s="2" t="str">
        <f t="shared" si="5"/>
        <v>Jarvis Landry</v>
      </c>
      <c r="G96" s="11" t="s">
        <v>183</v>
      </c>
      <c r="H96" s="11" t="s">
        <v>410</v>
      </c>
      <c r="I96" s="11" t="s">
        <v>353</v>
      </c>
      <c r="J96" s="11" t="str">
        <f>_xlfn.XLOOKUP(I96,FantasyOwnerNames!$D$4:$D$15,FantasyOwnerNames!$E$4:$E$15,)</f>
        <v xml:space="preserve">Armon Antolin </v>
      </c>
      <c r="K96" s="11" t="str">
        <f>_xlfn.IFNA(_xlfn.XLOOKUP(F96,'PPR ADP 2022'!E:E,'PPR ADP 2022'!B:B,),_xlfn.XLOOKUP(F96,'Adjusted PPR ADP'!A:A,'Adjusted PPR ADP'!B:B))</f>
        <v>13.09</v>
      </c>
      <c r="L96" s="11">
        <f t="shared" si="6"/>
        <v>-4.9800000000000004</v>
      </c>
    </row>
    <row r="97" spans="1:12" x14ac:dyDescent="0.25">
      <c r="A97" s="11">
        <v>8</v>
      </c>
      <c r="B97" s="12">
        <v>12</v>
      </c>
      <c r="C97" s="11" t="s">
        <v>38</v>
      </c>
      <c r="D97" s="11" t="s">
        <v>46</v>
      </c>
      <c r="E97" s="2" t="str">
        <f t="shared" si="4"/>
        <v>8.12</v>
      </c>
      <c r="F97" s="2" t="str">
        <f t="shared" si="5"/>
        <v>James Robinson</v>
      </c>
      <c r="G97" s="11" t="s">
        <v>266</v>
      </c>
      <c r="H97" s="11" t="s">
        <v>409</v>
      </c>
      <c r="I97" s="11" t="s">
        <v>352</v>
      </c>
      <c r="J97" s="11" t="str">
        <f>_xlfn.XLOOKUP(I97,FantasyOwnerNames!$D$4:$D$15,FantasyOwnerNames!$E$4:$E$15,)</f>
        <v>Jeff Dela Cruz</v>
      </c>
      <c r="K97" s="11" t="str">
        <f>_xlfn.IFNA(_xlfn.XLOOKUP(F97,'PPR ADP 2022'!E:E,'PPR ADP 2022'!B:B,),_xlfn.XLOOKUP(F97,'Adjusted PPR ADP'!A:A,'Adjusted PPR ADP'!B:B))</f>
        <v>10.04</v>
      </c>
      <c r="L97" s="11">
        <f t="shared" si="6"/>
        <v>-1.92</v>
      </c>
    </row>
    <row r="98" spans="1:12" x14ac:dyDescent="0.25">
      <c r="A98" s="11">
        <v>9</v>
      </c>
      <c r="B98" s="12" t="s">
        <v>842</v>
      </c>
      <c r="C98" s="11" t="s">
        <v>101</v>
      </c>
      <c r="D98" s="11" t="s">
        <v>268</v>
      </c>
      <c r="E98" s="2" t="str">
        <f t="shared" si="4"/>
        <v>9.01</v>
      </c>
      <c r="F98" s="2" t="str">
        <f t="shared" si="5"/>
        <v>DeVonta Smith</v>
      </c>
      <c r="G98" s="11" t="s">
        <v>672</v>
      </c>
      <c r="H98" s="11" t="s">
        <v>410</v>
      </c>
      <c r="I98" s="11" t="s">
        <v>352</v>
      </c>
      <c r="J98" s="11" t="str">
        <f>_xlfn.XLOOKUP(I98,FantasyOwnerNames!$D$4:$D$15,FantasyOwnerNames!$E$4:$E$15,)</f>
        <v>Jeff Dela Cruz</v>
      </c>
      <c r="K98" s="11" t="str">
        <f>_xlfn.IFNA(_xlfn.XLOOKUP(F98,'PPR ADP 2022'!E:E,'PPR ADP 2022'!B:B,),_xlfn.XLOOKUP(F98,'Adjusted PPR ADP'!A:A,'Adjusted PPR ADP'!B:B))</f>
        <v>8.09</v>
      </c>
      <c r="L98" s="11">
        <f t="shared" si="6"/>
        <v>0.91999999999999993</v>
      </c>
    </row>
    <row r="99" spans="1:12" x14ac:dyDescent="0.25">
      <c r="A99" s="11">
        <v>9</v>
      </c>
      <c r="B99" s="12" t="s">
        <v>843</v>
      </c>
      <c r="C99" s="11" t="s">
        <v>136</v>
      </c>
      <c r="D99" s="11" t="s">
        <v>293</v>
      </c>
      <c r="E99" s="2" t="str">
        <f t="shared" si="4"/>
        <v>9.02</v>
      </c>
      <c r="F99" s="2" t="str">
        <f t="shared" si="5"/>
        <v>Nyheim Hines</v>
      </c>
      <c r="G99" s="11" t="s">
        <v>639</v>
      </c>
      <c r="H99" s="11" t="s">
        <v>409</v>
      </c>
      <c r="I99" s="11" t="s">
        <v>353</v>
      </c>
      <c r="J99" s="11" t="str">
        <f>_xlfn.XLOOKUP(I99,FantasyOwnerNames!$D$4:$D$15,FantasyOwnerNames!$E$4:$E$15,)</f>
        <v xml:space="preserve">Armon Antolin </v>
      </c>
      <c r="K99" s="11" t="str">
        <f>_xlfn.IFNA(_xlfn.XLOOKUP(F99,'PPR ADP 2022'!E:E,'PPR ADP 2022'!B:B,),_xlfn.XLOOKUP(F99,'Adjusted PPR ADP'!A:A,'Adjusted PPR ADP'!B:B))</f>
        <v>12.05</v>
      </c>
      <c r="L99" s="11">
        <f t="shared" ref="L99:L130" si="7">IFERROR(E99-K99, "N/A")</f>
        <v>-3.0300000000000011</v>
      </c>
    </row>
    <row r="100" spans="1:12" x14ac:dyDescent="0.25">
      <c r="A100" s="11">
        <v>9</v>
      </c>
      <c r="B100" s="12" t="s">
        <v>844</v>
      </c>
      <c r="C100" s="11" t="s">
        <v>61</v>
      </c>
      <c r="D100" s="11" t="s">
        <v>227</v>
      </c>
      <c r="E100" s="2" t="str">
        <f t="shared" si="4"/>
        <v>9.03</v>
      </c>
      <c r="F100" s="2" t="str">
        <f t="shared" si="5"/>
        <v>Tyler Lockett</v>
      </c>
      <c r="G100" s="11" t="s">
        <v>650</v>
      </c>
      <c r="H100" s="11" t="s">
        <v>410</v>
      </c>
      <c r="I100" s="11" t="s">
        <v>354</v>
      </c>
      <c r="J100" s="11" t="str">
        <f>_xlfn.XLOOKUP(I100,FantasyOwnerNames!$D$4:$D$15,FantasyOwnerNames!$E$4:$E$15,)</f>
        <v>Andrew Dinh</v>
      </c>
      <c r="K100" s="11" t="str">
        <f>_xlfn.IFNA(_xlfn.XLOOKUP(F100,'PPR ADP 2022'!E:E,'PPR ADP 2022'!B:B,),_xlfn.XLOOKUP(F100,'Adjusted PPR ADP'!A:A,'Adjusted PPR ADP'!B:B))</f>
        <v>8.12</v>
      </c>
      <c r="L100" s="11">
        <f t="shared" si="7"/>
        <v>0.91000000000000014</v>
      </c>
    </row>
    <row r="101" spans="1:12" x14ac:dyDescent="0.25">
      <c r="A101" s="11">
        <v>9</v>
      </c>
      <c r="B101" s="12" t="s">
        <v>845</v>
      </c>
      <c r="C101" s="11" t="s">
        <v>58</v>
      </c>
      <c r="D101" s="11" t="s">
        <v>224</v>
      </c>
      <c r="E101" s="2" t="str">
        <f t="shared" si="4"/>
        <v>9.04</v>
      </c>
      <c r="F101" s="2" t="str">
        <f t="shared" si="5"/>
        <v>Brandon Aiyuk</v>
      </c>
      <c r="G101" s="11" t="s">
        <v>214</v>
      </c>
      <c r="H101" s="11" t="s">
        <v>410</v>
      </c>
      <c r="I101" s="11" t="s">
        <v>355</v>
      </c>
      <c r="J101" s="11" t="str">
        <f>_xlfn.XLOOKUP(I101,FantasyOwnerNames!$D$4:$D$15,FantasyOwnerNames!$E$4:$E$15,)</f>
        <v>Jan Dela Cruz</v>
      </c>
      <c r="K101" s="11" t="str">
        <f>_xlfn.IFNA(_xlfn.XLOOKUP(F101,'PPR ADP 2022'!E:E,'PPR ADP 2022'!B:B,),_xlfn.XLOOKUP(F101,'Adjusted PPR ADP'!A:A,'Adjusted PPR ADP'!B:B))</f>
        <v>9.01</v>
      </c>
      <c r="L101" s="11">
        <f t="shared" si="7"/>
        <v>2.9999999999999361E-2</v>
      </c>
    </row>
    <row r="102" spans="1:12" x14ac:dyDescent="0.25">
      <c r="A102" s="11">
        <v>9</v>
      </c>
      <c r="B102" s="12" t="s">
        <v>846</v>
      </c>
      <c r="C102" s="11" t="s">
        <v>279</v>
      </c>
      <c r="D102" s="11" t="s">
        <v>428</v>
      </c>
      <c r="E102" s="2" t="str">
        <f t="shared" si="4"/>
        <v>9.05</v>
      </c>
      <c r="F102" s="2" t="str">
        <f t="shared" si="5"/>
        <v>Drake London</v>
      </c>
      <c r="G102" s="11" t="s">
        <v>647</v>
      </c>
      <c r="H102" s="11" t="s">
        <v>410</v>
      </c>
      <c r="I102" s="11" t="s">
        <v>356</v>
      </c>
      <c r="J102" s="11" t="str">
        <f>_xlfn.XLOOKUP(I102,FantasyOwnerNames!$D$4:$D$15,FantasyOwnerNames!$E$4:$E$15,)</f>
        <v>Krish Patel</v>
      </c>
      <c r="K102" s="11" t="str">
        <f>_xlfn.IFNA(_xlfn.XLOOKUP(F102,'PPR ADP 2022'!E:E,'PPR ADP 2022'!B:B,),_xlfn.XLOOKUP(F102,'Adjusted PPR ADP'!A:A,'Adjusted PPR ADP'!B:B))</f>
        <v>9.02</v>
      </c>
      <c r="L102" s="11">
        <f t="shared" si="7"/>
        <v>3.0000000000001137E-2</v>
      </c>
    </row>
    <row r="103" spans="1:12" x14ac:dyDescent="0.25">
      <c r="A103" s="11">
        <v>9</v>
      </c>
      <c r="B103" s="12" t="s">
        <v>847</v>
      </c>
      <c r="C103" s="11" t="s">
        <v>375</v>
      </c>
      <c r="D103" s="11" t="s">
        <v>256</v>
      </c>
      <c r="E103" s="2" t="str">
        <f t="shared" si="4"/>
        <v>9.06</v>
      </c>
      <c r="F103" s="2" t="str">
        <f t="shared" si="5"/>
        <v>Garrett Wilson</v>
      </c>
      <c r="G103" s="11" t="s">
        <v>269</v>
      </c>
      <c r="H103" s="11" t="s">
        <v>410</v>
      </c>
      <c r="I103" s="11" t="s">
        <v>357</v>
      </c>
      <c r="J103" s="11" t="str">
        <f>_xlfn.XLOOKUP(I103,FantasyOwnerNames!$D$4:$D$15,FantasyOwnerNames!$E$4:$E$15,)</f>
        <v>Geoffrey Mercado</v>
      </c>
      <c r="K103" s="11" t="str">
        <f>_xlfn.IFNA(_xlfn.XLOOKUP(F103,'PPR ADP 2022'!E:E,'PPR ADP 2022'!B:B,),_xlfn.XLOOKUP(F103,'Adjusted PPR ADP'!A:A,'Adjusted PPR ADP'!B:B))</f>
        <v>12.02</v>
      </c>
      <c r="L103" s="11">
        <f t="shared" si="7"/>
        <v>-2.9599999999999991</v>
      </c>
    </row>
    <row r="104" spans="1:12" x14ac:dyDescent="0.25">
      <c r="A104" s="11">
        <v>9</v>
      </c>
      <c r="B104" s="12" t="s">
        <v>848</v>
      </c>
      <c r="C104" s="11" t="s">
        <v>54</v>
      </c>
      <c r="D104" s="11" t="s">
        <v>429</v>
      </c>
      <c r="E104" s="2" t="str">
        <f t="shared" si="4"/>
        <v>9.07</v>
      </c>
      <c r="F104" s="2" t="str">
        <f t="shared" si="5"/>
        <v>Chris Olave</v>
      </c>
      <c r="G104" s="11" t="s">
        <v>183</v>
      </c>
      <c r="H104" s="11" t="s">
        <v>410</v>
      </c>
      <c r="I104" s="11" t="s">
        <v>358</v>
      </c>
      <c r="J104" s="11" t="str">
        <f>_xlfn.XLOOKUP(I104,FantasyOwnerNames!$D$4:$D$15,FantasyOwnerNames!$E$4:$E$15,)</f>
        <v>Joseph Herrera</v>
      </c>
      <c r="K104" s="11" t="str">
        <f>_xlfn.IFNA(_xlfn.XLOOKUP(F104,'PPR ADP 2022'!E:E,'PPR ADP 2022'!B:B,),_xlfn.XLOOKUP(F104,'Adjusted PPR ADP'!A:A,'Adjusted PPR ADP'!B:B))</f>
        <v>9.11</v>
      </c>
      <c r="L104" s="11">
        <f t="shared" si="7"/>
        <v>-3.9999999999999147E-2</v>
      </c>
    </row>
    <row r="105" spans="1:12" x14ac:dyDescent="0.25">
      <c r="A105" s="11">
        <v>9</v>
      </c>
      <c r="B105" s="12" t="s">
        <v>849</v>
      </c>
      <c r="C105" s="11" t="s">
        <v>125</v>
      </c>
      <c r="D105" s="11" t="s">
        <v>280</v>
      </c>
      <c r="E105" s="2" t="str">
        <f t="shared" si="4"/>
        <v>9.08</v>
      </c>
      <c r="F105" s="2" t="str">
        <f t="shared" si="5"/>
        <v>Jakobi Meyers</v>
      </c>
      <c r="G105" s="11" t="s">
        <v>208</v>
      </c>
      <c r="H105" s="11" t="s">
        <v>410</v>
      </c>
      <c r="I105" s="11" t="s">
        <v>10</v>
      </c>
      <c r="J105" s="11" t="str">
        <f>_xlfn.XLOOKUP(I105,FantasyOwnerNames!$D$4:$D$15,FantasyOwnerNames!$E$4:$E$15,)</f>
        <v>Angelo Devera</v>
      </c>
      <c r="K105" s="11" t="str">
        <f>_xlfn.IFNA(_xlfn.XLOOKUP(F105,'PPR ADP 2022'!E:E,'PPR ADP 2022'!B:B,),_xlfn.XLOOKUP(F105,'Adjusted PPR ADP'!A:A,'Adjusted PPR ADP'!B:B))</f>
        <v>14.01</v>
      </c>
      <c r="L105" s="11">
        <f t="shared" si="7"/>
        <v>-4.93</v>
      </c>
    </row>
    <row r="106" spans="1:12" x14ac:dyDescent="0.25">
      <c r="A106" s="11">
        <v>9</v>
      </c>
      <c r="B106" s="12" t="s">
        <v>850</v>
      </c>
      <c r="C106" s="11" t="s">
        <v>376</v>
      </c>
      <c r="D106" s="11" t="s">
        <v>430</v>
      </c>
      <c r="E106" s="2" t="str">
        <f t="shared" si="4"/>
        <v>9.09</v>
      </c>
      <c r="F106" s="2" t="str">
        <f t="shared" si="5"/>
        <v>Kadarius Toney</v>
      </c>
      <c r="G106" s="11" t="s">
        <v>191</v>
      </c>
      <c r="H106" s="11" t="s">
        <v>410</v>
      </c>
      <c r="I106" s="11" t="s">
        <v>359</v>
      </c>
      <c r="J106" s="11" t="str">
        <f>_xlfn.XLOOKUP(I106,FantasyOwnerNames!$D$4:$D$15,FantasyOwnerNames!$E$4:$E$15,)</f>
        <v>Adam Devera</v>
      </c>
      <c r="K106" s="11" t="str">
        <f>_xlfn.IFNA(_xlfn.XLOOKUP(F106,'PPR ADP 2022'!E:E,'PPR ADP 2022'!B:B,),_xlfn.XLOOKUP(F106,'Adjusted PPR ADP'!A:A,'Adjusted PPR ADP'!B:B))</f>
        <v>10.07</v>
      </c>
      <c r="L106" s="11">
        <f t="shared" si="7"/>
        <v>-0.98000000000000043</v>
      </c>
    </row>
    <row r="107" spans="1:12" x14ac:dyDescent="0.25">
      <c r="A107" s="11">
        <v>9</v>
      </c>
      <c r="B107" s="12">
        <v>10</v>
      </c>
      <c r="C107" s="11" t="s">
        <v>105</v>
      </c>
      <c r="D107" s="11" t="s">
        <v>431</v>
      </c>
      <c r="E107" s="2" t="str">
        <f t="shared" si="4"/>
        <v>9.10</v>
      </c>
      <c r="F107" s="2" t="str">
        <f t="shared" si="5"/>
        <v>Marquez Valdes-Scantling</v>
      </c>
      <c r="G107" s="11" t="s">
        <v>191</v>
      </c>
      <c r="H107" s="11" t="s">
        <v>410</v>
      </c>
      <c r="I107" s="11" t="s">
        <v>360</v>
      </c>
      <c r="J107" s="11" t="str">
        <f>_xlfn.XLOOKUP(I107,FantasyOwnerNames!$D$4:$D$15,FantasyOwnerNames!$E$4:$E$15,)</f>
        <v>Meahway Ngu</v>
      </c>
      <c r="K107" s="11" t="str">
        <f>_xlfn.IFNA(_xlfn.XLOOKUP(F107,'PPR ADP 2022'!E:E,'PPR ADP 2022'!B:B,),_xlfn.XLOOKUP(F107,'Adjusted PPR ADP'!A:A,'Adjusted PPR ADP'!B:B))</f>
        <v>13.04</v>
      </c>
      <c r="L107" s="11">
        <f t="shared" si="7"/>
        <v>-3.9399999999999995</v>
      </c>
    </row>
    <row r="108" spans="1:12" x14ac:dyDescent="0.25">
      <c r="A108" s="11">
        <v>9</v>
      </c>
      <c r="B108" s="12">
        <v>11</v>
      </c>
      <c r="C108" s="11" t="s">
        <v>99</v>
      </c>
      <c r="D108" s="11" t="s">
        <v>200</v>
      </c>
      <c r="E108" s="2" t="str">
        <f t="shared" si="4"/>
        <v>9.11</v>
      </c>
      <c r="F108" s="2" t="str">
        <f t="shared" si="5"/>
        <v>Damien Harris</v>
      </c>
      <c r="G108" s="11" t="s">
        <v>639</v>
      </c>
      <c r="H108" s="11" t="s">
        <v>409</v>
      </c>
      <c r="I108" s="11" t="s">
        <v>6</v>
      </c>
      <c r="J108" s="11" t="str">
        <f>_xlfn.XLOOKUP(I108,FantasyOwnerNames!$D$4:$D$15,FantasyOwnerNames!$E$4:$E$15,)</f>
        <v>Patrick Mercado</v>
      </c>
      <c r="K108" s="11" t="str">
        <f>_xlfn.IFNA(_xlfn.XLOOKUP(F108,'PPR ADP 2022'!E:E,'PPR ADP 2022'!B:B,),_xlfn.XLOOKUP(F108,'Adjusted PPR ADP'!A:A,'Adjusted PPR ADP'!B:B))</f>
        <v>7.10</v>
      </c>
      <c r="L108" s="11">
        <f t="shared" si="7"/>
        <v>2.0099999999999998</v>
      </c>
    </row>
    <row r="109" spans="1:12" x14ac:dyDescent="0.25">
      <c r="A109" s="11">
        <v>9</v>
      </c>
      <c r="B109" s="12">
        <v>12</v>
      </c>
      <c r="C109" s="11" t="s">
        <v>90</v>
      </c>
      <c r="D109" s="11" t="s">
        <v>432</v>
      </c>
      <c r="E109" s="2" t="str">
        <f t="shared" si="4"/>
        <v>9.12</v>
      </c>
      <c r="F109" s="2" t="str">
        <f t="shared" si="5"/>
        <v>Russell Gage</v>
      </c>
      <c r="G109" s="11" t="s">
        <v>212</v>
      </c>
      <c r="H109" s="11" t="s">
        <v>410</v>
      </c>
      <c r="I109" s="11" t="s">
        <v>361</v>
      </c>
      <c r="J109" s="11" t="str">
        <f>_xlfn.XLOOKUP(I109,FantasyOwnerNames!$D$4:$D$15,FantasyOwnerNames!$E$4:$E$15,)</f>
        <v>Joseph Durkin</v>
      </c>
      <c r="K109" s="11" t="str">
        <f>_xlfn.IFNA(_xlfn.XLOOKUP(F109,'PPR ADP 2022'!E:E,'PPR ADP 2022'!B:B,),_xlfn.XLOOKUP(F109,'Adjusted PPR ADP'!A:A,'Adjusted PPR ADP'!B:B))</f>
        <v>12.11</v>
      </c>
      <c r="L109" s="11">
        <f t="shared" si="7"/>
        <v>-2.99</v>
      </c>
    </row>
    <row r="110" spans="1:12" x14ac:dyDescent="0.25">
      <c r="A110" s="11">
        <v>10</v>
      </c>
      <c r="B110" s="12" t="s">
        <v>842</v>
      </c>
      <c r="C110" s="11" t="s">
        <v>120</v>
      </c>
      <c r="D110" s="11" t="s">
        <v>272</v>
      </c>
      <c r="E110" s="2" t="str">
        <f t="shared" si="4"/>
        <v>10.01</v>
      </c>
      <c r="F110" s="2" t="str">
        <f t="shared" si="5"/>
        <v>Bills D/ST</v>
      </c>
      <c r="G110" s="11" t="s">
        <v>639</v>
      </c>
      <c r="H110" s="11" t="s">
        <v>413</v>
      </c>
      <c r="I110" s="11" t="s">
        <v>361</v>
      </c>
      <c r="J110" s="11" t="str">
        <f>_xlfn.XLOOKUP(I110,FantasyOwnerNames!$D$4:$D$15,FantasyOwnerNames!$E$4:$E$15,)</f>
        <v>Joseph Durkin</v>
      </c>
      <c r="K110" s="11" t="str">
        <f>_xlfn.IFNA(_xlfn.XLOOKUP(F110,'PPR ADP 2022'!E:E,'PPR ADP 2022'!B:B,),_xlfn.XLOOKUP(F110,'Adjusted PPR ADP'!A:A,'Adjusted PPR ADP'!B:B))</f>
        <v>8.10</v>
      </c>
      <c r="L110" s="11">
        <f t="shared" si="7"/>
        <v>1.9100000000000001</v>
      </c>
    </row>
    <row r="111" spans="1:12" x14ac:dyDescent="0.25">
      <c r="A111" s="11">
        <v>10</v>
      </c>
      <c r="B111" s="12" t="s">
        <v>843</v>
      </c>
      <c r="C111" s="11" t="s">
        <v>35</v>
      </c>
      <c r="D111" s="11" t="s">
        <v>201</v>
      </c>
      <c r="E111" s="2" t="str">
        <f t="shared" si="4"/>
        <v>10.02</v>
      </c>
      <c r="F111" s="2" t="str">
        <f t="shared" si="5"/>
        <v>Antonio Gibson</v>
      </c>
      <c r="G111" s="11" t="s">
        <v>1046</v>
      </c>
      <c r="H111" s="11" t="s">
        <v>409</v>
      </c>
      <c r="I111" s="11" t="s">
        <v>6</v>
      </c>
      <c r="J111" s="11" t="str">
        <f>_xlfn.XLOOKUP(I111,FantasyOwnerNames!$D$4:$D$15,FantasyOwnerNames!$E$4:$E$15,)</f>
        <v>Patrick Mercado</v>
      </c>
      <c r="K111" s="11" t="str">
        <f>_xlfn.IFNA(_xlfn.XLOOKUP(F111,'PPR ADP 2022'!E:E,'PPR ADP 2022'!B:B,),_xlfn.XLOOKUP(F111,'Adjusted PPR ADP'!A:A,'Adjusted PPR ADP'!B:B))</f>
        <v>6.03</v>
      </c>
      <c r="L111" s="11">
        <f t="shared" si="7"/>
        <v>3.9899999999999993</v>
      </c>
    </row>
    <row r="112" spans="1:12" x14ac:dyDescent="0.25">
      <c r="A112" s="11">
        <v>10</v>
      </c>
      <c r="B112" s="12" t="s">
        <v>844</v>
      </c>
      <c r="C112" s="11" t="s">
        <v>38</v>
      </c>
      <c r="D112" s="11" t="s">
        <v>184</v>
      </c>
      <c r="E112" s="2" t="str">
        <f t="shared" si="4"/>
        <v>10.03</v>
      </c>
      <c r="F112" s="2" t="str">
        <f t="shared" si="5"/>
        <v>James Cook</v>
      </c>
      <c r="G112" s="11" t="s">
        <v>639</v>
      </c>
      <c r="H112" s="11" t="s">
        <v>409</v>
      </c>
      <c r="I112" s="11" t="s">
        <v>360</v>
      </c>
      <c r="J112" s="11" t="str">
        <f>_xlfn.XLOOKUP(I112,FantasyOwnerNames!$D$4:$D$15,FantasyOwnerNames!$E$4:$E$15,)</f>
        <v>Meahway Ngu</v>
      </c>
      <c r="K112" s="11" t="str">
        <f>_xlfn.IFNA(_xlfn.XLOOKUP(F112,'PPR ADP 2022'!E:E,'PPR ADP 2022'!B:B,),_xlfn.XLOOKUP(F112,'Adjusted PPR ADP'!A:A,'Adjusted PPR ADP'!B:B))</f>
        <v>10.08</v>
      </c>
      <c r="L112" s="11">
        <f t="shared" si="7"/>
        <v>-5.0000000000000711E-2</v>
      </c>
    </row>
    <row r="113" spans="1:12" x14ac:dyDescent="0.25">
      <c r="A113" s="11">
        <v>10</v>
      </c>
      <c r="B113" s="12" t="s">
        <v>845</v>
      </c>
      <c r="C113" s="11" t="s">
        <v>377</v>
      </c>
      <c r="D113" s="11" t="s">
        <v>433</v>
      </c>
      <c r="E113" s="2" t="str">
        <f t="shared" si="4"/>
        <v>10.04</v>
      </c>
      <c r="F113" s="2" t="str">
        <f t="shared" si="5"/>
        <v>Treylon Burks</v>
      </c>
      <c r="G113" s="11" t="s">
        <v>625</v>
      </c>
      <c r="H113" s="11" t="s">
        <v>410</v>
      </c>
      <c r="I113" s="11" t="s">
        <v>359</v>
      </c>
      <c r="J113" s="11" t="str">
        <f>_xlfn.XLOOKUP(I113,FantasyOwnerNames!$D$4:$D$15,FantasyOwnerNames!$E$4:$E$15,)</f>
        <v>Adam Devera</v>
      </c>
      <c r="K113" s="11" t="str">
        <f>_xlfn.IFNA(_xlfn.XLOOKUP(F113,'PPR ADP 2022'!E:E,'PPR ADP 2022'!B:B,),_xlfn.XLOOKUP(F113,'Adjusted PPR ADP'!A:A,'Adjusted PPR ADP'!B:B))</f>
        <v>11.06</v>
      </c>
      <c r="L113" s="11">
        <f t="shared" si="7"/>
        <v>-1.0200000000000014</v>
      </c>
    </row>
    <row r="114" spans="1:12" x14ac:dyDescent="0.25">
      <c r="A114" s="11">
        <v>10</v>
      </c>
      <c r="B114" s="12" t="s">
        <v>846</v>
      </c>
      <c r="C114" s="11" t="s">
        <v>378</v>
      </c>
      <c r="D114" s="11" t="s">
        <v>272</v>
      </c>
      <c r="E114" s="2" t="str">
        <f t="shared" si="4"/>
        <v>10.05</v>
      </c>
      <c r="F114" s="2" t="str">
        <f t="shared" si="5"/>
        <v>Chargers D/ST</v>
      </c>
      <c r="G114" s="11" t="s">
        <v>189</v>
      </c>
      <c r="H114" s="11" t="s">
        <v>413</v>
      </c>
      <c r="I114" s="11" t="s">
        <v>10</v>
      </c>
      <c r="J114" s="11" t="str">
        <f>_xlfn.XLOOKUP(I114,FantasyOwnerNames!$D$4:$D$15,FantasyOwnerNames!$E$4:$E$15,)</f>
        <v>Angelo Devera</v>
      </c>
      <c r="K114" s="11" t="str">
        <f>_xlfn.IFNA(_xlfn.XLOOKUP(F114,'PPR ADP 2022'!E:E,'PPR ADP 2022'!B:B,),_xlfn.XLOOKUP(F114,'Adjusted PPR ADP'!A:A,'Adjusted PPR ADP'!B:B))</f>
        <v>13.03</v>
      </c>
      <c r="L114" s="11">
        <f t="shared" si="7"/>
        <v>-2.9799999999999986</v>
      </c>
    </row>
    <row r="115" spans="1:12" x14ac:dyDescent="0.25">
      <c r="A115" s="11">
        <v>10</v>
      </c>
      <c r="B115" s="12" t="s">
        <v>847</v>
      </c>
      <c r="C115" s="11" t="s">
        <v>106</v>
      </c>
      <c r="D115" s="11" t="s">
        <v>314</v>
      </c>
      <c r="E115" s="2" t="str">
        <f t="shared" si="4"/>
        <v>10.06</v>
      </c>
      <c r="F115" s="2" t="str">
        <f t="shared" si="5"/>
        <v>Cole Kmet</v>
      </c>
      <c r="G115" s="11" t="s">
        <v>657</v>
      </c>
      <c r="H115" s="11" t="s">
        <v>411</v>
      </c>
      <c r="I115" s="11" t="s">
        <v>358</v>
      </c>
      <c r="J115" s="11" t="str">
        <f>_xlfn.XLOOKUP(I115,FantasyOwnerNames!$D$4:$D$15,FantasyOwnerNames!$E$4:$E$15,)</f>
        <v>Joseph Herrera</v>
      </c>
      <c r="K115" s="11" t="str">
        <f>_xlfn.IFNA(_xlfn.XLOOKUP(F115,'PPR ADP 2022'!E:E,'PPR ADP 2022'!B:B,),_xlfn.XLOOKUP(F115,'Adjusted PPR ADP'!A:A,'Adjusted PPR ADP'!B:B))</f>
        <v>10.09</v>
      </c>
      <c r="L115" s="11">
        <f t="shared" si="7"/>
        <v>-2.9999999999999361E-2</v>
      </c>
    </row>
    <row r="116" spans="1:12" x14ac:dyDescent="0.25">
      <c r="A116" s="11">
        <v>10</v>
      </c>
      <c r="B116" s="12" t="s">
        <v>848</v>
      </c>
      <c r="C116" s="11" t="s">
        <v>379</v>
      </c>
      <c r="D116" s="11" t="s">
        <v>234</v>
      </c>
      <c r="E116" s="2" t="str">
        <f t="shared" si="4"/>
        <v>10.07</v>
      </c>
      <c r="F116" s="2" t="str">
        <f t="shared" si="5"/>
        <v>Skyy Moore</v>
      </c>
      <c r="G116" s="11" t="s">
        <v>191</v>
      </c>
      <c r="H116" s="11" t="s">
        <v>410</v>
      </c>
      <c r="I116" s="11" t="s">
        <v>357</v>
      </c>
      <c r="J116" s="11" t="str">
        <f>_xlfn.XLOOKUP(I116,FantasyOwnerNames!$D$4:$D$15,FantasyOwnerNames!$E$4:$E$15,)</f>
        <v>Geoffrey Mercado</v>
      </c>
      <c r="K116" s="11" t="str">
        <f>_xlfn.IFNA(_xlfn.XLOOKUP(F116,'PPR ADP 2022'!E:E,'PPR ADP 2022'!B:B,),_xlfn.XLOOKUP(F116,'Adjusted PPR ADP'!A:A,'Adjusted PPR ADP'!B:B))</f>
        <v>12.08</v>
      </c>
      <c r="L116" s="11">
        <f t="shared" si="7"/>
        <v>-2.0099999999999998</v>
      </c>
    </row>
    <row r="117" spans="1:12" x14ac:dyDescent="0.25">
      <c r="A117" s="11">
        <v>10</v>
      </c>
      <c r="B117" s="12" t="s">
        <v>849</v>
      </c>
      <c r="C117" s="11" t="s">
        <v>102</v>
      </c>
      <c r="D117" s="11" t="s">
        <v>337</v>
      </c>
      <c r="E117" s="2" t="str">
        <f t="shared" si="4"/>
        <v>10.08</v>
      </c>
      <c r="F117" s="2" t="str">
        <f t="shared" si="5"/>
        <v>Melvin Gordon III</v>
      </c>
      <c r="G117" s="11" t="s">
        <v>265</v>
      </c>
      <c r="H117" s="11" t="s">
        <v>409</v>
      </c>
      <c r="I117" s="11" t="s">
        <v>356</v>
      </c>
      <c r="J117" s="11" t="str">
        <f>_xlfn.XLOOKUP(I117,FantasyOwnerNames!$D$4:$D$15,FantasyOwnerNames!$E$4:$E$15,)</f>
        <v>Krish Patel</v>
      </c>
      <c r="K117" s="11" t="str">
        <f>_xlfn.IFNA(_xlfn.XLOOKUP(F117,'PPR ADP 2022'!E:E,'PPR ADP 2022'!B:B,),_xlfn.XLOOKUP(F117,'Adjusted PPR ADP'!A:A,'Adjusted PPR ADP'!B:B))</f>
        <v>9.09</v>
      </c>
      <c r="L117" s="11">
        <f t="shared" si="7"/>
        <v>0.99000000000000021</v>
      </c>
    </row>
    <row r="118" spans="1:12" x14ac:dyDescent="0.25">
      <c r="A118" s="11">
        <v>10</v>
      </c>
      <c r="B118" s="12" t="s">
        <v>850</v>
      </c>
      <c r="C118" s="11" t="s">
        <v>380</v>
      </c>
      <c r="D118" s="11" t="s">
        <v>434</v>
      </c>
      <c r="E118" s="2" t="str">
        <f t="shared" si="4"/>
        <v>10.09</v>
      </c>
      <c r="F118" s="2" t="str">
        <f t="shared" si="5"/>
        <v>Pat Freiermuth</v>
      </c>
      <c r="G118" s="11" t="s">
        <v>637</v>
      </c>
      <c r="H118" s="11" t="s">
        <v>411</v>
      </c>
      <c r="I118" s="11" t="s">
        <v>355</v>
      </c>
      <c r="J118" s="11" t="str">
        <f>_xlfn.XLOOKUP(I118,FantasyOwnerNames!$D$4:$D$15,FantasyOwnerNames!$E$4:$E$15,)</f>
        <v>Jan Dela Cruz</v>
      </c>
      <c r="K118" s="11" t="str">
        <f>_xlfn.IFNA(_xlfn.XLOOKUP(F118,'PPR ADP 2022'!E:E,'PPR ADP 2022'!B:B,),_xlfn.XLOOKUP(F118,'Adjusted PPR ADP'!A:A,'Adjusted PPR ADP'!B:B))</f>
        <v>9.10</v>
      </c>
      <c r="L118" s="11">
        <f t="shared" si="7"/>
        <v>0.99000000000000021</v>
      </c>
    </row>
    <row r="119" spans="1:12" x14ac:dyDescent="0.25">
      <c r="A119" s="11">
        <v>10</v>
      </c>
      <c r="B119" s="12">
        <v>10</v>
      </c>
      <c r="C119" s="11" t="s">
        <v>381</v>
      </c>
      <c r="D119" s="11" t="s">
        <v>403</v>
      </c>
      <c r="E119" s="2" t="str">
        <f t="shared" si="4"/>
        <v>10.10</v>
      </c>
      <c r="F119" s="2" t="str">
        <f t="shared" si="5"/>
        <v>Brian Robinson Jr.</v>
      </c>
      <c r="G119" s="11" t="s">
        <v>1046</v>
      </c>
      <c r="H119" s="11" t="s">
        <v>409</v>
      </c>
      <c r="I119" s="11" t="s">
        <v>354</v>
      </c>
      <c r="J119" s="11" t="str">
        <f>_xlfn.XLOOKUP(I119,FantasyOwnerNames!$D$4:$D$15,FantasyOwnerNames!$E$4:$E$15,)</f>
        <v>Andrew Dinh</v>
      </c>
      <c r="K119" s="11" t="str">
        <f>_xlfn.IFNA(_xlfn.XLOOKUP(F119,'PPR ADP 2022'!E:E,'PPR ADP 2022'!B:B,),_xlfn.XLOOKUP(F119,'Adjusted PPR ADP'!A:A,'Adjusted PPR ADP'!B:B))</f>
        <v>13.06</v>
      </c>
      <c r="L119" s="11">
        <f t="shared" si="7"/>
        <v>-2.9600000000000009</v>
      </c>
    </row>
    <row r="120" spans="1:12" x14ac:dyDescent="0.25">
      <c r="A120" s="11">
        <v>10</v>
      </c>
      <c r="B120" s="12">
        <v>11</v>
      </c>
      <c r="C120" s="11" t="s">
        <v>382</v>
      </c>
      <c r="D120" s="11" t="s">
        <v>435</v>
      </c>
      <c r="E120" s="2" t="str">
        <f t="shared" si="4"/>
        <v>10.11</v>
      </c>
      <c r="F120" s="2" t="str">
        <f t="shared" si="5"/>
        <v>Romeo Doubs</v>
      </c>
      <c r="G120" s="11" t="s">
        <v>193</v>
      </c>
      <c r="H120" s="11" t="s">
        <v>410</v>
      </c>
      <c r="I120" s="11" t="s">
        <v>353</v>
      </c>
      <c r="J120" s="11" t="str">
        <f>_xlfn.XLOOKUP(I120,FantasyOwnerNames!$D$4:$D$15,FantasyOwnerNames!$E$4:$E$15,)</f>
        <v xml:space="preserve">Armon Antolin </v>
      </c>
      <c r="K120" s="11" t="str">
        <f>_xlfn.IFNA(_xlfn.XLOOKUP(F120,'PPR ADP 2022'!E:E,'PPR ADP 2022'!B:B,),_xlfn.XLOOKUP(F120,'Adjusted PPR ADP'!A:A,'Adjusted PPR ADP'!B:B))</f>
        <v>15.06</v>
      </c>
      <c r="L120" s="11">
        <f t="shared" si="7"/>
        <v>-4.9500000000000011</v>
      </c>
    </row>
    <row r="121" spans="1:12" x14ac:dyDescent="0.25">
      <c r="A121" s="11">
        <v>10</v>
      </c>
      <c r="B121" s="12">
        <v>12</v>
      </c>
      <c r="C121" s="11" t="s">
        <v>18</v>
      </c>
      <c r="D121" s="11" t="s">
        <v>436</v>
      </c>
      <c r="E121" s="2" t="str">
        <f t="shared" si="4"/>
        <v>10.12</v>
      </c>
      <c r="F121" s="2" t="str">
        <f t="shared" si="5"/>
        <v>Christian Watson</v>
      </c>
      <c r="G121" s="11" t="s">
        <v>193</v>
      </c>
      <c r="H121" s="11" t="s">
        <v>410</v>
      </c>
      <c r="I121" s="11" t="s">
        <v>352</v>
      </c>
      <c r="J121" s="11" t="str">
        <f>_xlfn.XLOOKUP(I121,FantasyOwnerNames!$D$4:$D$15,FantasyOwnerNames!$E$4:$E$15,)</f>
        <v>Jeff Dela Cruz</v>
      </c>
      <c r="K121" s="11" t="str">
        <f>_xlfn.IFNA(_xlfn.XLOOKUP(F121,'PPR ADP 2022'!E:E,'PPR ADP 2022'!B:B,),_xlfn.XLOOKUP(F121,'Adjusted PPR ADP'!A:A,'Adjusted PPR ADP'!B:B))</f>
        <v>17.10</v>
      </c>
      <c r="L121" s="11">
        <f t="shared" si="7"/>
        <v>-6.9800000000000022</v>
      </c>
    </row>
    <row r="122" spans="1:12" x14ac:dyDescent="0.25">
      <c r="A122" s="11">
        <v>11</v>
      </c>
      <c r="B122" s="12" t="s">
        <v>842</v>
      </c>
      <c r="C122" s="11" t="s">
        <v>89</v>
      </c>
      <c r="D122" s="11" t="s">
        <v>298</v>
      </c>
      <c r="E122" s="2" t="str">
        <f t="shared" si="4"/>
        <v>11.01</v>
      </c>
      <c r="F122" s="2" t="str">
        <f t="shared" si="5"/>
        <v>Michael Carter</v>
      </c>
      <c r="G122" s="11" t="s">
        <v>269</v>
      </c>
      <c r="H122" s="11" t="s">
        <v>409</v>
      </c>
      <c r="I122" s="11" t="s">
        <v>352</v>
      </c>
      <c r="J122" s="11" t="str">
        <f>_xlfn.XLOOKUP(I122,FantasyOwnerNames!$D$4:$D$15,FantasyOwnerNames!$E$4:$E$15,)</f>
        <v>Jeff Dela Cruz</v>
      </c>
      <c r="K122" s="11" t="str">
        <f>_xlfn.IFNA(_xlfn.XLOOKUP(F122,'PPR ADP 2022'!E:E,'PPR ADP 2022'!B:B,),_xlfn.XLOOKUP(F122,'Adjusted PPR ADP'!A:A,'Adjusted PPR ADP'!B:B))</f>
        <v>10.05</v>
      </c>
      <c r="L122" s="11">
        <f t="shared" si="7"/>
        <v>0.95999999999999908</v>
      </c>
    </row>
    <row r="123" spans="1:12" x14ac:dyDescent="0.25">
      <c r="A123" s="11">
        <v>11</v>
      </c>
      <c r="B123" s="12" t="s">
        <v>843</v>
      </c>
      <c r="C123" s="11" t="s">
        <v>383</v>
      </c>
      <c r="D123" s="11" t="s">
        <v>437</v>
      </c>
      <c r="E123" s="2" t="str">
        <f t="shared" si="4"/>
        <v>11.02</v>
      </c>
      <c r="F123" s="2" t="str">
        <f t="shared" si="5"/>
        <v>Kenneth Gainwell</v>
      </c>
      <c r="G123" s="11" t="s">
        <v>672</v>
      </c>
      <c r="H123" s="11" t="s">
        <v>409</v>
      </c>
      <c r="I123" s="11" t="s">
        <v>353</v>
      </c>
      <c r="J123" s="11" t="str">
        <f>_xlfn.XLOOKUP(I123,FantasyOwnerNames!$D$4:$D$15,FantasyOwnerNames!$E$4:$E$15,)</f>
        <v xml:space="preserve">Armon Antolin </v>
      </c>
      <c r="K123" s="11" t="str">
        <f>_xlfn.IFNA(_xlfn.XLOOKUP(F123,'PPR ADP 2022'!E:E,'PPR ADP 2022'!B:B,),_xlfn.XLOOKUP(F123,'Adjusted PPR ADP'!A:A,'Adjusted PPR ADP'!B:B))</f>
        <v>12.12</v>
      </c>
      <c r="L123" s="11">
        <f t="shared" si="7"/>
        <v>-1.0999999999999996</v>
      </c>
    </row>
    <row r="124" spans="1:12" x14ac:dyDescent="0.25">
      <c r="A124" s="11">
        <v>11</v>
      </c>
      <c r="B124" s="12" t="s">
        <v>844</v>
      </c>
      <c r="C124" s="11" t="s">
        <v>55</v>
      </c>
      <c r="D124" s="11" t="s">
        <v>219</v>
      </c>
      <c r="E124" s="2" t="str">
        <f t="shared" si="4"/>
        <v>11.03</v>
      </c>
      <c r="F124" s="2" t="str">
        <f t="shared" si="5"/>
        <v>Robert Woods</v>
      </c>
      <c r="G124" s="11" t="s">
        <v>265</v>
      </c>
      <c r="H124" s="11" t="s">
        <v>410</v>
      </c>
      <c r="I124" s="11" t="s">
        <v>354</v>
      </c>
      <c r="J124" s="11" t="str">
        <f>_xlfn.XLOOKUP(I124,FantasyOwnerNames!$D$4:$D$15,FantasyOwnerNames!$E$4:$E$15,)</f>
        <v>Andrew Dinh</v>
      </c>
      <c r="K124" s="11" t="str">
        <f>_xlfn.IFNA(_xlfn.XLOOKUP(F124,'PPR ADP 2022'!E:E,'PPR ADP 2022'!B:B,),_xlfn.XLOOKUP(F124,'Adjusted PPR ADP'!A:A,'Adjusted PPR ADP'!B:B))</f>
        <v>9.06</v>
      </c>
      <c r="L124" s="11">
        <f t="shared" si="7"/>
        <v>1.9699999999999989</v>
      </c>
    </row>
    <row r="125" spans="1:12" x14ac:dyDescent="0.25">
      <c r="A125" s="11">
        <v>11</v>
      </c>
      <c r="B125" s="12" t="s">
        <v>845</v>
      </c>
      <c r="C125" s="11" t="s">
        <v>384</v>
      </c>
      <c r="D125" s="11" t="s">
        <v>272</v>
      </c>
      <c r="E125" s="2" t="str">
        <f t="shared" si="4"/>
        <v>11.04</v>
      </c>
      <c r="F125" s="2" t="str">
        <f t="shared" si="5"/>
        <v>Saints D/ST</v>
      </c>
      <c r="G125" s="11" t="s">
        <v>183</v>
      </c>
      <c r="H125" s="11" t="s">
        <v>413</v>
      </c>
      <c r="I125" s="11" t="s">
        <v>355</v>
      </c>
      <c r="J125" s="11" t="str">
        <f>_xlfn.XLOOKUP(I125,FantasyOwnerNames!$D$4:$D$15,FantasyOwnerNames!$E$4:$E$15,)</f>
        <v>Jan Dela Cruz</v>
      </c>
      <c r="K125" s="11" t="str">
        <f>_xlfn.IFNA(_xlfn.XLOOKUP(F125,'PPR ADP 2022'!E:E,'PPR ADP 2022'!B:B,),_xlfn.XLOOKUP(F125,'Adjusted PPR ADP'!A:A,'Adjusted PPR ADP'!B:B))</f>
        <v>11.11</v>
      </c>
      <c r="L125" s="11">
        <f t="shared" si="7"/>
        <v>-7.0000000000000284E-2</v>
      </c>
    </row>
    <row r="126" spans="1:12" x14ac:dyDescent="0.25">
      <c r="A126" s="11">
        <v>11</v>
      </c>
      <c r="B126" s="12" t="s">
        <v>846</v>
      </c>
      <c r="C126" s="11" t="s">
        <v>61</v>
      </c>
      <c r="D126" s="11" t="s">
        <v>267</v>
      </c>
      <c r="E126" s="2" t="str">
        <f t="shared" si="4"/>
        <v>11.05</v>
      </c>
      <c r="F126" s="2" t="str">
        <f t="shared" si="5"/>
        <v>Tyler Boyd</v>
      </c>
      <c r="G126" s="11" t="s">
        <v>649</v>
      </c>
      <c r="H126" s="11" t="s">
        <v>410</v>
      </c>
      <c r="I126" s="11" t="s">
        <v>356</v>
      </c>
      <c r="J126" s="11" t="str">
        <f>_xlfn.XLOOKUP(I126,FantasyOwnerNames!$D$4:$D$15,FantasyOwnerNames!$E$4:$E$15,)</f>
        <v>Krish Patel</v>
      </c>
      <c r="K126" s="11" t="str">
        <f>_xlfn.IFNA(_xlfn.XLOOKUP(F126,'PPR ADP 2022'!E:E,'PPR ADP 2022'!B:B,),_xlfn.XLOOKUP(F126,'Adjusted PPR ADP'!A:A,'Adjusted PPR ADP'!B:B))</f>
        <v>12.01</v>
      </c>
      <c r="L126" s="11">
        <f t="shared" si="7"/>
        <v>-0.95999999999999908</v>
      </c>
    </row>
    <row r="127" spans="1:12" x14ac:dyDescent="0.25">
      <c r="A127" s="11">
        <v>11</v>
      </c>
      <c r="B127" s="12" t="s">
        <v>847</v>
      </c>
      <c r="C127" s="11" t="s">
        <v>157</v>
      </c>
      <c r="D127" s="11" t="s">
        <v>438</v>
      </c>
      <c r="E127" s="2" t="str">
        <f t="shared" si="4"/>
        <v>11.06</v>
      </c>
      <c r="F127" s="2" t="str">
        <f t="shared" si="5"/>
        <v>Evan McPherson</v>
      </c>
      <c r="G127" s="11" t="s">
        <v>649</v>
      </c>
      <c r="H127" s="11" t="s">
        <v>414</v>
      </c>
      <c r="I127" s="11" t="s">
        <v>357</v>
      </c>
      <c r="J127" s="11" t="str">
        <f>_xlfn.XLOOKUP(I127,FantasyOwnerNames!$D$4:$D$15,FantasyOwnerNames!$E$4:$E$15,)</f>
        <v>Geoffrey Mercado</v>
      </c>
      <c r="K127" s="11" t="str">
        <f>_xlfn.IFNA(_xlfn.XLOOKUP(F127,'PPR ADP 2022'!E:E,'PPR ADP 2022'!B:B,),_xlfn.XLOOKUP(F127,'Adjusted PPR ADP'!A:A,'Adjusted PPR ADP'!B:B))</f>
        <v>11.03</v>
      </c>
      <c r="L127" s="11">
        <f t="shared" si="7"/>
        <v>3.0000000000001137E-2</v>
      </c>
    </row>
    <row r="128" spans="1:12" x14ac:dyDescent="0.25">
      <c r="A128" s="11">
        <v>11</v>
      </c>
      <c r="B128" s="12" t="s">
        <v>848</v>
      </c>
      <c r="C128" s="11" t="s">
        <v>149</v>
      </c>
      <c r="D128" s="11" t="s">
        <v>304</v>
      </c>
      <c r="E128" s="2" t="str">
        <f t="shared" si="4"/>
        <v>11.07</v>
      </c>
      <c r="F128" s="2" t="str">
        <f t="shared" si="5"/>
        <v>J.D. McKissic</v>
      </c>
      <c r="G128" s="11" t="s">
        <v>265</v>
      </c>
      <c r="H128" s="11" t="s">
        <v>409</v>
      </c>
      <c r="I128" s="11" t="s">
        <v>358</v>
      </c>
      <c r="J128" s="11" t="str">
        <f>_xlfn.XLOOKUP(I128,FantasyOwnerNames!$D$4:$D$15,FantasyOwnerNames!$E$4:$E$15,)</f>
        <v>Joseph Herrera</v>
      </c>
      <c r="K128" s="11" t="str">
        <f>_xlfn.IFNA(_xlfn.XLOOKUP(F128,'PPR ADP 2022'!E:E,'PPR ADP 2022'!B:B,),_xlfn.XLOOKUP(F128,'Adjusted PPR ADP'!A:A,'Adjusted PPR ADP'!B:B))</f>
        <v>14.03</v>
      </c>
      <c r="L128" s="11">
        <f t="shared" si="7"/>
        <v>-2.9599999999999991</v>
      </c>
    </row>
    <row r="129" spans="1:12" x14ac:dyDescent="0.25">
      <c r="A129" s="11">
        <v>11</v>
      </c>
      <c r="B129" s="12" t="s">
        <v>849</v>
      </c>
      <c r="C129" s="11" t="s">
        <v>383</v>
      </c>
      <c r="D129" s="11" t="s">
        <v>404</v>
      </c>
      <c r="E129" s="2" t="str">
        <f t="shared" si="4"/>
        <v>11.08</v>
      </c>
      <c r="F129" s="2" t="str">
        <f t="shared" si="5"/>
        <v>Kenneth Walker III</v>
      </c>
      <c r="G129" s="11" t="s">
        <v>650</v>
      </c>
      <c r="H129" s="11" t="s">
        <v>409</v>
      </c>
      <c r="I129" s="11" t="s">
        <v>10</v>
      </c>
      <c r="J129" s="11" t="str">
        <f>_xlfn.XLOOKUP(I129,FantasyOwnerNames!$D$4:$D$15,FantasyOwnerNames!$E$4:$E$15,)</f>
        <v>Angelo Devera</v>
      </c>
      <c r="K129" s="11" t="str">
        <f>_xlfn.IFNA(_xlfn.XLOOKUP(F129,'PPR ADP 2022'!E:E,'PPR ADP 2022'!B:B,),_xlfn.XLOOKUP(F129,'Adjusted PPR ADP'!A:A,'Adjusted PPR ADP'!B:B))</f>
        <v>10.02</v>
      </c>
      <c r="L129" s="11">
        <f t="shared" si="7"/>
        <v>1.0600000000000005</v>
      </c>
    </row>
    <row r="130" spans="1:12" x14ac:dyDescent="0.25">
      <c r="A130" s="11">
        <v>11</v>
      </c>
      <c r="B130" s="12" t="s">
        <v>850</v>
      </c>
      <c r="C130" s="11" t="s">
        <v>52</v>
      </c>
      <c r="D130" s="11" t="s">
        <v>217</v>
      </c>
      <c r="E130" s="2" t="str">
        <f t="shared" si="4"/>
        <v>11.09</v>
      </c>
      <c r="F130" s="2" t="str">
        <f t="shared" si="5"/>
        <v>Raheem Mostert</v>
      </c>
      <c r="G130" s="11" t="s">
        <v>680</v>
      </c>
      <c r="H130" s="11" t="s">
        <v>409</v>
      </c>
      <c r="I130" s="11" t="s">
        <v>359</v>
      </c>
      <c r="J130" s="11" t="str">
        <f>_xlfn.XLOOKUP(I130,FantasyOwnerNames!$D$4:$D$15,FantasyOwnerNames!$E$4:$E$15,)</f>
        <v>Adam Devera</v>
      </c>
      <c r="K130" s="11" t="str">
        <f>_xlfn.IFNA(_xlfn.XLOOKUP(F130,'PPR ADP 2022'!E:E,'PPR ADP 2022'!B:B,),_xlfn.XLOOKUP(F130,'Adjusted PPR ADP'!A:A,'Adjusted PPR ADP'!B:B))</f>
        <v>12.10</v>
      </c>
      <c r="L130" s="11">
        <f t="shared" si="7"/>
        <v>-1.0099999999999998</v>
      </c>
    </row>
    <row r="131" spans="1:12" x14ac:dyDescent="0.25">
      <c r="A131" s="11">
        <v>11</v>
      </c>
      <c r="B131" s="12">
        <v>10</v>
      </c>
      <c r="C131" s="11" t="s">
        <v>147</v>
      </c>
      <c r="D131" s="11" t="s">
        <v>302</v>
      </c>
      <c r="E131" s="2" t="str">
        <f t="shared" ref="E131:E193" si="8">_xlfn.CONCAT(A131, ".",B131)</f>
        <v>11.10</v>
      </c>
      <c r="F131" s="2" t="str">
        <f t="shared" ref="F131:F193" si="9">_xlfn.CONCAT(C131, " ",D131)</f>
        <v>Joshua Palmer</v>
      </c>
      <c r="G131" s="11" t="s">
        <v>189</v>
      </c>
      <c r="H131" s="11" t="s">
        <v>410</v>
      </c>
      <c r="I131" s="11" t="s">
        <v>360</v>
      </c>
      <c r="J131" s="11" t="str">
        <f>_xlfn.XLOOKUP(I131,FantasyOwnerNames!$D$4:$D$15,FantasyOwnerNames!$E$4:$E$15,)</f>
        <v>Meahway Ngu</v>
      </c>
      <c r="K131" s="11" t="str">
        <f>_xlfn.IFNA(_xlfn.XLOOKUP(F131,'PPR ADP 2022'!E:E,'PPR ADP 2022'!B:B,),_xlfn.XLOOKUP(F131,'Adjusted PPR ADP'!A:A,'Adjusted PPR ADP'!B:B))</f>
        <v>17.02</v>
      </c>
      <c r="L131" s="11">
        <f t="shared" ref="L131:L162" si="10">IFERROR(E131-K131, "N/A")</f>
        <v>-5.92</v>
      </c>
    </row>
    <row r="132" spans="1:12" x14ac:dyDescent="0.25">
      <c r="A132" s="11">
        <v>11</v>
      </c>
      <c r="B132" s="12">
        <v>11</v>
      </c>
      <c r="C132" s="11" t="s">
        <v>113</v>
      </c>
      <c r="D132" s="11" t="s">
        <v>277</v>
      </c>
      <c r="E132" s="2" t="str">
        <f t="shared" si="8"/>
        <v>11.11</v>
      </c>
      <c r="F132" s="2" t="str">
        <f t="shared" si="9"/>
        <v>Tom Brady</v>
      </c>
      <c r="G132" s="11" t="s">
        <v>212</v>
      </c>
      <c r="H132" s="11" t="s">
        <v>412</v>
      </c>
      <c r="I132" s="11" t="s">
        <v>6</v>
      </c>
      <c r="J132" s="11" t="str">
        <f>_xlfn.XLOOKUP(I132,FantasyOwnerNames!$D$4:$D$15,FantasyOwnerNames!$E$4:$E$15,)</f>
        <v>Patrick Mercado</v>
      </c>
      <c r="K132" s="11" t="str">
        <f>_xlfn.IFNA(_xlfn.XLOOKUP(F132,'PPR ADP 2022'!E:E,'PPR ADP 2022'!B:B,),_xlfn.XLOOKUP(F132,'Adjusted PPR ADP'!A:A,'Adjusted PPR ADP'!B:B))</f>
        <v>6.10</v>
      </c>
      <c r="L132" s="11">
        <f t="shared" si="10"/>
        <v>5.01</v>
      </c>
    </row>
    <row r="133" spans="1:12" x14ac:dyDescent="0.25">
      <c r="A133" s="11">
        <v>11</v>
      </c>
      <c r="B133" s="12">
        <v>12</v>
      </c>
      <c r="C133" s="11" t="s">
        <v>385</v>
      </c>
      <c r="D133" s="11" t="s">
        <v>439</v>
      </c>
      <c r="E133" s="2" t="str">
        <f t="shared" si="8"/>
        <v>11.12</v>
      </c>
      <c r="F133" s="2" t="str">
        <f t="shared" si="9"/>
        <v>Jahan Dotson</v>
      </c>
      <c r="G133" s="11" t="s">
        <v>1046</v>
      </c>
      <c r="H133" s="11" t="s">
        <v>410</v>
      </c>
      <c r="I133" s="11" t="s">
        <v>361</v>
      </c>
      <c r="J133" s="11" t="str">
        <f>_xlfn.XLOOKUP(I133,FantasyOwnerNames!$D$4:$D$15,FantasyOwnerNames!$E$4:$E$15,)</f>
        <v>Joseph Durkin</v>
      </c>
      <c r="K133" s="11" t="str">
        <f>_xlfn.IFNA(_xlfn.XLOOKUP(F133,'PPR ADP 2022'!E:E,'PPR ADP 2022'!B:B,),_xlfn.XLOOKUP(F133,'Adjusted PPR ADP'!A:A,'Adjusted PPR ADP'!B:B))</f>
        <v>15.03</v>
      </c>
      <c r="L133" s="11">
        <f t="shared" si="10"/>
        <v>-3.91</v>
      </c>
    </row>
    <row r="134" spans="1:12" x14ac:dyDescent="0.25">
      <c r="A134" s="11">
        <v>12</v>
      </c>
      <c r="B134" s="12" t="s">
        <v>842</v>
      </c>
      <c r="C134" s="11" t="s">
        <v>95</v>
      </c>
      <c r="D134" s="11" t="s">
        <v>335</v>
      </c>
      <c r="E134" s="2" t="str">
        <f t="shared" si="8"/>
        <v>12.01</v>
      </c>
      <c r="F134" s="2" t="str">
        <f t="shared" si="9"/>
        <v>Darrell Henderson Jr.</v>
      </c>
      <c r="G134" s="11" t="s">
        <v>265</v>
      </c>
      <c r="H134" s="11" t="s">
        <v>409</v>
      </c>
      <c r="I134" s="11" t="s">
        <v>361</v>
      </c>
      <c r="J134" s="11" t="str">
        <f>_xlfn.XLOOKUP(I134,FantasyOwnerNames!$D$4:$D$15,FantasyOwnerNames!$E$4:$E$15,)</f>
        <v>Joseph Durkin</v>
      </c>
      <c r="K134" s="11" t="str">
        <f>_xlfn.IFNA(_xlfn.XLOOKUP(F134,'PPR ADP 2022'!E:E,'PPR ADP 2022'!B:B,),_xlfn.XLOOKUP(F134,'Adjusted PPR ADP'!A:A,'Adjusted PPR ADP'!B:B))</f>
        <v>11.08</v>
      </c>
      <c r="L134" s="11">
        <f t="shared" si="10"/>
        <v>0.92999999999999972</v>
      </c>
    </row>
    <row r="135" spans="1:12" x14ac:dyDescent="0.25">
      <c r="A135" s="11">
        <v>12</v>
      </c>
      <c r="B135" s="12" t="s">
        <v>843</v>
      </c>
      <c r="C135" s="11" t="s">
        <v>135</v>
      </c>
      <c r="D135" s="11" t="s">
        <v>112</v>
      </c>
      <c r="E135" s="2" t="str">
        <f t="shared" si="8"/>
        <v>12.02</v>
      </c>
      <c r="F135" s="2" t="str">
        <f t="shared" si="9"/>
        <v>Hunter Henry</v>
      </c>
      <c r="G135" s="11" t="s">
        <v>266</v>
      </c>
      <c r="H135" s="11" t="s">
        <v>411</v>
      </c>
      <c r="I135" s="11" t="s">
        <v>6</v>
      </c>
      <c r="J135" s="11" t="str">
        <f>_xlfn.XLOOKUP(I135,FantasyOwnerNames!$D$4:$D$15,FantasyOwnerNames!$E$4:$E$15,)</f>
        <v>Patrick Mercado</v>
      </c>
      <c r="K135" s="11" t="str">
        <f>_xlfn.IFNA(_xlfn.XLOOKUP(F135,'PPR ADP 2022'!E:E,'PPR ADP 2022'!B:B,),_xlfn.XLOOKUP(F135,'Adjusted PPR ADP'!A:A,'Adjusted PPR ADP'!B:B))</f>
        <v>11.05</v>
      </c>
      <c r="L135" s="11">
        <f t="shared" si="10"/>
        <v>0.96999999999999886</v>
      </c>
    </row>
    <row r="136" spans="1:12" x14ac:dyDescent="0.25">
      <c r="A136" s="11">
        <v>12</v>
      </c>
      <c r="B136" s="12" t="s">
        <v>844</v>
      </c>
      <c r="C136" s="11" t="s">
        <v>116</v>
      </c>
      <c r="D136" s="11" t="s">
        <v>272</v>
      </c>
      <c r="E136" s="2" t="str">
        <f t="shared" si="8"/>
        <v>12.03</v>
      </c>
      <c r="F136" s="2" t="str">
        <f t="shared" si="9"/>
        <v>Ravens D/ST</v>
      </c>
      <c r="G136" s="11" t="s">
        <v>685</v>
      </c>
      <c r="H136" s="11" t="s">
        <v>413</v>
      </c>
      <c r="I136" s="11" t="s">
        <v>360</v>
      </c>
      <c r="J136" s="11" t="str">
        <f>_xlfn.XLOOKUP(I136,FantasyOwnerNames!$D$4:$D$15,FantasyOwnerNames!$E$4:$E$15,)</f>
        <v>Meahway Ngu</v>
      </c>
      <c r="K136" s="11" t="str">
        <f>_xlfn.IFNA(_xlfn.XLOOKUP(F136,'PPR ADP 2022'!E:E,'PPR ADP 2022'!B:B,),_xlfn.XLOOKUP(F136,'Adjusted PPR ADP'!A:A,'Adjusted PPR ADP'!B:B))</f>
        <v>13.10</v>
      </c>
      <c r="L136" s="11">
        <f t="shared" si="10"/>
        <v>-1.0700000000000003</v>
      </c>
    </row>
    <row r="137" spans="1:12" x14ac:dyDescent="0.25">
      <c r="A137" s="11">
        <v>12</v>
      </c>
      <c r="B137" s="12" t="s">
        <v>845</v>
      </c>
      <c r="C137" s="11" t="s">
        <v>165</v>
      </c>
      <c r="D137" s="11" t="s">
        <v>319</v>
      </c>
      <c r="E137" s="2" t="str">
        <f t="shared" si="8"/>
        <v>12.04</v>
      </c>
      <c r="F137" s="2" t="str">
        <f t="shared" si="9"/>
        <v>Matt Gay</v>
      </c>
      <c r="G137" s="11" t="s">
        <v>641</v>
      </c>
      <c r="H137" s="11" t="s">
        <v>414</v>
      </c>
      <c r="I137" s="11" t="s">
        <v>359</v>
      </c>
      <c r="J137" s="11" t="str">
        <f>_xlfn.XLOOKUP(I137,FantasyOwnerNames!$D$4:$D$15,FantasyOwnerNames!$E$4:$E$15,)</f>
        <v>Adam Devera</v>
      </c>
      <c r="K137" s="11" t="str">
        <f>_xlfn.IFNA(_xlfn.XLOOKUP(F137,'PPR ADP 2022'!E:E,'PPR ADP 2022'!B:B,),_xlfn.XLOOKUP(F137,'Adjusted PPR ADP'!A:A,'Adjusted PPR ADP'!B:B))</f>
        <v>11.12</v>
      </c>
      <c r="L137" s="11">
        <f t="shared" si="10"/>
        <v>0.91999999999999993</v>
      </c>
    </row>
    <row r="138" spans="1:12" x14ac:dyDescent="0.25">
      <c r="A138" s="11">
        <v>12</v>
      </c>
      <c r="B138" s="12" t="s">
        <v>846</v>
      </c>
      <c r="C138" s="11" t="s">
        <v>96</v>
      </c>
      <c r="D138" s="11" t="s">
        <v>262</v>
      </c>
      <c r="E138" s="2" t="str">
        <f t="shared" si="8"/>
        <v>12.05</v>
      </c>
      <c r="F138" s="2" t="str">
        <f t="shared" si="9"/>
        <v>Noah Fant</v>
      </c>
      <c r="G138" s="11" t="s">
        <v>650</v>
      </c>
      <c r="H138" s="11" t="s">
        <v>411</v>
      </c>
      <c r="I138" s="11" t="s">
        <v>10</v>
      </c>
      <c r="J138" s="11" t="str">
        <f>_xlfn.XLOOKUP(I138,FantasyOwnerNames!$D$4:$D$15,FantasyOwnerNames!$E$4:$E$15,)</f>
        <v>Angelo Devera</v>
      </c>
      <c r="K138" s="11" t="str">
        <f>_xlfn.IFNA(_xlfn.XLOOKUP(F138,'PPR ADP 2022'!E:E,'PPR ADP 2022'!B:B,),_xlfn.XLOOKUP(F138,'Adjusted PPR ADP'!A:A,'Adjusted PPR ADP'!B:B))</f>
        <v>14.02</v>
      </c>
      <c r="L138" s="11">
        <f t="shared" si="10"/>
        <v>-1.9699999999999989</v>
      </c>
    </row>
    <row r="139" spans="1:12" x14ac:dyDescent="0.25">
      <c r="A139" s="11">
        <v>12</v>
      </c>
      <c r="B139" s="12" t="s">
        <v>847</v>
      </c>
      <c r="C139" s="11" t="s">
        <v>177</v>
      </c>
      <c r="D139" s="11" t="s">
        <v>272</v>
      </c>
      <c r="E139" s="2" t="str">
        <f t="shared" si="8"/>
        <v>12.06</v>
      </c>
      <c r="F139" s="2" t="str">
        <f t="shared" si="9"/>
        <v>Colts D/ST</v>
      </c>
      <c r="G139" s="11" t="s">
        <v>641</v>
      </c>
      <c r="H139" s="11" t="s">
        <v>413</v>
      </c>
      <c r="I139" s="11" t="s">
        <v>358</v>
      </c>
      <c r="J139" s="11" t="str">
        <f>_xlfn.XLOOKUP(I139,FantasyOwnerNames!$D$4:$D$15,FantasyOwnerNames!$E$4:$E$15,)</f>
        <v>Joseph Herrera</v>
      </c>
      <c r="K139" s="11" t="str">
        <f>_xlfn.IFNA(_xlfn.XLOOKUP(F139,'PPR ADP 2022'!E:E,'PPR ADP 2022'!B:B,),_xlfn.XLOOKUP(F139,'Adjusted PPR ADP'!A:A,'Adjusted PPR ADP'!B:B))</f>
        <v>10.10</v>
      </c>
      <c r="L139" s="11">
        <f t="shared" si="10"/>
        <v>1.9600000000000009</v>
      </c>
    </row>
    <row r="140" spans="1:12" x14ac:dyDescent="0.25">
      <c r="A140" s="11">
        <v>12</v>
      </c>
      <c r="B140" s="12" t="s">
        <v>848</v>
      </c>
      <c r="C140" s="11" t="s">
        <v>122</v>
      </c>
      <c r="D140" s="11" t="s">
        <v>232</v>
      </c>
      <c r="E140" s="2" t="str">
        <f t="shared" si="8"/>
        <v>12.07</v>
      </c>
      <c r="F140" s="2" t="str">
        <f t="shared" si="9"/>
        <v>Jamaal Williams</v>
      </c>
      <c r="G140" s="11" t="s">
        <v>183</v>
      </c>
      <c r="H140" s="11" t="s">
        <v>409</v>
      </c>
      <c r="I140" s="11" t="s">
        <v>357</v>
      </c>
      <c r="J140" s="11" t="str">
        <f>_xlfn.XLOOKUP(I140,FantasyOwnerNames!$D$4:$D$15,FantasyOwnerNames!$E$4:$E$15,)</f>
        <v>Geoffrey Mercado</v>
      </c>
      <c r="K140" s="11" t="str">
        <f>_xlfn.IFNA(_xlfn.XLOOKUP(F140,'PPR ADP 2022'!E:E,'PPR ADP 2022'!B:B,),_xlfn.XLOOKUP(F140,'Adjusted PPR ADP'!A:A,'Adjusted PPR ADP'!B:B))</f>
        <v>14.11</v>
      </c>
      <c r="L140" s="11">
        <f t="shared" si="10"/>
        <v>-2.0399999999999991</v>
      </c>
    </row>
    <row r="141" spans="1:12" x14ac:dyDescent="0.25">
      <c r="A141" s="11">
        <v>12</v>
      </c>
      <c r="B141" s="12" t="s">
        <v>849</v>
      </c>
      <c r="C141" s="11" t="s">
        <v>123</v>
      </c>
      <c r="D141" s="11" t="s">
        <v>272</v>
      </c>
      <c r="E141" s="2" t="str">
        <f t="shared" si="8"/>
        <v>12.08</v>
      </c>
      <c r="F141" s="2" t="str">
        <f t="shared" si="9"/>
        <v>49ers D/ST</v>
      </c>
      <c r="G141" s="11" t="s">
        <v>214</v>
      </c>
      <c r="H141" s="11" t="s">
        <v>413</v>
      </c>
      <c r="I141" s="11" t="s">
        <v>356</v>
      </c>
      <c r="J141" s="11" t="str">
        <f>_xlfn.XLOOKUP(I141,FantasyOwnerNames!$D$4:$D$15,FantasyOwnerNames!$E$4:$E$15,)</f>
        <v>Krish Patel</v>
      </c>
      <c r="K141" s="11" t="str">
        <f>_xlfn.IFNA(_xlfn.XLOOKUP(F141,'PPR ADP 2022'!E:E,'PPR ADP 2022'!B:B,),_xlfn.XLOOKUP(F141,'Adjusted PPR ADP'!A:A,'Adjusted PPR ADP'!B:B))</f>
        <v>10.06</v>
      </c>
      <c r="L141" s="11">
        <f t="shared" si="10"/>
        <v>2.0199999999999996</v>
      </c>
    </row>
    <row r="142" spans="1:12" x14ac:dyDescent="0.25">
      <c r="A142" s="11">
        <v>12</v>
      </c>
      <c r="B142" s="12" t="s">
        <v>850</v>
      </c>
      <c r="C142" s="11" t="s">
        <v>31</v>
      </c>
      <c r="D142" s="11" t="s">
        <v>282</v>
      </c>
      <c r="E142" s="2" t="str">
        <f t="shared" si="8"/>
        <v>12.09</v>
      </c>
      <c r="F142" s="2" t="str">
        <f t="shared" si="9"/>
        <v>Justin Tucker</v>
      </c>
      <c r="G142" s="11" t="s">
        <v>685</v>
      </c>
      <c r="H142" s="11" t="s">
        <v>414</v>
      </c>
      <c r="I142" s="11" t="s">
        <v>355</v>
      </c>
      <c r="J142" s="11" t="str">
        <f>_xlfn.XLOOKUP(I142,FantasyOwnerNames!$D$4:$D$15,FantasyOwnerNames!$E$4:$E$15,)</f>
        <v>Jan Dela Cruz</v>
      </c>
      <c r="K142" s="11" t="str">
        <f>_xlfn.IFNA(_xlfn.XLOOKUP(F142,'PPR ADP 2022'!E:E,'PPR ADP 2022'!B:B,),_xlfn.XLOOKUP(F142,'Adjusted PPR ADP'!A:A,'Adjusted PPR ADP'!B:B))</f>
        <v>9.08</v>
      </c>
      <c r="L142" s="11">
        <f t="shared" si="10"/>
        <v>3.01</v>
      </c>
    </row>
    <row r="143" spans="1:12" x14ac:dyDescent="0.25">
      <c r="A143" s="11">
        <v>12</v>
      </c>
      <c r="B143" s="12">
        <v>10</v>
      </c>
      <c r="C143" s="11" t="s">
        <v>137</v>
      </c>
      <c r="D143" s="11" t="s">
        <v>295</v>
      </c>
      <c r="E143" s="2" t="str">
        <f t="shared" si="8"/>
        <v>12.10</v>
      </c>
      <c r="F143" s="2" t="str">
        <f t="shared" si="9"/>
        <v>Alexander Mattison</v>
      </c>
      <c r="G143" s="11" t="s">
        <v>622</v>
      </c>
      <c r="H143" s="11" t="s">
        <v>409</v>
      </c>
      <c r="I143" s="11" t="s">
        <v>354</v>
      </c>
      <c r="J143" s="11" t="str">
        <f>_xlfn.XLOOKUP(I143,FantasyOwnerNames!$D$4:$D$15,FantasyOwnerNames!$E$4:$E$15,)</f>
        <v>Andrew Dinh</v>
      </c>
      <c r="K143" s="11" t="str">
        <f>_xlfn.IFNA(_xlfn.XLOOKUP(F143,'PPR ADP 2022'!E:E,'PPR ADP 2022'!B:B,),_xlfn.XLOOKUP(F143,'Adjusted PPR ADP'!A:A,'Adjusted PPR ADP'!B:B))</f>
        <v>11.10</v>
      </c>
      <c r="L143" s="11">
        <f t="shared" si="10"/>
        <v>1</v>
      </c>
    </row>
    <row r="144" spans="1:12" x14ac:dyDescent="0.25">
      <c r="A144" s="11">
        <v>12</v>
      </c>
      <c r="B144" s="12">
        <v>11</v>
      </c>
      <c r="C144" s="11" t="s">
        <v>386</v>
      </c>
      <c r="D144" s="11" t="s">
        <v>1049</v>
      </c>
      <c r="E144" s="2" t="str">
        <f t="shared" si="8"/>
        <v>12.11</v>
      </c>
      <c r="F144" s="2" t="str">
        <f t="shared" si="9"/>
        <v>Albert Okwuegbunam Jr.</v>
      </c>
      <c r="G144" s="11" t="s">
        <v>688</v>
      </c>
      <c r="H144" s="11" t="s">
        <v>411</v>
      </c>
      <c r="I144" s="11" t="s">
        <v>353</v>
      </c>
      <c r="J144" s="11" t="str">
        <f>_xlfn.XLOOKUP(I144,FantasyOwnerNames!$D$4:$D$15,FantasyOwnerNames!$E$4:$E$15,)</f>
        <v xml:space="preserve">Armon Antolin </v>
      </c>
      <c r="K144" s="11" t="str">
        <f>_xlfn.IFNA(_xlfn.XLOOKUP(F144,'PPR ADP 2022'!E:E,'PPR ADP 2022'!B:B,),_xlfn.XLOOKUP(F144,'Adjusted PPR ADP'!A:A,'Adjusted PPR ADP'!B:B))</f>
        <v>14.10</v>
      </c>
      <c r="L144" s="11">
        <f t="shared" si="10"/>
        <v>-1.9900000000000002</v>
      </c>
    </row>
    <row r="145" spans="1:12" x14ac:dyDescent="0.25">
      <c r="A145" s="11">
        <v>12</v>
      </c>
      <c r="B145" s="12">
        <v>12</v>
      </c>
      <c r="C145" s="11" t="s">
        <v>114</v>
      </c>
      <c r="D145" s="11" t="s">
        <v>272</v>
      </c>
      <c r="E145" s="2" t="str">
        <f t="shared" si="8"/>
        <v>12.12</v>
      </c>
      <c r="F145" s="2" t="str">
        <f t="shared" si="9"/>
        <v>Buccaneers D/ST</v>
      </c>
      <c r="G145" s="11" t="s">
        <v>212</v>
      </c>
      <c r="H145" s="11" t="s">
        <v>413</v>
      </c>
      <c r="I145" s="11" t="s">
        <v>352</v>
      </c>
      <c r="J145" s="11" t="str">
        <f>_xlfn.XLOOKUP(I145,FantasyOwnerNames!$D$4:$D$15,FantasyOwnerNames!$E$4:$E$15,)</f>
        <v>Jeff Dela Cruz</v>
      </c>
      <c r="K145" s="11" t="str">
        <f>_xlfn.IFNA(_xlfn.XLOOKUP(F145,'PPR ADP 2022'!E:E,'PPR ADP 2022'!B:B,),_xlfn.XLOOKUP(F145,'Adjusted PPR ADP'!A:A,'Adjusted PPR ADP'!B:B))</f>
        <v>9.12</v>
      </c>
      <c r="L145" s="11">
        <f t="shared" si="10"/>
        <v>3</v>
      </c>
    </row>
    <row r="146" spans="1:12" x14ac:dyDescent="0.25">
      <c r="A146" s="11">
        <v>13</v>
      </c>
      <c r="B146" s="12" t="s">
        <v>842</v>
      </c>
      <c r="C146" s="11" t="s">
        <v>49</v>
      </c>
      <c r="D146" s="11" t="s">
        <v>440</v>
      </c>
      <c r="E146" s="2" t="str">
        <f t="shared" si="8"/>
        <v>13.01</v>
      </c>
      <c r="F146" s="2" t="str">
        <f t="shared" si="9"/>
        <v>George Pickens</v>
      </c>
      <c r="G146" s="11" t="s">
        <v>637</v>
      </c>
      <c r="H146" s="11" t="s">
        <v>410</v>
      </c>
      <c r="I146" s="11" t="s">
        <v>352</v>
      </c>
      <c r="J146" s="11" t="str">
        <f>_xlfn.XLOOKUP(I146,FantasyOwnerNames!$D$4:$D$15,FantasyOwnerNames!$E$4:$E$15,)</f>
        <v>Jeff Dela Cruz</v>
      </c>
      <c r="K146" s="11" t="str">
        <f>_xlfn.IFNA(_xlfn.XLOOKUP(F146,'PPR ADP 2022'!E:E,'PPR ADP 2022'!B:B,),_xlfn.XLOOKUP(F146,'Adjusted PPR ADP'!A:A,'Adjusted PPR ADP'!B:B))</f>
        <v>10.12</v>
      </c>
      <c r="L146" s="11">
        <f t="shared" si="10"/>
        <v>2.8900000000000006</v>
      </c>
    </row>
    <row r="147" spans="1:12" x14ac:dyDescent="0.25">
      <c r="A147" s="11">
        <v>13</v>
      </c>
      <c r="B147" s="12" t="s">
        <v>843</v>
      </c>
      <c r="C147" s="11" t="s">
        <v>53</v>
      </c>
      <c r="D147" s="11" t="s">
        <v>109</v>
      </c>
      <c r="E147" s="2" t="str">
        <f t="shared" si="8"/>
        <v>13.02</v>
      </c>
      <c r="F147" s="2" t="str">
        <f t="shared" si="9"/>
        <v>Julio Jones</v>
      </c>
      <c r="G147" s="11" t="s">
        <v>212</v>
      </c>
      <c r="H147" s="11" t="s">
        <v>410</v>
      </c>
      <c r="I147" s="11" t="s">
        <v>353</v>
      </c>
      <c r="J147" s="11" t="str">
        <f>_xlfn.XLOOKUP(I147,FantasyOwnerNames!$D$4:$D$15,FantasyOwnerNames!$E$4:$E$15,)</f>
        <v xml:space="preserve">Armon Antolin </v>
      </c>
      <c r="K147" s="11" t="str">
        <f>_xlfn.IFNA(_xlfn.XLOOKUP(F147,'PPR ADP 2022'!E:E,'PPR ADP 2022'!B:B,),_xlfn.XLOOKUP(F147,'Adjusted PPR ADP'!A:A,'Adjusted PPR ADP'!B:B))</f>
        <v>12.09</v>
      </c>
      <c r="L147" s="11">
        <f t="shared" si="10"/>
        <v>0.92999999999999972</v>
      </c>
    </row>
    <row r="148" spans="1:12" x14ac:dyDescent="0.25">
      <c r="A148" s="11">
        <v>13</v>
      </c>
      <c r="B148" s="12" t="s">
        <v>844</v>
      </c>
      <c r="C148" s="11" t="s">
        <v>138</v>
      </c>
      <c r="D148" s="11" t="s">
        <v>296</v>
      </c>
      <c r="E148" s="2" t="str">
        <f t="shared" si="8"/>
        <v>13.03</v>
      </c>
      <c r="F148" s="2" t="str">
        <f t="shared" si="9"/>
        <v>Matthew Stafford</v>
      </c>
      <c r="G148" s="11" t="s">
        <v>220</v>
      </c>
      <c r="H148" s="11" t="s">
        <v>412</v>
      </c>
      <c r="I148" s="11" t="s">
        <v>354</v>
      </c>
      <c r="J148" s="11" t="str">
        <f>_xlfn.XLOOKUP(I148,FantasyOwnerNames!$D$4:$D$15,FantasyOwnerNames!$E$4:$E$15,)</f>
        <v>Andrew Dinh</v>
      </c>
      <c r="K148" s="11" t="str">
        <f>_xlfn.IFNA(_xlfn.XLOOKUP(F148,'PPR ADP 2022'!E:E,'PPR ADP 2022'!B:B,),_xlfn.XLOOKUP(F148,'Adjusted PPR ADP'!A:A,'Adjusted PPR ADP'!B:B))</f>
        <v>8.11</v>
      </c>
      <c r="L148" s="11">
        <f t="shared" si="10"/>
        <v>4.92</v>
      </c>
    </row>
    <row r="149" spans="1:12" x14ac:dyDescent="0.25">
      <c r="A149" s="11">
        <v>13</v>
      </c>
      <c r="B149" s="12" t="s">
        <v>845</v>
      </c>
      <c r="C149" s="11" t="s">
        <v>110</v>
      </c>
      <c r="D149" s="11" t="s">
        <v>339</v>
      </c>
      <c r="E149" s="2" t="str">
        <f t="shared" si="8"/>
        <v>13.04</v>
      </c>
      <c r="F149" s="2" t="str">
        <f t="shared" si="9"/>
        <v>Marvin Jones Jr.</v>
      </c>
      <c r="G149" s="11" t="s">
        <v>662</v>
      </c>
      <c r="H149" s="11" t="s">
        <v>410</v>
      </c>
      <c r="I149" s="11" t="s">
        <v>355</v>
      </c>
      <c r="J149" s="11" t="str">
        <f>_xlfn.XLOOKUP(I149,FantasyOwnerNames!$D$4:$D$15,FantasyOwnerNames!$E$4:$E$15,)</f>
        <v>Jan Dela Cruz</v>
      </c>
      <c r="K149" s="11" t="str">
        <f>_xlfn.IFNA(_xlfn.XLOOKUP(F149,'PPR ADP 2022'!E:E,'PPR ADP 2022'!B:B,),_xlfn.XLOOKUP(F149,'Adjusted PPR ADP'!A:A,'Adjusted PPR ADP'!B:B))</f>
        <v>17.11</v>
      </c>
      <c r="L149" s="11">
        <f t="shared" si="10"/>
        <v>-4.07</v>
      </c>
    </row>
    <row r="150" spans="1:12" x14ac:dyDescent="0.25">
      <c r="A150" s="11">
        <v>13</v>
      </c>
      <c r="B150" s="12" t="s">
        <v>846</v>
      </c>
      <c r="C150" s="11" t="s">
        <v>164</v>
      </c>
      <c r="D150" s="11" t="s">
        <v>318</v>
      </c>
      <c r="E150" s="2" t="str">
        <f t="shared" si="8"/>
        <v>13.05</v>
      </c>
      <c r="F150" s="2" t="str">
        <f t="shared" si="9"/>
        <v>Daniel Carlson</v>
      </c>
      <c r="G150" s="11" t="s">
        <v>208</v>
      </c>
      <c r="H150" s="11" t="s">
        <v>414</v>
      </c>
      <c r="I150" s="11" t="s">
        <v>356</v>
      </c>
      <c r="J150" s="11" t="str">
        <f>_xlfn.XLOOKUP(I150,FantasyOwnerNames!$D$4:$D$15,FantasyOwnerNames!$E$4:$E$15,)</f>
        <v>Krish Patel</v>
      </c>
      <c r="K150" s="11" t="str">
        <f>_xlfn.IFNA(_xlfn.XLOOKUP(F150,'PPR ADP 2022'!E:E,'PPR ADP 2022'!B:B,),_xlfn.XLOOKUP(F150,'Adjusted PPR ADP'!A:A,'Adjusted PPR ADP'!B:B))</f>
        <v>11.07</v>
      </c>
      <c r="L150" s="11">
        <f t="shared" si="10"/>
        <v>1.9800000000000004</v>
      </c>
    </row>
    <row r="151" spans="1:12" x14ac:dyDescent="0.25">
      <c r="A151" s="11">
        <v>13</v>
      </c>
      <c r="B151" s="12" t="s">
        <v>847</v>
      </c>
      <c r="C151" s="11" t="s">
        <v>68</v>
      </c>
      <c r="D151" s="11" t="s">
        <v>340</v>
      </c>
      <c r="E151" s="2" t="str">
        <f t="shared" si="8"/>
        <v>13.06</v>
      </c>
      <c r="F151" s="2" t="str">
        <f t="shared" si="9"/>
        <v>DJ Chark Jr.</v>
      </c>
      <c r="G151" s="11" t="s">
        <v>666</v>
      </c>
      <c r="H151" s="11" t="s">
        <v>410</v>
      </c>
      <c r="I151" s="11" t="s">
        <v>357</v>
      </c>
      <c r="J151" s="11" t="str">
        <f>_xlfn.XLOOKUP(I151,FantasyOwnerNames!$D$4:$D$15,FantasyOwnerNames!$E$4:$E$15,)</f>
        <v>Geoffrey Mercado</v>
      </c>
      <c r="K151" s="11" t="str">
        <f>_xlfn.IFNA(_xlfn.XLOOKUP(F151,'PPR ADP 2022'!E:E,'PPR ADP 2022'!B:B,),_xlfn.XLOOKUP(F151,'Adjusted PPR ADP'!A:A,'Adjusted PPR ADP'!B:B))</f>
        <v>13.01</v>
      </c>
      <c r="L151" s="11">
        <f t="shared" si="10"/>
        <v>5.0000000000000711E-2</v>
      </c>
    </row>
    <row r="152" spans="1:12" x14ac:dyDescent="0.25">
      <c r="A152" s="11">
        <v>13</v>
      </c>
      <c r="B152" s="12" t="s">
        <v>848</v>
      </c>
      <c r="C152" s="11" t="s">
        <v>61</v>
      </c>
      <c r="D152" s="11" t="s">
        <v>441</v>
      </c>
      <c r="E152" s="2" t="str">
        <f t="shared" si="8"/>
        <v>13.07</v>
      </c>
      <c r="F152" s="2" t="str">
        <f t="shared" si="9"/>
        <v>Tyler Bass</v>
      </c>
      <c r="G152" s="11" t="s">
        <v>639</v>
      </c>
      <c r="H152" s="11" t="s">
        <v>414</v>
      </c>
      <c r="I152" s="11" t="s">
        <v>358</v>
      </c>
      <c r="J152" s="11" t="str">
        <f>_xlfn.XLOOKUP(I152,FantasyOwnerNames!$D$4:$D$15,FantasyOwnerNames!$E$4:$E$15,)</f>
        <v>Joseph Herrera</v>
      </c>
      <c r="K152" s="11" t="str">
        <f>_xlfn.IFNA(_xlfn.XLOOKUP(F152,'PPR ADP 2022'!E:E,'PPR ADP 2022'!B:B,),_xlfn.XLOOKUP(F152,'Adjusted PPR ADP'!A:A,'Adjusted PPR ADP'!B:B))</f>
        <v>11.09</v>
      </c>
      <c r="L152" s="11">
        <f t="shared" si="10"/>
        <v>1.9800000000000004</v>
      </c>
    </row>
    <row r="153" spans="1:12" x14ac:dyDescent="0.25">
      <c r="A153" s="11">
        <v>13</v>
      </c>
      <c r="B153" s="12" t="s">
        <v>849</v>
      </c>
      <c r="C153" s="11" t="s">
        <v>58</v>
      </c>
      <c r="D153" s="11" t="s">
        <v>325</v>
      </c>
      <c r="E153" s="2" t="str">
        <f t="shared" si="8"/>
        <v>13.08</v>
      </c>
      <c r="F153" s="2" t="str">
        <f t="shared" si="9"/>
        <v>Brandon McManus</v>
      </c>
      <c r="G153" s="11" t="s">
        <v>688</v>
      </c>
      <c r="H153" s="11" t="s">
        <v>414</v>
      </c>
      <c r="I153" s="11" t="s">
        <v>10</v>
      </c>
      <c r="J153" s="11" t="str">
        <f>_xlfn.XLOOKUP(I153,FantasyOwnerNames!$D$4:$D$15,FantasyOwnerNames!$E$4:$E$15,)</f>
        <v>Angelo Devera</v>
      </c>
      <c r="K153" s="11" t="str">
        <f>_xlfn.IFNA(_xlfn.XLOOKUP(F153,'PPR ADP 2022'!E:E,'PPR ADP 2022'!B:B,),_xlfn.XLOOKUP(F153,'Adjusted PPR ADP'!A:A,'Adjusted PPR ADP'!B:B))</f>
        <v>15.02</v>
      </c>
      <c r="L153" s="11">
        <f t="shared" si="10"/>
        <v>-1.9399999999999995</v>
      </c>
    </row>
    <row r="154" spans="1:12" x14ac:dyDescent="0.25">
      <c r="A154" s="11">
        <v>13</v>
      </c>
      <c r="B154" s="12" t="s">
        <v>850</v>
      </c>
      <c r="C154" s="11" t="s">
        <v>387</v>
      </c>
      <c r="D154" s="11" t="s">
        <v>272</v>
      </c>
      <c r="E154" s="2" t="str">
        <f t="shared" si="8"/>
        <v>13.09</v>
      </c>
      <c r="F154" s="2" t="str">
        <f t="shared" si="9"/>
        <v>Cowboys D/ST</v>
      </c>
      <c r="G154" s="11" t="s">
        <v>627</v>
      </c>
      <c r="H154" s="11" t="s">
        <v>413</v>
      </c>
      <c r="I154" s="11" t="s">
        <v>359</v>
      </c>
      <c r="J154" s="11" t="str">
        <f>_xlfn.XLOOKUP(I154,FantasyOwnerNames!$D$4:$D$15,FantasyOwnerNames!$E$4:$E$15,)</f>
        <v>Adam Devera</v>
      </c>
      <c r="K154" s="11" t="str">
        <f>_xlfn.IFNA(_xlfn.XLOOKUP(F154,'PPR ADP 2022'!E:E,'PPR ADP 2022'!B:B,),_xlfn.XLOOKUP(F154,'Adjusted PPR ADP'!A:A,'Adjusted PPR ADP'!B:B))</f>
        <v>12.03</v>
      </c>
      <c r="L154" s="11">
        <f t="shared" si="10"/>
        <v>1.0600000000000005</v>
      </c>
    </row>
    <row r="155" spans="1:12" x14ac:dyDescent="0.25">
      <c r="A155" s="11">
        <v>13</v>
      </c>
      <c r="B155" s="12">
        <v>10</v>
      </c>
      <c r="C155" s="11" t="s">
        <v>126</v>
      </c>
      <c r="D155" s="11" t="s">
        <v>281</v>
      </c>
      <c r="E155" s="2" t="str">
        <f t="shared" si="8"/>
        <v>13.10</v>
      </c>
      <c r="F155" s="2" t="str">
        <f t="shared" si="9"/>
        <v>Harrison Butker</v>
      </c>
      <c r="G155" s="11" t="s">
        <v>191</v>
      </c>
      <c r="H155" s="11" t="s">
        <v>414</v>
      </c>
      <c r="I155" s="11" t="s">
        <v>360</v>
      </c>
      <c r="J155" s="11" t="str">
        <f>_xlfn.XLOOKUP(I155,FantasyOwnerNames!$D$4:$D$15,FantasyOwnerNames!$E$4:$E$15,)</f>
        <v>Meahway Ngu</v>
      </c>
      <c r="K155" s="11" t="str">
        <f>_xlfn.IFNA(_xlfn.XLOOKUP(F155,'PPR ADP 2022'!E:E,'PPR ADP 2022'!B:B,),_xlfn.XLOOKUP(F155,'Adjusted PPR ADP'!A:A,'Adjusted PPR ADP'!B:B))</f>
        <v>11.02</v>
      </c>
      <c r="L155" s="11">
        <f t="shared" si="10"/>
        <v>2.08</v>
      </c>
    </row>
    <row r="156" spans="1:12" x14ac:dyDescent="0.25">
      <c r="A156" s="11">
        <v>13</v>
      </c>
      <c r="B156" s="12">
        <v>11</v>
      </c>
      <c r="C156" s="11" t="s">
        <v>388</v>
      </c>
      <c r="D156" s="11" t="s">
        <v>251</v>
      </c>
      <c r="E156" s="2" t="str">
        <f t="shared" si="8"/>
        <v>13.11</v>
      </c>
      <c r="F156" s="2" t="str">
        <f t="shared" si="9"/>
        <v>Robbie Anderson</v>
      </c>
      <c r="G156" s="11" t="s">
        <v>265</v>
      </c>
      <c r="H156" s="11" t="s">
        <v>410</v>
      </c>
      <c r="I156" s="11" t="s">
        <v>6</v>
      </c>
      <c r="J156" s="11" t="str">
        <f>_xlfn.XLOOKUP(I156,FantasyOwnerNames!$D$4:$D$15,FantasyOwnerNames!$E$4:$E$15,)</f>
        <v>Patrick Mercado</v>
      </c>
      <c r="K156" s="11" t="str">
        <f>_xlfn.IFNA(_xlfn.XLOOKUP(F156,'PPR ADP 2022'!E:E,'PPR ADP 2022'!B:B,),_xlfn.XLOOKUP(F156,'Adjusted PPR ADP'!A:A,'Adjusted PPR ADP'!B:B))</f>
        <v>17.06</v>
      </c>
      <c r="L156" s="11">
        <f t="shared" si="10"/>
        <v>-3.9499999999999993</v>
      </c>
    </row>
    <row r="157" spans="1:12" x14ac:dyDescent="0.25">
      <c r="A157" s="11">
        <v>13</v>
      </c>
      <c r="B157" s="12">
        <v>12</v>
      </c>
      <c r="C157" s="11" t="s">
        <v>389</v>
      </c>
      <c r="D157" s="11" t="s">
        <v>442</v>
      </c>
      <c r="E157" s="2" t="str">
        <f t="shared" si="8"/>
        <v>13.12</v>
      </c>
      <c r="F157" s="2" t="str">
        <f t="shared" si="9"/>
        <v>Derek Carr</v>
      </c>
      <c r="G157" s="11" t="s">
        <v>183</v>
      </c>
      <c r="H157" s="11" t="s">
        <v>412</v>
      </c>
      <c r="I157" s="11" t="s">
        <v>361</v>
      </c>
      <c r="J157" s="11" t="str">
        <f>_xlfn.XLOOKUP(I157,FantasyOwnerNames!$D$4:$D$15,FantasyOwnerNames!$E$4:$E$15,)</f>
        <v>Joseph Durkin</v>
      </c>
      <c r="K157" s="11" t="str">
        <f>_xlfn.IFNA(_xlfn.XLOOKUP(F157,'PPR ADP 2022'!E:E,'PPR ADP 2022'!B:B,),_xlfn.XLOOKUP(F157,'Adjusted PPR ADP'!A:A,'Adjusted PPR ADP'!B:B))</f>
        <v>10.01</v>
      </c>
      <c r="L157" s="11">
        <f t="shared" si="10"/>
        <v>3.1099999999999994</v>
      </c>
    </row>
    <row r="158" spans="1:12" x14ac:dyDescent="0.25">
      <c r="A158" s="11">
        <v>14</v>
      </c>
      <c r="B158" s="12" t="s">
        <v>842</v>
      </c>
      <c r="C158" s="11" t="s">
        <v>157</v>
      </c>
      <c r="D158" s="11" t="s">
        <v>312</v>
      </c>
      <c r="E158" s="2" t="str">
        <f t="shared" si="8"/>
        <v>14.01</v>
      </c>
      <c r="F158" s="2" t="str">
        <f t="shared" si="9"/>
        <v>Evan Engram</v>
      </c>
      <c r="G158" s="11" t="s">
        <v>662</v>
      </c>
      <c r="H158" s="11" t="s">
        <v>411</v>
      </c>
      <c r="I158" s="11" t="s">
        <v>361</v>
      </c>
      <c r="J158" s="11" t="str">
        <f>_xlfn.XLOOKUP(I158,FantasyOwnerNames!$D$4:$D$15,FantasyOwnerNames!$E$4:$E$15,)</f>
        <v>Joseph Durkin</v>
      </c>
      <c r="K158" s="11" t="str">
        <f>_xlfn.IFNA(_xlfn.XLOOKUP(F158,'PPR ADP 2022'!E:E,'PPR ADP 2022'!B:B,),_xlfn.XLOOKUP(F158,'Adjusted PPR ADP'!A:A,'Adjusted PPR ADP'!B:B))</f>
        <v>16.06</v>
      </c>
      <c r="L158" s="11">
        <f t="shared" si="10"/>
        <v>-2.0499999999999989</v>
      </c>
    </row>
    <row r="159" spans="1:12" x14ac:dyDescent="0.25">
      <c r="A159" s="11">
        <v>14</v>
      </c>
      <c r="B159" s="12" t="s">
        <v>843</v>
      </c>
      <c r="C159" s="11" t="s">
        <v>145</v>
      </c>
      <c r="D159" s="11" t="s">
        <v>301</v>
      </c>
      <c r="E159" s="2" t="str">
        <f t="shared" si="8"/>
        <v>14.02</v>
      </c>
      <c r="F159" s="2" t="str">
        <f t="shared" si="9"/>
        <v>DeVante Parker</v>
      </c>
      <c r="G159" s="11" t="s">
        <v>266</v>
      </c>
      <c r="H159" s="11" t="s">
        <v>410</v>
      </c>
      <c r="I159" s="11" t="s">
        <v>6</v>
      </c>
      <c r="J159" s="11" t="str">
        <f>_xlfn.XLOOKUP(I159,FantasyOwnerNames!$D$4:$D$15,FantasyOwnerNames!$E$4:$E$15,)</f>
        <v>Patrick Mercado</v>
      </c>
      <c r="K159" s="11" t="str">
        <f>_xlfn.IFNA(_xlfn.XLOOKUP(F159,'PPR ADP 2022'!E:E,'PPR ADP 2022'!B:B,),_xlfn.XLOOKUP(F159,'Adjusted PPR ADP'!A:A,'Adjusted PPR ADP'!B:B))</f>
        <v>13.11</v>
      </c>
      <c r="L159" s="11">
        <f t="shared" si="10"/>
        <v>0.91000000000000014</v>
      </c>
    </row>
    <row r="160" spans="1:12" x14ac:dyDescent="0.25">
      <c r="A160" s="11">
        <v>14</v>
      </c>
      <c r="B160" s="12" t="s">
        <v>844</v>
      </c>
      <c r="C160" s="11" t="s">
        <v>61</v>
      </c>
      <c r="D160" s="11" t="s">
        <v>276</v>
      </c>
      <c r="E160" s="2" t="str">
        <f t="shared" si="8"/>
        <v>14.03</v>
      </c>
      <c r="F160" s="2" t="str">
        <f t="shared" si="9"/>
        <v>Tyler Higbee</v>
      </c>
      <c r="G160" s="11" t="s">
        <v>220</v>
      </c>
      <c r="H160" s="11" t="s">
        <v>411</v>
      </c>
      <c r="I160" s="11" t="s">
        <v>360</v>
      </c>
      <c r="J160" s="11" t="str">
        <f>_xlfn.XLOOKUP(I160,FantasyOwnerNames!$D$4:$D$15,FantasyOwnerNames!$E$4:$E$15,)</f>
        <v>Meahway Ngu</v>
      </c>
      <c r="K160" s="11" t="str">
        <f>_xlfn.IFNA(_xlfn.XLOOKUP(F160,'PPR ADP 2022'!E:E,'PPR ADP 2022'!B:B,),_xlfn.XLOOKUP(F160,'Adjusted PPR ADP'!A:A,'Adjusted PPR ADP'!B:B))</f>
        <v>13.08</v>
      </c>
      <c r="L160" s="11">
        <f t="shared" si="10"/>
        <v>0.94999999999999929</v>
      </c>
    </row>
    <row r="161" spans="1:12" x14ac:dyDescent="0.25">
      <c r="A161" s="11">
        <v>14</v>
      </c>
      <c r="B161" s="12" t="s">
        <v>845</v>
      </c>
      <c r="C161" s="11" t="s">
        <v>390</v>
      </c>
      <c r="D161" s="11" t="s">
        <v>405</v>
      </c>
      <c r="E161" s="2" t="str">
        <f t="shared" si="8"/>
        <v>14.04</v>
      </c>
      <c r="F161" s="2" t="str">
        <f t="shared" si="9"/>
        <v>Irv Smith Jr.</v>
      </c>
      <c r="G161" s="11" t="s">
        <v>622</v>
      </c>
      <c r="H161" s="11" t="s">
        <v>411</v>
      </c>
      <c r="I161" s="11" t="s">
        <v>359</v>
      </c>
      <c r="J161" s="11" t="str">
        <f>_xlfn.XLOOKUP(I161,FantasyOwnerNames!$D$4:$D$15,FantasyOwnerNames!$E$4:$E$15,)</f>
        <v>Adam Devera</v>
      </c>
      <c r="K161" s="11" t="str">
        <f>_xlfn.IFNA(_xlfn.XLOOKUP(F161,'PPR ADP 2022'!E:E,'PPR ADP 2022'!B:B,),_xlfn.XLOOKUP(F161,'Adjusted PPR ADP'!A:A,'Adjusted PPR ADP'!B:B))</f>
        <v>15.05</v>
      </c>
      <c r="L161" s="11">
        <f t="shared" si="10"/>
        <v>-1.0100000000000016</v>
      </c>
    </row>
    <row r="162" spans="1:12" x14ac:dyDescent="0.25">
      <c r="A162" s="11">
        <v>14</v>
      </c>
      <c r="B162" s="12" t="s">
        <v>846</v>
      </c>
      <c r="C162" s="11" t="s">
        <v>88</v>
      </c>
      <c r="D162" s="11" t="s">
        <v>254</v>
      </c>
      <c r="E162" s="2" t="str">
        <f t="shared" si="8"/>
        <v>14.05</v>
      </c>
      <c r="F162" s="2" t="str">
        <f t="shared" si="9"/>
        <v>Trevor Lawrence</v>
      </c>
      <c r="G162" s="11" t="s">
        <v>662</v>
      </c>
      <c r="H162" s="11" t="s">
        <v>412</v>
      </c>
      <c r="I162" s="11" t="s">
        <v>10</v>
      </c>
      <c r="J162" s="11" t="str">
        <f>_xlfn.XLOOKUP(I162,FantasyOwnerNames!$D$4:$D$15,FantasyOwnerNames!$E$4:$E$15,)</f>
        <v>Angelo Devera</v>
      </c>
      <c r="K162" s="11" t="str">
        <f>_xlfn.IFNA(_xlfn.XLOOKUP(F162,'PPR ADP 2022'!E:E,'PPR ADP 2022'!B:B,),_xlfn.XLOOKUP(F162,'Adjusted PPR ADP'!A:A,'Adjusted PPR ADP'!B:B))</f>
        <v>13.07</v>
      </c>
      <c r="L162" s="11">
        <f t="shared" si="10"/>
        <v>0.98000000000000043</v>
      </c>
    </row>
    <row r="163" spans="1:12" x14ac:dyDescent="0.25">
      <c r="A163" s="11">
        <v>14</v>
      </c>
      <c r="B163" s="12" t="s">
        <v>847</v>
      </c>
      <c r="C163" s="11" t="s">
        <v>391</v>
      </c>
      <c r="D163" s="11" t="s">
        <v>46</v>
      </c>
      <c r="E163" s="2" t="str">
        <f t="shared" si="8"/>
        <v>14.06</v>
      </c>
      <c r="F163" s="2" t="str">
        <f t="shared" si="9"/>
        <v>Wan'Dale Robinson</v>
      </c>
      <c r="G163" s="11" t="s">
        <v>187</v>
      </c>
      <c r="H163" s="11" t="s">
        <v>410</v>
      </c>
      <c r="I163" s="11" t="s">
        <v>358</v>
      </c>
      <c r="J163" s="11" t="str">
        <f>_xlfn.XLOOKUP(I163,FantasyOwnerNames!$D$4:$D$15,FantasyOwnerNames!$E$4:$E$15,)</f>
        <v>Joseph Herrera</v>
      </c>
      <c r="K163" s="11" t="str">
        <f>_xlfn.IFNA(_xlfn.XLOOKUP(F163,'PPR ADP 2022'!E:E,'PPR ADP 2022'!B:B,),_xlfn.XLOOKUP(F163,'Adjusted PPR ADP'!A:A,'Adjusted PPR ADP'!B:B))</f>
        <v>20.07</v>
      </c>
      <c r="L163" s="11">
        <f t="shared" ref="L163:L193" si="11">IFERROR(E163-K163, "N/A")</f>
        <v>-6.01</v>
      </c>
    </row>
    <row r="164" spans="1:12" x14ac:dyDescent="0.25">
      <c r="A164" s="11">
        <v>14</v>
      </c>
      <c r="B164" s="12" t="s">
        <v>848</v>
      </c>
      <c r="C164" s="11" t="s">
        <v>48</v>
      </c>
      <c r="D164" s="11" t="s">
        <v>273</v>
      </c>
      <c r="E164" s="2" t="str">
        <f t="shared" si="8"/>
        <v>14.07</v>
      </c>
      <c r="F164" s="2" t="str">
        <f t="shared" si="9"/>
        <v>Mike Gesicki</v>
      </c>
      <c r="G164" s="11" t="s">
        <v>266</v>
      </c>
      <c r="H164" s="11" t="s">
        <v>411</v>
      </c>
      <c r="I164" s="11" t="s">
        <v>357</v>
      </c>
      <c r="J164" s="11" t="str">
        <f>_xlfn.XLOOKUP(I164,FantasyOwnerNames!$D$4:$D$15,FantasyOwnerNames!$E$4:$E$15,)</f>
        <v>Geoffrey Mercado</v>
      </c>
      <c r="K164" s="11" t="str">
        <f>_xlfn.IFNA(_xlfn.XLOOKUP(F164,'PPR ADP 2022'!E:E,'PPR ADP 2022'!B:B,),_xlfn.XLOOKUP(F164,'Adjusted PPR ADP'!A:A,'Adjusted PPR ADP'!B:B))</f>
        <v>11.04</v>
      </c>
      <c r="L164" s="11">
        <f t="shared" si="11"/>
        <v>3.0300000000000011</v>
      </c>
    </row>
    <row r="165" spans="1:12" x14ac:dyDescent="0.25">
      <c r="A165" s="11">
        <v>14</v>
      </c>
      <c r="B165" s="12" t="s">
        <v>849</v>
      </c>
      <c r="C165" s="11" t="s">
        <v>392</v>
      </c>
      <c r="D165" s="11" t="s">
        <v>443</v>
      </c>
      <c r="E165" s="2" t="str">
        <f t="shared" si="8"/>
        <v>14.08</v>
      </c>
      <c r="F165" s="2" t="str">
        <f t="shared" si="9"/>
        <v>Kirk Cousins</v>
      </c>
      <c r="G165" s="11" t="s">
        <v>622</v>
      </c>
      <c r="H165" s="11" t="s">
        <v>412</v>
      </c>
      <c r="I165" s="11" t="s">
        <v>356</v>
      </c>
      <c r="J165" s="11" t="str">
        <f>_xlfn.XLOOKUP(I165,FantasyOwnerNames!$D$4:$D$15,FantasyOwnerNames!$E$4:$E$15,)</f>
        <v>Krish Patel</v>
      </c>
      <c r="K165" s="11" t="str">
        <f>_xlfn.IFNA(_xlfn.XLOOKUP(F165,'PPR ADP 2022'!E:E,'PPR ADP 2022'!B:B,),_xlfn.XLOOKUP(F165,'Adjusted PPR ADP'!A:A,'Adjusted PPR ADP'!B:B))</f>
        <v>10.11</v>
      </c>
      <c r="L165" s="11">
        <f t="shared" si="11"/>
        <v>3.9700000000000006</v>
      </c>
    </row>
    <row r="166" spans="1:12" x14ac:dyDescent="0.25">
      <c r="A166" s="11">
        <v>14</v>
      </c>
      <c r="B166" s="12" t="s">
        <v>850</v>
      </c>
      <c r="C166" s="11" t="s">
        <v>160</v>
      </c>
      <c r="D166" s="11" t="s">
        <v>315</v>
      </c>
      <c r="E166" s="2" t="str">
        <f t="shared" si="8"/>
        <v>14.09</v>
      </c>
      <c r="F166" s="2" t="str">
        <f t="shared" si="9"/>
        <v>Tua Tagovailoa</v>
      </c>
      <c r="G166" s="11" t="s">
        <v>680</v>
      </c>
      <c r="H166" s="11" t="s">
        <v>412</v>
      </c>
      <c r="I166" s="11" t="s">
        <v>355</v>
      </c>
      <c r="J166" s="11" t="str">
        <f>_xlfn.XLOOKUP(I166,FantasyOwnerNames!$D$4:$D$15,FantasyOwnerNames!$E$4:$E$15,)</f>
        <v>Jan Dela Cruz</v>
      </c>
      <c r="K166" s="11" t="str">
        <f>_xlfn.IFNA(_xlfn.XLOOKUP(F166,'PPR ADP 2022'!E:E,'PPR ADP 2022'!B:B,),_xlfn.XLOOKUP(F166,'Adjusted PPR ADP'!A:A,'Adjusted PPR ADP'!B:B))</f>
        <v>12.06</v>
      </c>
      <c r="L166" s="11">
        <f t="shared" si="11"/>
        <v>2.0299999999999994</v>
      </c>
    </row>
    <row r="167" spans="1:12" x14ac:dyDescent="0.25">
      <c r="A167" s="11">
        <v>14</v>
      </c>
      <c r="B167" s="12">
        <v>10</v>
      </c>
      <c r="C167" s="11" t="s">
        <v>393</v>
      </c>
      <c r="D167" s="11" t="s">
        <v>444</v>
      </c>
      <c r="E167" s="2" t="str">
        <f t="shared" si="8"/>
        <v>14.10</v>
      </c>
      <c r="F167" s="2" t="str">
        <f t="shared" si="9"/>
        <v>D'Onta Foreman</v>
      </c>
      <c r="G167" s="11" t="s">
        <v>657</v>
      </c>
      <c r="H167" s="11" t="s">
        <v>409</v>
      </c>
      <c r="I167" s="11" t="s">
        <v>354</v>
      </c>
      <c r="J167" s="11" t="str">
        <f>_xlfn.XLOOKUP(I167,FantasyOwnerNames!$D$4:$D$15,FantasyOwnerNames!$E$4:$E$15,)</f>
        <v>Andrew Dinh</v>
      </c>
      <c r="K167" s="11" t="str">
        <f>_xlfn.IFNA(_xlfn.XLOOKUP(F167,'PPR ADP 2022'!E:E,'PPR ADP 2022'!B:B,),_xlfn.XLOOKUP(F167,'Adjusted PPR ADP'!A:A,'Adjusted PPR ADP'!B:B))</f>
        <v>19.12</v>
      </c>
      <c r="L167" s="11">
        <f t="shared" si="11"/>
        <v>-5.0200000000000014</v>
      </c>
    </row>
    <row r="168" spans="1:12" x14ac:dyDescent="0.25">
      <c r="A168" s="11">
        <v>14</v>
      </c>
      <c r="B168" s="12">
        <v>11</v>
      </c>
      <c r="C168" s="11" t="s">
        <v>168</v>
      </c>
      <c r="D168" s="11" t="s">
        <v>234</v>
      </c>
      <c r="E168" s="2" t="str">
        <f t="shared" si="8"/>
        <v>14.11</v>
      </c>
      <c r="F168" s="2" t="str">
        <f t="shared" si="9"/>
        <v>Rondale Moore</v>
      </c>
      <c r="G168" s="11" t="s">
        <v>645</v>
      </c>
      <c r="H168" s="11" t="s">
        <v>410</v>
      </c>
      <c r="I168" s="11" t="s">
        <v>353</v>
      </c>
      <c r="J168" s="11" t="str">
        <f>_xlfn.XLOOKUP(I168,FantasyOwnerNames!$D$4:$D$15,FantasyOwnerNames!$E$4:$E$15,)</f>
        <v xml:space="preserve">Armon Antolin </v>
      </c>
      <c r="K168" s="11" t="str">
        <f>_xlfn.IFNA(_xlfn.XLOOKUP(F168,'PPR ADP 2022'!E:E,'PPR ADP 2022'!B:B,),_xlfn.XLOOKUP(F168,'Adjusted PPR ADP'!A:A,'Adjusted PPR ADP'!B:B))</f>
        <v>16.02</v>
      </c>
      <c r="L168" s="11">
        <f t="shared" si="11"/>
        <v>-1.9100000000000001</v>
      </c>
    </row>
    <row r="169" spans="1:12" x14ac:dyDescent="0.25">
      <c r="A169" s="11">
        <v>14</v>
      </c>
      <c r="B169" s="12">
        <v>12</v>
      </c>
      <c r="C169" s="11" t="s">
        <v>165</v>
      </c>
      <c r="D169" s="11" t="s">
        <v>445</v>
      </c>
      <c r="E169" s="2" t="str">
        <f t="shared" si="8"/>
        <v>14.12</v>
      </c>
      <c r="F169" s="2" t="str">
        <f t="shared" si="9"/>
        <v>Matt Prater</v>
      </c>
      <c r="G169" s="11" t="s">
        <v>645</v>
      </c>
      <c r="H169" s="11" t="s">
        <v>414</v>
      </c>
      <c r="I169" s="11" t="s">
        <v>352</v>
      </c>
      <c r="J169" s="11" t="str">
        <f>_xlfn.XLOOKUP(I169,FantasyOwnerNames!$D$4:$D$15,FantasyOwnerNames!$E$4:$E$15,)</f>
        <v>Jeff Dela Cruz</v>
      </c>
      <c r="K169" s="11" t="str">
        <f>_xlfn.IFNA(_xlfn.XLOOKUP(F169,'PPR ADP 2022'!E:E,'PPR ADP 2022'!B:B,),_xlfn.XLOOKUP(F169,'Adjusted PPR ADP'!A:A,'Adjusted PPR ADP'!B:B))</f>
        <v>13.05</v>
      </c>
      <c r="L169" s="11">
        <f t="shared" si="11"/>
        <v>1.0699999999999985</v>
      </c>
    </row>
    <row r="170" spans="1:12" x14ac:dyDescent="0.25">
      <c r="A170" s="11">
        <v>15</v>
      </c>
      <c r="B170" s="12" t="s">
        <v>842</v>
      </c>
      <c r="C170" s="11" t="s">
        <v>394</v>
      </c>
      <c r="D170" s="11" t="s">
        <v>232</v>
      </c>
      <c r="E170" s="2" t="str">
        <f t="shared" si="8"/>
        <v>15.01</v>
      </c>
      <c r="F170" s="2" t="str">
        <f t="shared" si="9"/>
        <v>Jameson Williams</v>
      </c>
      <c r="G170" s="11" t="s">
        <v>666</v>
      </c>
      <c r="H170" s="11" t="s">
        <v>410</v>
      </c>
      <c r="I170" s="11" t="s">
        <v>352</v>
      </c>
      <c r="J170" s="11" t="str">
        <f>_xlfn.XLOOKUP(I170,FantasyOwnerNames!$D$4:$D$15,FantasyOwnerNames!$E$4:$E$15,)</f>
        <v>Jeff Dela Cruz</v>
      </c>
      <c r="K170" s="11" t="str">
        <f>_xlfn.IFNA(_xlfn.XLOOKUP(F170,'PPR ADP 2022'!E:E,'PPR ADP 2022'!B:B,),_xlfn.XLOOKUP(F170,'Adjusted PPR ADP'!A:A,'Adjusted PPR ADP'!B:B))</f>
        <v>19.02</v>
      </c>
      <c r="L170" s="11">
        <f t="shared" si="11"/>
        <v>-4.01</v>
      </c>
    </row>
    <row r="171" spans="1:12" x14ac:dyDescent="0.25">
      <c r="A171" s="11">
        <v>15</v>
      </c>
      <c r="B171" s="12" t="s">
        <v>843</v>
      </c>
      <c r="C171" s="11" t="s">
        <v>119</v>
      </c>
      <c r="D171" s="11" t="s">
        <v>272</v>
      </c>
      <c r="E171" s="2" t="str">
        <f t="shared" si="8"/>
        <v>15.02</v>
      </c>
      <c r="F171" s="2" t="str">
        <f t="shared" si="9"/>
        <v>Rams D/ST</v>
      </c>
      <c r="G171" s="11" t="s">
        <v>220</v>
      </c>
      <c r="H171" s="11" t="s">
        <v>413</v>
      </c>
      <c r="I171" s="11" t="s">
        <v>353</v>
      </c>
      <c r="J171" s="11" t="str">
        <f>_xlfn.XLOOKUP(I171,FantasyOwnerNames!$D$4:$D$15,FantasyOwnerNames!$E$4:$E$15,)</f>
        <v xml:space="preserve">Armon Antolin </v>
      </c>
      <c r="K171" s="11" t="str">
        <f>_xlfn.IFNA(_xlfn.XLOOKUP(F171,'PPR ADP 2022'!E:E,'PPR ADP 2022'!B:B,),_xlfn.XLOOKUP(F171,'Adjusted PPR ADP'!A:A,'Adjusted PPR ADP'!B:B))</f>
        <v>11.01</v>
      </c>
      <c r="L171" s="11">
        <f t="shared" si="11"/>
        <v>4.01</v>
      </c>
    </row>
    <row r="172" spans="1:12" x14ac:dyDescent="0.25">
      <c r="A172" s="11">
        <v>15</v>
      </c>
      <c r="B172" s="12" t="s">
        <v>844</v>
      </c>
      <c r="C172" s="11" t="s">
        <v>395</v>
      </c>
      <c r="D172" s="11" t="s">
        <v>272</v>
      </c>
      <c r="E172" s="2" t="str">
        <f t="shared" si="8"/>
        <v>15.03</v>
      </c>
      <c r="F172" s="2" t="str">
        <f t="shared" si="9"/>
        <v>Packers D/ST</v>
      </c>
      <c r="G172" s="11" t="s">
        <v>193</v>
      </c>
      <c r="H172" s="11" t="s">
        <v>413</v>
      </c>
      <c r="I172" s="11" t="s">
        <v>354</v>
      </c>
      <c r="J172" s="11" t="str">
        <f>_xlfn.XLOOKUP(I172,FantasyOwnerNames!$D$4:$D$15,FantasyOwnerNames!$E$4:$E$15,)</f>
        <v>Andrew Dinh</v>
      </c>
      <c r="K172" s="11" t="str">
        <f>_xlfn.IFNA(_xlfn.XLOOKUP(F172,'PPR ADP 2022'!E:E,'PPR ADP 2022'!B:B,),_xlfn.XLOOKUP(F172,'Adjusted PPR ADP'!A:A,'Adjusted PPR ADP'!B:B))</f>
        <v>12.07</v>
      </c>
      <c r="L172" s="11">
        <f t="shared" si="11"/>
        <v>2.9599999999999991</v>
      </c>
    </row>
    <row r="173" spans="1:12" x14ac:dyDescent="0.25">
      <c r="A173" s="11">
        <v>15</v>
      </c>
      <c r="B173" s="12" t="s">
        <v>845</v>
      </c>
      <c r="C173" s="11" t="s">
        <v>61</v>
      </c>
      <c r="D173" s="11" t="s">
        <v>446</v>
      </c>
      <c r="E173" s="2" t="str">
        <f t="shared" si="8"/>
        <v>15.04</v>
      </c>
      <c r="F173" s="2" t="str">
        <f t="shared" si="9"/>
        <v>Tyler Allgeier</v>
      </c>
      <c r="G173" s="11" t="s">
        <v>647</v>
      </c>
      <c r="H173" s="11" t="s">
        <v>409</v>
      </c>
      <c r="I173" s="11" t="s">
        <v>355</v>
      </c>
      <c r="J173" s="11" t="str">
        <f>_xlfn.XLOOKUP(I173,FantasyOwnerNames!$D$4:$D$15,FantasyOwnerNames!$E$4:$E$15,)</f>
        <v>Jan Dela Cruz</v>
      </c>
      <c r="K173" s="11" t="str">
        <f>_xlfn.IFNA(_xlfn.XLOOKUP(F173,'PPR ADP 2022'!E:E,'PPR ADP 2022'!B:B,),_xlfn.XLOOKUP(F173,'Adjusted PPR ADP'!A:A,'Adjusted PPR ADP'!B:B))</f>
        <v>16.01</v>
      </c>
      <c r="L173" s="11">
        <f t="shared" si="11"/>
        <v>-0.97000000000000242</v>
      </c>
    </row>
    <row r="174" spans="1:12" x14ac:dyDescent="0.25">
      <c r="A174" s="11">
        <v>15</v>
      </c>
      <c r="B174" s="12" t="s">
        <v>846</v>
      </c>
      <c r="C174" s="11" t="s">
        <v>396</v>
      </c>
      <c r="D174" s="11" t="s">
        <v>447</v>
      </c>
      <c r="E174" s="2" t="str">
        <f t="shared" si="8"/>
        <v>15.05</v>
      </c>
      <c r="F174" s="2" t="str">
        <f t="shared" si="9"/>
        <v>Hayden Hurst</v>
      </c>
      <c r="G174" s="11" t="s">
        <v>620</v>
      </c>
      <c r="H174" s="11" t="s">
        <v>411</v>
      </c>
      <c r="I174" s="11" t="s">
        <v>356</v>
      </c>
      <c r="J174" s="11" t="str">
        <f>_xlfn.XLOOKUP(I174,FantasyOwnerNames!$D$4:$D$15,FantasyOwnerNames!$E$4:$E$15,)</f>
        <v>Krish Patel</v>
      </c>
      <c r="K174" s="11" t="e">
        <f>_xlfn.IFNA(_xlfn.XLOOKUP(F174,'PPR ADP 2022'!E:E,'PPR ADP 2022'!B:B,),_xlfn.XLOOKUP(F174,'Adjusted PPR ADP'!A:A,'Adjusted PPR ADP'!B:B))</f>
        <v>#N/A</v>
      </c>
      <c r="L174" s="11" t="str">
        <f t="shared" si="11"/>
        <v>N/A</v>
      </c>
    </row>
    <row r="175" spans="1:12" x14ac:dyDescent="0.25">
      <c r="A175" s="11">
        <v>15</v>
      </c>
      <c r="B175" s="12" t="s">
        <v>847</v>
      </c>
      <c r="C175" s="11" t="s">
        <v>397</v>
      </c>
      <c r="D175" s="11" t="s">
        <v>272</v>
      </c>
      <c r="E175" s="2" t="str">
        <f t="shared" si="8"/>
        <v>15.06</v>
      </c>
      <c r="F175" s="2" t="str">
        <f t="shared" si="9"/>
        <v>Titans D/ST</v>
      </c>
      <c r="G175" s="11" t="s">
        <v>625</v>
      </c>
      <c r="H175" s="11" t="s">
        <v>413</v>
      </c>
      <c r="I175" s="11" t="s">
        <v>357</v>
      </c>
      <c r="J175" s="11" t="str">
        <f>_xlfn.XLOOKUP(I175,FantasyOwnerNames!$D$4:$D$15,FantasyOwnerNames!$E$4:$E$15,)</f>
        <v>Geoffrey Mercado</v>
      </c>
      <c r="K175" s="11" t="str">
        <f>_xlfn.IFNA(_xlfn.XLOOKUP(F175,'PPR ADP 2022'!E:E,'PPR ADP 2022'!B:B,),_xlfn.XLOOKUP(F175,'Adjusted PPR ADP'!A:A,'Adjusted PPR ADP'!B:B))</f>
        <v>20.09</v>
      </c>
      <c r="L175" s="11">
        <f t="shared" si="11"/>
        <v>-5.0299999999999994</v>
      </c>
    </row>
    <row r="176" spans="1:12" x14ac:dyDescent="0.25">
      <c r="A176" s="11">
        <v>15</v>
      </c>
      <c r="B176" s="12" t="s">
        <v>848</v>
      </c>
      <c r="C176" s="11" t="s">
        <v>398</v>
      </c>
      <c r="D176" s="11" t="s">
        <v>448</v>
      </c>
      <c r="E176" s="2" t="str">
        <f t="shared" si="8"/>
        <v>15.07</v>
      </c>
      <c r="F176" s="2" t="str">
        <f t="shared" si="9"/>
        <v>KJ Hamler</v>
      </c>
      <c r="G176" s="11" t="s">
        <v>688</v>
      </c>
      <c r="H176" s="11" t="s">
        <v>410</v>
      </c>
      <c r="I176" s="11" t="s">
        <v>358</v>
      </c>
      <c r="J176" s="11" t="str">
        <f>_xlfn.XLOOKUP(I176,FantasyOwnerNames!$D$4:$D$15,FantasyOwnerNames!$E$4:$E$15,)</f>
        <v>Joseph Herrera</v>
      </c>
      <c r="K176" s="11" t="str">
        <f>_xlfn.IFNA(_xlfn.XLOOKUP(F176,'PPR ADP 2022'!E:E,'PPR ADP 2022'!B:B,),_xlfn.XLOOKUP(F176,'Adjusted PPR ADP'!A:A,'Adjusted PPR ADP'!B:B))</f>
        <v>22.10</v>
      </c>
      <c r="L176" s="11">
        <f t="shared" si="11"/>
        <v>-7.0300000000000011</v>
      </c>
    </row>
    <row r="177" spans="1:12" x14ac:dyDescent="0.25">
      <c r="A177" s="11">
        <v>15</v>
      </c>
      <c r="B177" s="12" t="s">
        <v>849</v>
      </c>
      <c r="C177" s="11" t="s">
        <v>140</v>
      </c>
      <c r="D177" s="11" t="s">
        <v>297</v>
      </c>
      <c r="E177" s="2" t="str">
        <f t="shared" si="8"/>
        <v>15.08</v>
      </c>
      <c r="F177" s="2" t="str">
        <f t="shared" si="9"/>
        <v>Younghoe Koo</v>
      </c>
      <c r="G177" s="11" t="s">
        <v>647</v>
      </c>
      <c r="H177" s="11" t="s">
        <v>414</v>
      </c>
      <c r="I177" s="11" t="s">
        <v>10</v>
      </c>
      <c r="J177" s="11" t="str">
        <f>_xlfn.XLOOKUP(I177,FantasyOwnerNames!$D$4:$D$15,FantasyOwnerNames!$E$4:$E$15,)</f>
        <v>Angelo Devera</v>
      </c>
      <c r="K177" s="11" t="str">
        <f>_xlfn.IFNA(_xlfn.XLOOKUP(F177,'PPR ADP 2022'!E:E,'PPR ADP 2022'!B:B,),_xlfn.XLOOKUP(F177,'Adjusted PPR ADP'!A:A,'Adjusted PPR ADP'!B:B))</f>
        <v>14.06</v>
      </c>
      <c r="L177" s="11">
        <f t="shared" si="11"/>
        <v>1.0199999999999996</v>
      </c>
    </row>
    <row r="178" spans="1:12" x14ac:dyDescent="0.25">
      <c r="A178" s="11">
        <v>15</v>
      </c>
      <c r="B178" s="12" t="s">
        <v>850</v>
      </c>
      <c r="C178" s="11" t="s">
        <v>399</v>
      </c>
      <c r="D178" s="11" t="s">
        <v>419</v>
      </c>
      <c r="E178" s="2" t="str">
        <f t="shared" si="8"/>
        <v>15.09</v>
      </c>
      <c r="F178" s="2" t="str">
        <f t="shared" si="9"/>
        <v>Alec Pierce</v>
      </c>
      <c r="G178" s="11" t="s">
        <v>641</v>
      </c>
      <c r="H178" s="11" t="s">
        <v>410</v>
      </c>
      <c r="I178" s="11" t="s">
        <v>359</v>
      </c>
      <c r="J178" s="11" t="str">
        <f>_xlfn.XLOOKUP(I178,FantasyOwnerNames!$D$4:$D$15,FantasyOwnerNames!$E$4:$E$15,)</f>
        <v>Adam Devera</v>
      </c>
      <c r="K178" s="11" t="str">
        <f>_xlfn.IFNA(_xlfn.XLOOKUP(F178,'PPR ADP 2022'!E:E,'PPR ADP 2022'!B:B,),_xlfn.XLOOKUP(F178,'Adjusted PPR ADP'!A:A,'Adjusted PPR ADP'!B:B))</f>
        <v>20.03</v>
      </c>
      <c r="L178" s="11">
        <f t="shared" si="11"/>
        <v>-4.9400000000000013</v>
      </c>
    </row>
    <row r="179" spans="1:12" x14ac:dyDescent="0.25">
      <c r="A179" s="11">
        <v>15</v>
      </c>
      <c r="B179" s="12">
        <v>10</v>
      </c>
      <c r="C179" s="11" t="s">
        <v>31</v>
      </c>
      <c r="D179" s="11" t="s">
        <v>322</v>
      </c>
      <c r="E179" s="2" t="str">
        <f t="shared" si="8"/>
        <v>15.10</v>
      </c>
      <c r="F179" s="2" t="str">
        <f t="shared" si="9"/>
        <v>Justin Fields</v>
      </c>
      <c r="G179" s="11" t="s">
        <v>657</v>
      </c>
      <c r="H179" s="11" t="s">
        <v>412</v>
      </c>
      <c r="I179" s="11" t="s">
        <v>360</v>
      </c>
      <c r="J179" s="11" t="str">
        <f>_xlfn.XLOOKUP(I179,FantasyOwnerNames!$D$4:$D$15,FantasyOwnerNames!$E$4:$E$15,)</f>
        <v>Meahway Ngu</v>
      </c>
      <c r="K179" s="11" t="str">
        <f>_xlfn.IFNA(_xlfn.XLOOKUP(F179,'PPR ADP 2022'!E:E,'PPR ADP 2022'!B:B,),_xlfn.XLOOKUP(F179,'Adjusted PPR ADP'!A:A,'Adjusted PPR ADP'!B:B))</f>
        <v>13.02</v>
      </c>
      <c r="L179" s="11">
        <f t="shared" si="11"/>
        <v>2.08</v>
      </c>
    </row>
    <row r="180" spans="1:12" x14ac:dyDescent="0.25">
      <c r="A180" s="11">
        <v>15</v>
      </c>
      <c r="B180" s="12">
        <v>11</v>
      </c>
      <c r="C180" s="11" t="s">
        <v>29</v>
      </c>
      <c r="D180" s="11" t="s">
        <v>449</v>
      </c>
      <c r="E180" s="2" t="str">
        <f t="shared" si="8"/>
        <v>15.11</v>
      </c>
      <c r="F180" s="2" t="str">
        <f t="shared" si="9"/>
        <v>Nick Folk</v>
      </c>
      <c r="G180" s="11" t="s">
        <v>266</v>
      </c>
      <c r="H180" s="11" t="s">
        <v>414</v>
      </c>
      <c r="I180" s="11" t="s">
        <v>6</v>
      </c>
      <c r="J180" s="11" t="str">
        <f>_xlfn.XLOOKUP(I180,FantasyOwnerNames!$D$4:$D$15,FantasyOwnerNames!$E$4:$E$15,)</f>
        <v>Patrick Mercado</v>
      </c>
      <c r="K180" s="11" t="str">
        <f>_xlfn.IFNA(_xlfn.XLOOKUP(F180,'PPR ADP 2022'!E:E,'PPR ADP 2022'!B:B,),_xlfn.XLOOKUP(F180,'Adjusted PPR ADP'!A:A,'Adjusted PPR ADP'!B:B))</f>
        <v>14.12</v>
      </c>
      <c r="L180" s="11">
        <f t="shared" si="11"/>
        <v>0.99000000000000021</v>
      </c>
    </row>
    <row r="181" spans="1:12" x14ac:dyDescent="0.25">
      <c r="A181" s="11">
        <v>15</v>
      </c>
      <c r="B181" s="12">
        <v>12</v>
      </c>
      <c r="C181" s="11" t="s">
        <v>121</v>
      </c>
      <c r="D181" s="11" t="s">
        <v>308</v>
      </c>
      <c r="E181" s="2" t="str">
        <f t="shared" si="8"/>
        <v>15.12</v>
      </c>
      <c r="F181" s="2" t="str">
        <f t="shared" si="9"/>
        <v>Ryan Succop</v>
      </c>
      <c r="G181" s="11" t="s">
        <v>212</v>
      </c>
      <c r="H181" s="11" t="s">
        <v>414</v>
      </c>
      <c r="I181" s="11" t="s">
        <v>361</v>
      </c>
      <c r="J181" s="11" t="str">
        <f>_xlfn.XLOOKUP(I181,FantasyOwnerNames!$D$4:$D$15,FantasyOwnerNames!$E$4:$E$15,)</f>
        <v>Joseph Durkin</v>
      </c>
      <c r="K181" s="11" t="str">
        <f>_xlfn.IFNA(_xlfn.XLOOKUP(F181,'PPR ADP 2022'!E:E,'PPR ADP 2022'!B:B,),_xlfn.XLOOKUP(F181,'Adjusted PPR ADP'!A:A,'Adjusted PPR ADP'!B:B))</f>
        <v>15.09</v>
      </c>
      <c r="L181" s="11">
        <f t="shared" si="11"/>
        <v>2.9999999999999361E-2</v>
      </c>
    </row>
    <row r="182" spans="1:12" x14ac:dyDescent="0.25">
      <c r="A182" s="11">
        <v>16</v>
      </c>
      <c r="B182" s="12" t="s">
        <v>842</v>
      </c>
      <c r="C182" s="11" t="s">
        <v>400</v>
      </c>
      <c r="D182" s="11" t="s">
        <v>450</v>
      </c>
      <c r="E182" s="2" t="str">
        <f t="shared" si="8"/>
        <v>16.01</v>
      </c>
      <c r="F182" s="2" t="str">
        <f t="shared" si="9"/>
        <v>Isiah Pacheco</v>
      </c>
      <c r="G182" s="11" t="s">
        <v>191</v>
      </c>
      <c r="H182" s="11" t="s">
        <v>409</v>
      </c>
      <c r="I182" s="11" t="s">
        <v>361</v>
      </c>
      <c r="J182" s="11" t="str">
        <f>_xlfn.XLOOKUP(I182,FantasyOwnerNames!$D$4:$D$15,FantasyOwnerNames!$E$4:$E$15,)</f>
        <v>Joseph Durkin</v>
      </c>
      <c r="K182" s="11" t="str">
        <f>_xlfn.IFNA(_xlfn.XLOOKUP(F182,'PPR ADP 2022'!E:E,'PPR ADP 2022'!B:B,),_xlfn.XLOOKUP(F182,'Adjusted PPR ADP'!A:A,'Adjusted PPR ADP'!B:B))</f>
        <v>17.03</v>
      </c>
      <c r="L182" s="11">
        <f t="shared" si="11"/>
        <v>-1.0199999999999996</v>
      </c>
    </row>
    <row r="183" spans="1:12" x14ac:dyDescent="0.25">
      <c r="A183" s="11">
        <v>16</v>
      </c>
      <c r="B183" s="12" t="s">
        <v>843</v>
      </c>
      <c r="C183" s="11" t="s">
        <v>117</v>
      </c>
      <c r="D183" s="11" t="s">
        <v>272</v>
      </c>
      <c r="E183" s="2" t="str">
        <f t="shared" si="8"/>
        <v>16.02</v>
      </c>
      <c r="F183" s="2" t="str">
        <f t="shared" si="9"/>
        <v>Patriots D/ST</v>
      </c>
      <c r="G183" s="11" t="s">
        <v>266</v>
      </c>
      <c r="H183" s="11" t="s">
        <v>413</v>
      </c>
      <c r="I183" s="11" t="s">
        <v>6</v>
      </c>
      <c r="J183" s="11" t="str">
        <f>_xlfn.XLOOKUP(I183,FantasyOwnerNames!$D$4:$D$15,FantasyOwnerNames!$E$4:$E$15,)</f>
        <v>Patrick Mercado</v>
      </c>
      <c r="K183" s="11" t="str">
        <f>_xlfn.IFNA(_xlfn.XLOOKUP(F183,'PPR ADP 2022'!E:E,'PPR ADP 2022'!B:B,),_xlfn.XLOOKUP(F183,'Adjusted PPR ADP'!A:A,'Adjusted PPR ADP'!B:B))</f>
        <v>14.04</v>
      </c>
      <c r="L183" s="11">
        <f t="shared" si="11"/>
        <v>1.9800000000000004</v>
      </c>
    </row>
    <row r="184" spans="1:12" x14ac:dyDescent="0.25">
      <c r="A184" s="11">
        <v>16</v>
      </c>
      <c r="B184" s="12" t="s">
        <v>844</v>
      </c>
      <c r="C184" s="11" t="s">
        <v>76</v>
      </c>
      <c r="D184" s="11" t="s">
        <v>242</v>
      </c>
      <c r="E184" s="2" t="str">
        <f t="shared" si="8"/>
        <v>16.03</v>
      </c>
      <c r="F184" s="2" t="str">
        <f t="shared" si="9"/>
        <v>Kenny Golladay</v>
      </c>
      <c r="G184" s="11" t="s">
        <v>265</v>
      </c>
      <c r="H184" s="11" t="s">
        <v>410</v>
      </c>
      <c r="I184" s="11" t="s">
        <v>360</v>
      </c>
      <c r="J184" s="11" t="str">
        <f>_xlfn.XLOOKUP(I184,FantasyOwnerNames!$D$4:$D$15,FantasyOwnerNames!$E$4:$E$15,)</f>
        <v>Meahway Ngu</v>
      </c>
      <c r="K184" s="11" t="str">
        <f>_xlfn.IFNA(_xlfn.XLOOKUP(F184,'PPR ADP 2022'!E:E,'PPR ADP 2022'!B:B,),_xlfn.XLOOKUP(F184,'Adjusted PPR ADP'!A:A,'Adjusted PPR ADP'!B:B))</f>
        <v>17.09</v>
      </c>
      <c r="L184" s="11">
        <f t="shared" si="11"/>
        <v>-1.0599999999999987</v>
      </c>
    </row>
    <row r="185" spans="1:12" x14ac:dyDescent="0.25">
      <c r="A185" s="11">
        <v>16</v>
      </c>
      <c r="B185" s="12" t="s">
        <v>845</v>
      </c>
      <c r="C185" s="11" t="s">
        <v>67</v>
      </c>
      <c r="D185" s="11" t="s">
        <v>1048</v>
      </c>
      <c r="E185" s="2" t="str">
        <f t="shared" si="8"/>
        <v>16.04</v>
      </c>
      <c r="F185" s="2" t="str">
        <f t="shared" si="9"/>
        <v>Mark Ingram</v>
      </c>
      <c r="G185" s="11" t="s">
        <v>183</v>
      </c>
      <c r="H185" s="11" t="s">
        <v>409</v>
      </c>
      <c r="I185" s="11" t="s">
        <v>359</v>
      </c>
      <c r="J185" s="11" t="str">
        <f>_xlfn.XLOOKUP(I185,FantasyOwnerNames!$D$4:$D$15,FantasyOwnerNames!$E$4:$E$15,)</f>
        <v>Adam Devera</v>
      </c>
      <c r="K185" s="11" t="str">
        <f>_xlfn.IFNA(_xlfn.XLOOKUP(F185,'PPR ADP 2022'!E:E,'PPR ADP 2022'!B:B,),_xlfn.XLOOKUP(F185,'Adjusted PPR ADP'!A:A,'Adjusted PPR ADP'!B:B))</f>
        <v>15.10</v>
      </c>
      <c r="L185" s="11">
        <f t="shared" si="11"/>
        <v>0.9399999999999995</v>
      </c>
    </row>
    <row r="186" spans="1:12" x14ac:dyDescent="0.25">
      <c r="A186" s="11">
        <v>16</v>
      </c>
      <c r="B186" s="12" t="s">
        <v>846</v>
      </c>
      <c r="C186" s="11" t="s">
        <v>115</v>
      </c>
      <c r="D186" s="11" t="s">
        <v>272</v>
      </c>
      <c r="E186" s="2" t="str">
        <f t="shared" si="8"/>
        <v>16.05</v>
      </c>
      <c r="F186" s="2" t="str">
        <f t="shared" si="9"/>
        <v>Broncos D/ST</v>
      </c>
      <c r="G186" s="11" t="s">
        <v>688</v>
      </c>
      <c r="H186" s="11" t="s">
        <v>413</v>
      </c>
      <c r="I186" s="11" t="s">
        <v>10</v>
      </c>
      <c r="J186" s="11" t="str">
        <f>_xlfn.XLOOKUP(I186,FantasyOwnerNames!$D$4:$D$15,FantasyOwnerNames!$E$4:$E$15,)</f>
        <v>Angelo Devera</v>
      </c>
      <c r="K186" s="11" t="str">
        <f>_xlfn.IFNA(_xlfn.XLOOKUP(F186,'PPR ADP 2022'!E:E,'PPR ADP 2022'!B:B,),_xlfn.XLOOKUP(F186,'Adjusted PPR ADP'!A:A,'Adjusted PPR ADP'!B:B))</f>
        <v>14.08</v>
      </c>
      <c r="L186" s="11">
        <f t="shared" si="11"/>
        <v>1.9700000000000006</v>
      </c>
    </row>
    <row r="187" spans="1:12" x14ac:dyDescent="0.25">
      <c r="A187" s="11">
        <v>16</v>
      </c>
      <c r="B187" s="12" t="s">
        <v>847</v>
      </c>
      <c r="C187" s="11" t="s">
        <v>147</v>
      </c>
      <c r="D187" s="11" t="s">
        <v>451</v>
      </c>
      <c r="E187" s="2" t="str">
        <f t="shared" si="8"/>
        <v>16.06</v>
      </c>
      <c r="F187" s="2" t="str">
        <f t="shared" si="9"/>
        <v>Joshua Kelley</v>
      </c>
      <c r="G187" s="11" t="s">
        <v>189</v>
      </c>
      <c r="H187" s="11" t="s">
        <v>409</v>
      </c>
      <c r="I187" s="11" t="s">
        <v>358</v>
      </c>
      <c r="J187" s="11" t="str">
        <f>_xlfn.XLOOKUP(I187,FantasyOwnerNames!$D$4:$D$15,FantasyOwnerNames!$E$4:$E$15,)</f>
        <v>Joseph Herrera</v>
      </c>
      <c r="K187" s="11" t="str">
        <f>_xlfn.IFNA(_xlfn.XLOOKUP(F187,'PPR ADP 2022'!E:E,'PPR ADP 2022'!B:B,),_xlfn.XLOOKUP(F187,'Adjusted PPR ADP'!A:A,'Adjusted PPR ADP'!B:B))</f>
        <v>22.05</v>
      </c>
      <c r="L187" s="11">
        <f t="shared" si="11"/>
        <v>-5.990000000000002</v>
      </c>
    </row>
    <row r="188" spans="1:12" x14ac:dyDescent="0.25">
      <c r="A188" s="11">
        <v>16</v>
      </c>
      <c r="B188" s="12" t="s">
        <v>848</v>
      </c>
      <c r="C188" s="11" t="s">
        <v>141</v>
      </c>
      <c r="D188" s="11" t="s">
        <v>1050</v>
      </c>
      <c r="E188" s="2" t="str">
        <f t="shared" si="8"/>
        <v>16.07</v>
      </c>
      <c r="F188" s="2" t="str">
        <f t="shared" si="9"/>
        <v>Mecole Hardman Jr.</v>
      </c>
      <c r="G188" s="11" t="s">
        <v>191</v>
      </c>
      <c r="H188" s="11" t="s">
        <v>410</v>
      </c>
      <c r="I188" s="11" t="s">
        <v>357</v>
      </c>
      <c r="J188" s="11" t="str">
        <f>_xlfn.XLOOKUP(I188,FantasyOwnerNames!$D$4:$D$15,FantasyOwnerNames!$E$4:$E$15,)</f>
        <v>Geoffrey Mercado</v>
      </c>
      <c r="K188" s="11" t="str">
        <f>_xlfn.IFNA(_xlfn.XLOOKUP(F188,'PPR ADP 2022'!E:E,'PPR ADP 2022'!B:B,),_xlfn.XLOOKUP(F188,'Adjusted PPR ADP'!A:A,'Adjusted PPR ADP'!B:B))</f>
        <v>14.07</v>
      </c>
      <c r="L188" s="11">
        <f t="shared" si="11"/>
        <v>2</v>
      </c>
    </row>
    <row r="189" spans="1:12" x14ac:dyDescent="0.25">
      <c r="A189" s="11">
        <v>16</v>
      </c>
      <c r="B189" s="12" t="s">
        <v>849</v>
      </c>
      <c r="C189" s="11" t="s">
        <v>92</v>
      </c>
      <c r="D189" s="11" t="s">
        <v>452</v>
      </c>
      <c r="E189" s="2" t="str">
        <f t="shared" si="8"/>
        <v>16.08</v>
      </c>
      <c r="F189" s="2" t="str">
        <f t="shared" si="9"/>
        <v>Jalen Tolbert</v>
      </c>
      <c r="G189" s="11" t="s">
        <v>627</v>
      </c>
      <c r="H189" s="11" t="s">
        <v>410</v>
      </c>
      <c r="I189" s="11" t="s">
        <v>356</v>
      </c>
      <c r="J189" s="11" t="str">
        <f>_xlfn.XLOOKUP(I189,FantasyOwnerNames!$D$4:$D$15,FantasyOwnerNames!$E$4:$E$15,)</f>
        <v>Krish Patel</v>
      </c>
      <c r="K189" s="11" t="str">
        <f>_xlfn.IFNA(_xlfn.XLOOKUP(F189,'PPR ADP 2022'!E:E,'PPR ADP 2022'!B:B,),_xlfn.XLOOKUP(F189,'Adjusted PPR ADP'!A:A,'Adjusted PPR ADP'!B:B))</f>
        <v>17.08</v>
      </c>
      <c r="L189" s="11">
        <f t="shared" si="11"/>
        <v>-1</v>
      </c>
    </row>
    <row r="190" spans="1:12" x14ac:dyDescent="0.25">
      <c r="A190" s="11">
        <v>16</v>
      </c>
      <c r="B190" s="12" t="s">
        <v>850</v>
      </c>
      <c r="C190" s="11" t="s">
        <v>401</v>
      </c>
      <c r="D190" s="11" t="s">
        <v>109</v>
      </c>
      <c r="E190" s="2" t="str">
        <f t="shared" si="8"/>
        <v>16.09</v>
      </c>
      <c r="F190" s="2" t="str">
        <f t="shared" si="9"/>
        <v>Zay Jones</v>
      </c>
      <c r="G190" s="11" t="s">
        <v>662</v>
      </c>
      <c r="H190" s="11" t="s">
        <v>410</v>
      </c>
      <c r="I190" s="11" t="s">
        <v>355</v>
      </c>
      <c r="J190" s="11" t="str">
        <f>_xlfn.XLOOKUP(I190,FantasyOwnerNames!$D$4:$D$15,FantasyOwnerNames!$E$4:$E$15,)</f>
        <v>Jan Dela Cruz</v>
      </c>
      <c r="K190" s="11" t="str">
        <f>_xlfn.IFNA(_xlfn.XLOOKUP(F190,'PPR ADP 2022'!E:E,'PPR ADP 2022'!B:B,),_xlfn.XLOOKUP(F190,'Adjusted PPR ADP'!A:A,'Adjusted PPR ADP'!B:B))</f>
        <v>25.11</v>
      </c>
      <c r="L190" s="11">
        <f t="shared" si="11"/>
        <v>-9.02</v>
      </c>
    </row>
    <row r="191" spans="1:12" x14ac:dyDescent="0.25">
      <c r="A191" s="11">
        <v>16</v>
      </c>
      <c r="B191" s="12">
        <v>10</v>
      </c>
      <c r="C191" s="11" t="s">
        <v>176</v>
      </c>
      <c r="D191" s="11" t="s">
        <v>453</v>
      </c>
      <c r="E191" s="2" t="str">
        <f t="shared" si="8"/>
        <v>16.10</v>
      </c>
      <c r="F191" s="2" t="str">
        <f t="shared" si="9"/>
        <v>Greg Joseph</v>
      </c>
      <c r="G191" s="11" t="s">
        <v>622</v>
      </c>
      <c r="H191" s="11" t="s">
        <v>414</v>
      </c>
      <c r="I191" s="11" t="s">
        <v>354</v>
      </c>
      <c r="J191" s="11" t="str">
        <f>_xlfn.XLOOKUP(I191,FantasyOwnerNames!$D$4:$D$15,FantasyOwnerNames!$E$4:$E$15,)</f>
        <v>Andrew Dinh</v>
      </c>
      <c r="K191" s="11" t="str">
        <f>_xlfn.IFNA(_xlfn.XLOOKUP(F191,'PPR ADP 2022'!E:E,'PPR ADP 2022'!B:B,),_xlfn.XLOOKUP(F191,'Adjusted PPR ADP'!A:A,'Adjusted PPR ADP'!B:B))</f>
        <v>18.05</v>
      </c>
      <c r="L191" s="11">
        <f t="shared" si="11"/>
        <v>-1.9499999999999993</v>
      </c>
    </row>
    <row r="192" spans="1:12" x14ac:dyDescent="0.25">
      <c r="A192" s="11">
        <v>16</v>
      </c>
      <c r="B192" s="12">
        <v>11</v>
      </c>
      <c r="C192" s="11" t="s">
        <v>152</v>
      </c>
      <c r="D192" s="11" t="s">
        <v>226</v>
      </c>
      <c r="E192" s="2" t="str">
        <f t="shared" si="8"/>
        <v>16.11</v>
      </c>
      <c r="F192" s="2" t="str">
        <f t="shared" si="9"/>
        <v>Jason Sanders</v>
      </c>
      <c r="G192" s="11" t="s">
        <v>680</v>
      </c>
      <c r="H192" s="11" t="s">
        <v>414</v>
      </c>
      <c r="I192" s="11" t="s">
        <v>353</v>
      </c>
      <c r="J192" s="11" t="str">
        <f>_xlfn.XLOOKUP(I192,FantasyOwnerNames!$D$4:$D$15,FantasyOwnerNames!$E$4:$E$15,)</f>
        <v xml:space="preserve">Armon Antolin </v>
      </c>
      <c r="K192" s="11" t="str">
        <f>_xlfn.IFNA(_xlfn.XLOOKUP(F192,'PPR ADP 2022'!E:E,'PPR ADP 2022'!B:B,),_xlfn.XLOOKUP(F192,'Adjusted PPR ADP'!A:A,'Adjusted PPR ADP'!B:B))</f>
        <v>19.01</v>
      </c>
      <c r="L192" s="11">
        <f t="shared" si="11"/>
        <v>-2.9000000000000021</v>
      </c>
    </row>
    <row r="193" spans="1:12" x14ac:dyDescent="0.25">
      <c r="A193" s="11">
        <v>16</v>
      </c>
      <c r="B193" s="12">
        <v>12</v>
      </c>
      <c r="C193" s="11" t="s">
        <v>65</v>
      </c>
      <c r="D193" s="11" t="s">
        <v>231</v>
      </c>
      <c r="E193" s="2" t="str">
        <f t="shared" si="8"/>
        <v>16.12</v>
      </c>
      <c r="F193" s="2" t="str">
        <f t="shared" si="9"/>
        <v>Myles Gaskin</v>
      </c>
      <c r="G193" s="11" t="s">
        <v>680</v>
      </c>
      <c r="H193" s="11" t="s">
        <v>409</v>
      </c>
      <c r="I193" s="11" t="s">
        <v>352</v>
      </c>
      <c r="J193" s="11" t="str">
        <f>_xlfn.XLOOKUP(I193,FantasyOwnerNames!$D$4:$D$15,FantasyOwnerNames!$E$4:$E$15,)</f>
        <v>Jeff Dela Cruz</v>
      </c>
      <c r="K193" s="11" t="str">
        <f>_xlfn.IFNA(_xlfn.XLOOKUP(F193,'PPR ADP 2022'!E:E,'PPR ADP 2022'!B:B,),_xlfn.XLOOKUP(F193,'Adjusted PPR ADP'!A:A,'Adjusted PPR ADP'!B:B))</f>
        <v>20.04</v>
      </c>
      <c r="L193" s="11">
        <f t="shared" si="11"/>
        <v>-3.9199999999999982</v>
      </c>
    </row>
    <row r="194" spans="1:12" x14ac:dyDescent="0.25">
      <c r="D194" s="11"/>
      <c r="E194" s="11"/>
      <c r="F194" s="11"/>
    </row>
    <row r="195" spans="1:12" x14ac:dyDescent="0.25">
      <c r="D195" s="11"/>
      <c r="E195" s="11"/>
      <c r="F195" s="11"/>
    </row>
    <row r="196" spans="1:12" x14ac:dyDescent="0.25">
      <c r="D196" s="11"/>
      <c r="E196" s="11"/>
      <c r="F196" s="11"/>
    </row>
    <row r="197" spans="1:12" x14ac:dyDescent="0.25">
      <c r="D197" s="11"/>
      <c r="E197" s="11"/>
      <c r="F197" s="11"/>
    </row>
    <row r="198" spans="1:12" x14ac:dyDescent="0.25">
      <c r="D198" s="11"/>
      <c r="E198" s="11"/>
      <c r="F198" s="11"/>
    </row>
    <row r="199" spans="1:12" x14ac:dyDescent="0.25">
      <c r="D199" s="11"/>
      <c r="E199" s="11"/>
      <c r="F199" s="11"/>
    </row>
    <row r="200" spans="1:12" x14ac:dyDescent="0.25">
      <c r="D200" s="11"/>
      <c r="E200" s="11"/>
      <c r="F200" s="11"/>
    </row>
    <row r="201" spans="1:12" x14ac:dyDescent="0.25">
      <c r="D201" s="11"/>
      <c r="E201" s="11"/>
      <c r="F201" s="11"/>
    </row>
    <row r="202" spans="1:12" x14ac:dyDescent="0.25">
      <c r="D202" s="11"/>
      <c r="E202" s="11"/>
      <c r="F202" s="11"/>
    </row>
    <row r="203" spans="1:12" x14ac:dyDescent="0.25">
      <c r="D203" s="11"/>
      <c r="E203" s="11"/>
      <c r="F203" s="11"/>
    </row>
    <row r="204" spans="1:12" x14ac:dyDescent="0.25">
      <c r="D204" s="11"/>
      <c r="E204" s="11"/>
      <c r="F204" s="11"/>
    </row>
    <row r="205" spans="1:12" x14ac:dyDescent="0.25">
      <c r="D205" s="11"/>
      <c r="E205" s="11"/>
      <c r="F205" s="11"/>
    </row>
    <row r="206" spans="1:12" x14ac:dyDescent="0.25">
      <c r="D206" s="11"/>
      <c r="E206" s="11"/>
      <c r="F206" s="11"/>
    </row>
    <row r="207" spans="1:12" x14ac:dyDescent="0.25">
      <c r="D207" s="11"/>
      <c r="E207" s="11"/>
      <c r="F207" s="11"/>
    </row>
    <row r="208" spans="1:12" x14ac:dyDescent="0.25">
      <c r="D208" s="11"/>
      <c r="E208" s="11"/>
      <c r="F208" s="11"/>
    </row>
    <row r="209" spans="4:6" x14ac:dyDescent="0.25">
      <c r="D209" s="11"/>
      <c r="E209" s="11"/>
      <c r="F209" s="11"/>
    </row>
    <row r="210" spans="4:6" x14ac:dyDescent="0.25">
      <c r="D210" s="11"/>
      <c r="E210" s="11"/>
      <c r="F210" s="11"/>
    </row>
    <row r="211" spans="4:6" x14ac:dyDescent="0.25">
      <c r="D211" s="11"/>
      <c r="E211" s="11"/>
      <c r="F211" s="11"/>
    </row>
    <row r="212" spans="4:6" x14ac:dyDescent="0.25">
      <c r="D212" s="11"/>
      <c r="E212" s="11"/>
      <c r="F212" s="11"/>
    </row>
    <row r="213" spans="4:6" x14ac:dyDescent="0.25">
      <c r="D213" s="11"/>
      <c r="E213" s="11"/>
      <c r="F213" s="11"/>
    </row>
    <row r="214" spans="4:6" x14ac:dyDescent="0.25">
      <c r="D214" s="11"/>
      <c r="E214" s="11"/>
      <c r="F214" s="11"/>
    </row>
    <row r="215" spans="4:6" x14ac:dyDescent="0.25">
      <c r="D215" s="11"/>
      <c r="E215" s="11"/>
      <c r="F215" s="11"/>
    </row>
    <row r="216" spans="4:6" x14ac:dyDescent="0.25">
      <c r="D216" s="11"/>
      <c r="E216" s="11"/>
      <c r="F216" s="11"/>
    </row>
    <row r="217" spans="4:6" x14ac:dyDescent="0.25">
      <c r="D217" s="11"/>
      <c r="E217" s="11"/>
      <c r="F217" s="11"/>
    </row>
    <row r="218" spans="4:6" x14ac:dyDescent="0.25">
      <c r="D218" s="11"/>
      <c r="E218" s="11"/>
      <c r="F218" s="11"/>
    </row>
    <row r="219" spans="4:6" x14ac:dyDescent="0.25">
      <c r="D219" s="11"/>
      <c r="E219" s="11"/>
      <c r="F219" s="11"/>
    </row>
    <row r="220" spans="4:6" x14ac:dyDescent="0.25">
      <c r="D220" s="11"/>
      <c r="E220" s="11"/>
      <c r="F220" s="11"/>
    </row>
    <row r="221" spans="4:6" x14ac:dyDescent="0.25">
      <c r="D221" s="11"/>
      <c r="E221" s="11"/>
      <c r="F221" s="11"/>
    </row>
    <row r="222" spans="4:6" x14ac:dyDescent="0.25">
      <c r="D222" s="11"/>
      <c r="E222" s="11"/>
      <c r="F222" s="11"/>
    </row>
    <row r="223" spans="4:6" x14ac:dyDescent="0.25">
      <c r="D223" s="11"/>
      <c r="E223" s="11"/>
      <c r="F223" s="11"/>
    </row>
  </sheetData>
  <pageMargins left="0.7" right="0.7" top="0.75" bottom="0.75" header="0.3" footer="0.3"/>
  <ignoredErrors>
    <ignoredError sqref="B2:B19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72B-94D0-40FE-BB51-96847D254F6B}">
  <dimension ref="A1:L193"/>
  <sheetViews>
    <sheetView workbookViewId="0">
      <selection sqref="A1:XFD1"/>
    </sheetView>
  </sheetViews>
  <sheetFormatPr defaultRowHeight="15" x14ac:dyDescent="0.25"/>
  <cols>
    <col min="1" max="1" width="6.7109375" style="13" bestFit="1" customWidth="1"/>
    <col min="2" max="2" width="4.5703125" style="14" bestFit="1" customWidth="1"/>
    <col min="3" max="3" width="11.28515625" style="13" bestFit="1" customWidth="1"/>
    <col min="4" max="4" width="14.5703125" style="13" bestFit="1" customWidth="1"/>
    <col min="5" max="5" width="14.5703125" style="13" customWidth="1"/>
    <col min="6" max="6" width="21.42578125" style="13" bestFit="1" customWidth="1"/>
    <col min="7" max="7" width="10.140625" style="13" bestFit="1" customWidth="1"/>
    <col min="8" max="8" width="8.28515625" style="13" bestFit="1" customWidth="1"/>
    <col min="9" max="9" width="25.85546875" style="13" bestFit="1" customWidth="1"/>
    <col min="10" max="10" width="17.28515625" style="13" bestFit="1" customWidth="1"/>
    <col min="11" max="11" width="14.140625" style="13" bestFit="1" customWidth="1"/>
    <col min="12" max="12" width="60.5703125" style="13" bestFit="1" customWidth="1"/>
    <col min="13" max="16384" width="9.140625" style="13"/>
  </cols>
  <sheetData>
    <row r="1" spans="1:12" x14ac:dyDescent="0.25">
      <c r="A1" s="16" t="s">
        <v>350</v>
      </c>
      <c r="B1" s="17" t="s">
        <v>351</v>
      </c>
      <c r="C1" s="16" t="s">
        <v>347</v>
      </c>
      <c r="D1" s="16" t="s">
        <v>346</v>
      </c>
      <c r="E1" s="16" t="s">
        <v>926</v>
      </c>
      <c r="F1" s="16" t="s">
        <v>815</v>
      </c>
      <c r="G1" s="16" t="s">
        <v>343</v>
      </c>
      <c r="H1" s="16" t="s">
        <v>345</v>
      </c>
      <c r="I1" s="16" t="s">
        <v>344</v>
      </c>
      <c r="J1" s="16" t="s">
        <v>342</v>
      </c>
      <c r="K1" s="16" t="s">
        <v>817</v>
      </c>
      <c r="L1" s="16" t="s">
        <v>851</v>
      </c>
    </row>
    <row r="2" spans="1:12" x14ac:dyDescent="0.25">
      <c r="A2" s="13">
        <v>1</v>
      </c>
      <c r="B2" s="14" t="s">
        <v>842</v>
      </c>
      <c r="C2" s="13" t="s">
        <v>31</v>
      </c>
      <c r="D2" s="13" t="s">
        <v>197</v>
      </c>
      <c r="E2" s="13" t="str">
        <f>_xlfn.CONCAT(A2, ".",B2)</f>
        <v>1.01</v>
      </c>
      <c r="F2" s="13" t="str">
        <f>_xlfn.CONCAT(C2, " ", D2)</f>
        <v>Justin Jefferson</v>
      </c>
      <c r="G2" s="13" t="s">
        <v>622</v>
      </c>
      <c r="H2" s="13" t="s">
        <v>406</v>
      </c>
      <c r="I2" s="13" t="s">
        <v>355</v>
      </c>
      <c r="J2" s="15" t="str">
        <f>_xlfn.XLOOKUP(I2,FantasyOwnerNames!$G$4:$G$15,FantasyOwnerNames!$H$4:$H$15,)</f>
        <v>Jan Dela Cruz</v>
      </c>
      <c r="K2" s="15" t="str">
        <f>_xlfn.IFNA(_xlfn.XLOOKUP(F2,'PPR ADP 2023'!E:E,'PPR ADP 2023'!B:B),_xlfn.XLOOKUP(F2,'Adjusted PPR ADP'!A:A,'Adjusted PPR ADP'!B:B))</f>
        <v>1.01</v>
      </c>
      <c r="L2" s="13">
        <f t="shared" ref="L2:L33" si="0">IFERROR(E2-K2,"N/A")</f>
        <v>0</v>
      </c>
    </row>
    <row r="3" spans="1:12" x14ac:dyDescent="0.25">
      <c r="A3" s="13">
        <v>1</v>
      </c>
      <c r="B3" s="14" t="s">
        <v>843</v>
      </c>
      <c r="C3" s="13" t="s">
        <v>86</v>
      </c>
      <c r="D3" s="13" t="s">
        <v>77</v>
      </c>
      <c r="E3" s="13" t="str">
        <f t="shared" ref="E3:E66" si="1">_xlfn.CONCAT(A3, ".",B3)</f>
        <v>1.02</v>
      </c>
      <c r="F3" s="13" t="str">
        <f t="shared" ref="F3:F66" si="2">_xlfn.CONCAT(C3, " ", D3)</f>
        <v>Ja'Marr Chase</v>
      </c>
      <c r="G3" s="13" t="s">
        <v>649</v>
      </c>
      <c r="H3" s="13" t="s">
        <v>406</v>
      </c>
      <c r="I3" s="13" t="s">
        <v>6</v>
      </c>
      <c r="J3" s="15" t="str">
        <f>_xlfn.XLOOKUP(I3,FantasyOwnerNames!$G$4:$G$15,FantasyOwnerNames!$H$4:$H$15,)</f>
        <v>Patrick Mercado</v>
      </c>
      <c r="K3" s="15" t="str">
        <f>_xlfn.IFNA(_xlfn.XLOOKUP(F3,'PPR ADP 2023'!E:E,'PPR ADP 2023'!B:B),_xlfn.XLOOKUP(F3,'Adjusted PPR ADP'!A:A,'Adjusted PPR ADP'!B:B))</f>
        <v>1.03</v>
      </c>
      <c r="L3" s="13">
        <f t="shared" si="0"/>
        <v>-1.0000000000000009E-2</v>
      </c>
    </row>
    <row r="4" spans="1:12" x14ac:dyDescent="0.25">
      <c r="A4" s="13">
        <v>1</v>
      </c>
      <c r="B4" s="14" t="s">
        <v>844</v>
      </c>
      <c r="C4" s="13" t="s">
        <v>18</v>
      </c>
      <c r="D4" s="13" t="s">
        <v>181</v>
      </c>
      <c r="E4" s="13" t="str">
        <f t="shared" si="1"/>
        <v>1.03</v>
      </c>
      <c r="F4" s="13" t="str">
        <f t="shared" si="2"/>
        <v>Christian McCaffrey</v>
      </c>
      <c r="G4" s="13" t="s">
        <v>214</v>
      </c>
      <c r="H4" s="13" t="s">
        <v>363</v>
      </c>
      <c r="I4" s="13" t="s">
        <v>454</v>
      </c>
      <c r="J4" s="15" t="str">
        <f>_xlfn.XLOOKUP(I4,FantasyOwnerNames!$G$4:$G$15,FantasyOwnerNames!$H$4:$H$15,)</f>
        <v>Krish Patel</v>
      </c>
      <c r="K4" s="15" t="str">
        <f>_xlfn.IFNA(_xlfn.XLOOKUP(F4,'PPR ADP 2023'!E:E,'PPR ADP 2023'!B:B),_xlfn.XLOOKUP(F4,'Adjusted PPR ADP'!A:A,'Adjusted PPR ADP'!B:B))</f>
        <v>1.02</v>
      </c>
      <c r="L4" s="13">
        <f t="shared" si="0"/>
        <v>1.0000000000000009E-2</v>
      </c>
    </row>
    <row r="5" spans="1:12" x14ac:dyDescent="0.25">
      <c r="A5" s="13">
        <v>1</v>
      </c>
      <c r="B5" s="14" t="s">
        <v>845</v>
      </c>
      <c r="C5" s="13" t="s">
        <v>27</v>
      </c>
      <c r="D5" s="13" t="s">
        <v>194</v>
      </c>
      <c r="E5" s="13" t="str">
        <f t="shared" si="1"/>
        <v>1.04</v>
      </c>
      <c r="F5" s="13" t="str">
        <f t="shared" si="2"/>
        <v>Tyreek Hill</v>
      </c>
      <c r="G5" s="13" t="s">
        <v>680</v>
      </c>
      <c r="H5" s="13" t="s">
        <v>406</v>
      </c>
      <c r="I5" s="13" t="s">
        <v>455</v>
      </c>
      <c r="J5" s="15" t="str">
        <f>_xlfn.XLOOKUP(I5,FantasyOwnerNames!$G$4:$G$15,FantasyOwnerNames!$H$4:$H$15,)</f>
        <v>Bhavik Patel</v>
      </c>
      <c r="K5" s="15" t="str">
        <f>_xlfn.IFNA(_xlfn.XLOOKUP(F5,'PPR ADP 2023'!E:E,'PPR ADP 2023'!B:B),_xlfn.XLOOKUP(F5,'Adjusted PPR ADP'!A:A,'Adjusted PPR ADP'!B:B))</f>
        <v>1.06</v>
      </c>
      <c r="L5" s="13">
        <f t="shared" si="0"/>
        <v>-2.0000000000000018E-2</v>
      </c>
    </row>
    <row r="6" spans="1:12" x14ac:dyDescent="0.25">
      <c r="A6" s="13">
        <v>1</v>
      </c>
      <c r="B6" s="14" t="s">
        <v>846</v>
      </c>
      <c r="C6" s="13" t="s">
        <v>24</v>
      </c>
      <c r="D6" s="13" t="s">
        <v>188</v>
      </c>
      <c r="E6" s="13" t="str">
        <f t="shared" si="1"/>
        <v>1.05</v>
      </c>
      <c r="F6" s="13" t="str">
        <f t="shared" si="2"/>
        <v>Austin Ekeler</v>
      </c>
      <c r="G6" s="13" t="s">
        <v>1046</v>
      </c>
      <c r="H6" s="13" t="s">
        <v>363</v>
      </c>
      <c r="I6" s="13" t="s">
        <v>456</v>
      </c>
      <c r="J6" s="15" t="str">
        <f>_xlfn.XLOOKUP(I6,FantasyOwnerNames!$G$4:$G$15,FantasyOwnerNames!$H$4:$H$15,)</f>
        <v>Jeff Dela Cruz</v>
      </c>
      <c r="K6" s="15" t="str">
        <f>_xlfn.IFNA(_xlfn.XLOOKUP(F6,'PPR ADP 2023'!E:E,'PPR ADP 2023'!B:B),_xlfn.XLOOKUP(F6,'Adjusted PPR ADP'!A:A,'Adjusted PPR ADP'!B:B))</f>
        <v>1.04</v>
      </c>
      <c r="L6" s="13">
        <f t="shared" si="0"/>
        <v>1.0000000000000009E-2</v>
      </c>
    </row>
    <row r="7" spans="1:12" x14ac:dyDescent="0.25">
      <c r="A7" s="13">
        <v>1</v>
      </c>
      <c r="B7" s="14" t="s">
        <v>847</v>
      </c>
      <c r="C7" s="13" t="s">
        <v>59</v>
      </c>
      <c r="D7" s="13" t="s">
        <v>225</v>
      </c>
      <c r="E7" s="13" t="str">
        <f t="shared" si="1"/>
        <v>1.06</v>
      </c>
      <c r="F7" s="13" t="str">
        <f t="shared" si="2"/>
        <v>Cooper Kupp</v>
      </c>
      <c r="G7" s="13" t="s">
        <v>220</v>
      </c>
      <c r="H7" s="13" t="s">
        <v>406</v>
      </c>
      <c r="I7" s="13" t="s">
        <v>457</v>
      </c>
      <c r="J7" s="15" t="str">
        <f>_xlfn.XLOOKUP(I7,FantasyOwnerNames!$G$4:$G$15,FantasyOwnerNames!$H$4:$H$15,)</f>
        <v>Angelo Devera</v>
      </c>
      <c r="K7" s="15" t="str">
        <f>_xlfn.IFNA(_xlfn.XLOOKUP(F7,'PPR ADP 2023'!E:E,'PPR ADP 2023'!B:B),_xlfn.XLOOKUP(F7,'Adjusted PPR ADP'!A:A,'Adjusted PPR ADP'!B:B))</f>
        <v>2.01</v>
      </c>
      <c r="L7" s="13">
        <f t="shared" si="0"/>
        <v>-0.94999999999999973</v>
      </c>
    </row>
    <row r="8" spans="1:12" x14ac:dyDescent="0.25">
      <c r="A8" s="13">
        <v>1</v>
      </c>
      <c r="B8" s="14" t="s">
        <v>848</v>
      </c>
      <c r="C8" s="13" t="s">
        <v>26</v>
      </c>
      <c r="D8" s="13" t="s">
        <v>192</v>
      </c>
      <c r="E8" s="13" t="str">
        <f t="shared" si="1"/>
        <v>1.07</v>
      </c>
      <c r="F8" s="13" t="str">
        <f t="shared" si="2"/>
        <v>Davante Adams</v>
      </c>
      <c r="G8" s="13" t="s">
        <v>208</v>
      </c>
      <c r="H8" s="13" t="s">
        <v>406</v>
      </c>
      <c r="I8" s="13" t="s">
        <v>458</v>
      </c>
      <c r="J8" s="15" t="str">
        <f>_xlfn.XLOOKUP(I8,FantasyOwnerNames!$G$4:$G$15,FantasyOwnerNames!$H$4:$H$15,)</f>
        <v>Albert Tine</v>
      </c>
      <c r="K8" s="15" t="str">
        <f>_xlfn.IFNA(_xlfn.XLOOKUP(F8,'PPR ADP 2023'!E:E,'PPR ADP 2023'!B:B),_xlfn.XLOOKUP(F8,'Adjusted PPR ADP'!A:A,'Adjusted PPR ADP'!B:B))</f>
        <v>1.11</v>
      </c>
      <c r="L8" s="13">
        <f t="shared" si="0"/>
        <v>-4.0000000000000036E-2</v>
      </c>
    </row>
    <row r="9" spans="1:12" x14ac:dyDescent="0.25">
      <c r="A9" s="13">
        <v>1</v>
      </c>
      <c r="B9" s="14" t="s">
        <v>849</v>
      </c>
      <c r="C9" s="13" t="s">
        <v>25</v>
      </c>
      <c r="D9" s="13" t="s">
        <v>190</v>
      </c>
      <c r="E9" s="13" t="str">
        <f t="shared" si="1"/>
        <v>1.08</v>
      </c>
      <c r="F9" s="13" t="str">
        <f t="shared" si="2"/>
        <v>Travis Kelce</v>
      </c>
      <c r="G9" s="13" t="s">
        <v>191</v>
      </c>
      <c r="H9" s="13" t="s">
        <v>407</v>
      </c>
      <c r="I9" s="13" t="s">
        <v>459</v>
      </c>
      <c r="J9" s="15" t="str">
        <f>_xlfn.XLOOKUP(I9,FantasyOwnerNames!$G$4:$G$15,FantasyOwnerNames!$H$4:$H$15,)</f>
        <v>Adam Devera</v>
      </c>
      <c r="K9" s="15" t="str">
        <f>_xlfn.IFNA(_xlfn.XLOOKUP(F9,'PPR ADP 2023'!E:E,'PPR ADP 2023'!B:B),_xlfn.XLOOKUP(F9,'Adjusted PPR ADP'!A:A,'Adjusted PPR ADP'!B:B))</f>
        <v>1.05</v>
      </c>
      <c r="L9" s="13">
        <f t="shared" si="0"/>
        <v>3.0000000000000027E-2</v>
      </c>
    </row>
    <row r="10" spans="1:12" x14ac:dyDescent="0.25">
      <c r="A10" s="13">
        <v>1</v>
      </c>
      <c r="B10" s="14" t="s">
        <v>850</v>
      </c>
      <c r="C10" s="13" t="s">
        <v>463</v>
      </c>
      <c r="D10" s="13" t="s">
        <v>46</v>
      </c>
      <c r="E10" s="13" t="str">
        <f t="shared" si="1"/>
        <v>1.09</v>
      </c>
      <c r="F10" s="13" t="str">
        <f t="shared" si="2"/>
        <v>Bijan Robinson</v>
      </c>
      <c r="G10" s="13" t="s">
        <v>647</v>
      </c>
      <c r="H10" s="13" t="s">
        <v>363</v>
      </c>
      <c r="I10" s="13" t="s">
        <v>460</v>
      </c>
      <c r="J10" s="15" t="str">
        <f>_xlfn.XLOOKUP(I10,FantasyOwnerNames!$G$4:$G$15,FantasyOwnerNames!$H$4:$H$15,)</f>
        <v>Geoffrey Mercado</v>
      </c>
      <c r="K10" s="15" t="str">
        <f>_xlfn.IFNA(_xlfn.XLOOKUP(F10,'PPR ADP 2023'!E:E,'PPR ADP 2023'!B:B),_xlfn.XLOOKUP(F10,'Adjusted PPR ADP'!A:A,'Adjusted PPR ADP'!B:B))</f>
        <v>1.08</v>
      </c>
      <c r="L10" s="13">
        <f t="shared" si="0"/>
        <v>1.0000000000000009E-2</v>
      </c>
    </row>
    <row r="11" spans="1:12" x14ac:dyDescent="0.25">
      <c r="A11" s="13">
        <v>1</v>
      </c>
      <c r="B11" s="14">
        <v>10</v>
      </c>
      <c r="C11" s="13" t="s">
        <v>23</v>
      </c>
      <c r="D11" s="13" t="s">
        <v>186</v>
      </c>
      <c r="E11" s="13" t="str">
        <f t="shared" si="1"/>
        <v>1.10</v>
      </c>
      <c r="F11" s="13" t="str">
        <f t="shared" si="2"/>
        <v>Saquon Barkley</v>
      </c>
      <c r="G11" s="13" t="s">
        <v>672</v>
      </c>
      <c r="H11" s="13" t="s">
        <v>363</v>
      </c>
      <c r="I11" s="13" t="s">
        <v>461</v>
      </c>
      <c r="J11" s="15" t="str">
        <f>_xlfn.XLOOKUP(I11,FantasyOwnerNames!$G$4:$G$15,FantasyOwnerNames!$H$4:$H$15,)</f>
        <v>Armon Antolin</v>
      </c>
      <c r="K11" s="15" t="str">
        <f>_xlfn.IFNA(_xlfn.XLOOKUP(F11,'PPR ADP 2023'!E:E,'PPR ADP 2023'!B:B),_xlfn.XLOOKUP(F11,'Adjusted PPR ADP'!A:A,'Adjusted PPR ADP'!B:B))</f>
        <v>1.07</v>
      </c>
      <c r="L11" s="13">
        <f t="shared" si="0"/>
        <v>3.0000000000000027E-2</v>
      </c>
    </row>
    <row r="12" spans="1:12" x14ac:dyDescent="0.25">
      <c r="A12" s="13">
        <v>1</v>
      </c>
      <c r="B12" s="14">
        <v>11</v>
      </c>
      <c r="C12" s="13" t="s">
        <v>30</v>
      </c>
      <c r="D12" s="13" t="s">
        <v>196</v>
      </c>
      <c r="E12" s="13" t="str">
        <f t="shared" si="1"/>
        <v>1.11</v>
      </c>
      <c r="F12" s="13" t="str">
        <f t="shared" si="2"/>
        <v>Stefon Diggs</v>
      </c>
      <c r="G12" s="13" t="s">
        <v>639</v>
      </c>
      <c r="H12" s="13" t="s">
        <v>406</v>
      </c>
      <c r="I12" s="13" t="s">
        <v>462</v>
      </c>
      <c r="J12" s="15" t="str">
        <f>_xlfn.XLOOKUP(I12,FantasyOwnerNames!$G$4:$G$15,FantasyOwnerNames!$H$4:$H$15,)</f>
        <v>Joseph Durkin</v>
      </c>
      <c r="K12" s="15" t="str">
        <f>_xlfn.IFNA(_xlfn.XLOOKUP(F12,'PPR ADP 2023'!E:E,'PPR ADP 2023'!B:B),_xlfn.XLOOKUP(F12,'Adjusted PPR ADP'!A:A,'Adjusted PPR ADP'!B:B))</f>
        <v>1.09</v>
      </c>
      <c r="L12" s="13">
        <f t="shared" si="0"/>
        <v>2.0000000000000018E-2</v>
      </c>
    </row>
    <row r="13" spans="1:12" x14ac:dyDescent="0.25">
      <c r="A13" s="13">
        <v>1</v>
      </c>
      <c r="B13" s="14">
        <v>12</v>
      </c>
      <c r="C13" s="13" t="s">
        <v>40</v>
      </c>
      <c r="D13" s="13" t="s">
        <v>206</v>
      </c>
      <c r="E13" s="13" t="str">
        <f t="shared" si="1"/>
        <v>1.12</v>
      </c>
      <c r="F13" s="13" t="str">
        <f t="shared" si="2"/>
        <v>A.J. Brown</v>
      </c>
      <c r="G13" s="13" t="s">
        <v>672</v>
      </c>
      <c r="H13" s="13" t="s">
        <v>406</v>
      </c>
      <c r="I13" s="13" t="s">
        <v>360</v>
      </c>
      <c r="J13" s="15" t="str">
        <f>_xlfn.XLOOKUP(I13,FantasyOwnerNames!$G$4:$G$15,FantasyOwnerNames!$H$4:$H$15,)</f>
        <v>Meahway Ngu</v>
      </c>
      <c r="K13" s="15" t="str">
        <f>_xlfn.IFNA(_xlfn.XLOOKUP(F13,'PPR ADP 2023'!E:E,'PPR ADP 2023'!B:B),_xlfn.XLOOKUP(F13,'Adjusted PPR ADP'!A:A,'Adjusted PPR ADP'!B:B))</f>
        <v>2.03</v>
      </c>
      <c r="L13" s="13">
        <f t="shared" si="0"/>
        <v>-0.9099999999999997</v>
      </c>
    </row>
    <row r="14" spans="1:12" x14ac:dyDescent="0.25">
      <c r="A14" s="13">
        <v>2</v>
      </c>
      <c r="B14" s="14" t="s">
        <v>842</v>
      </c>
      <c r="C14" s="13" t="s">
        <v>19</v>
      </c>
      <c r="D14" s="13" t="s">
        <v>112</v>
      </c>
      <c r="E14" s="13" t="str">
        <f t="shared" si="1"/>
        <v>2.01</v>
      </c>
      <c r="F14" s="13" t="str">
        <f t="shared" si="2"/>
        <v>Derrick Henry</v>
      </c>
      <c r="G14" s="13" t="s">
        <v>685</v>
      </c>
      <c r="H14" s="13" t="s">
        <v>363</v>
      </c>
      <c r="I14" s="13" t="s">
        <v>360</v>
      </c>
      <c r="J14" s="15" t="str">
        <f>_xlfn.XLOOKUP(I14,FantasyOwnerNames!$G$4:$G$15,FantasyOwnerNames!$H$4:$H$15,)</f>
        <v>Meahway Ngu</v>
      </c>
      <c r="K14" s="15" t="str">
        <f>_xlfn.IFNA(_xlfn.XLOOKUP(F14,'PPR ADP 2023'!E:E,'PPR ADP 2023'!B:B),_xlfn.XLOOKUP(F14,'Adjusted PPR ADP'!A:A,'Adjusted PPR ADP'!B:B))</f>
        <v>2.05</v>
      </c>
      <c r="L14" s="13">
        <f t="shared" si="0"/>
        <v>-4.0000000000000036E-2</v>
      </c>
    </row>
    <row r="15" spans="1:12" x14ac:dyDescent="0.25">
      <c r="A15" s="13">
        <v>2</v>
      </c>
      <c r="B15" s="14" t="s">
        <v>843</v>
      </c>
      <c r="C15" s="13" t="s">
        <v>29</v>
      </c>
      <c r="D15" s="13" t="s">
        <v>195</v>
      </c>
      <c r="E15" s="13" t="str">
        <f t="shared" si="1"/>
        <v>2.02</v>
      </c>
      <c r="F15" s="13" t="str">
        <f t="shared" si="2"/>
        <v>Nick Chubb</v>
      </c>
      <c r="G15" s="13" t="s">
        <v>633</v>
      </c>
      <c r="H15" s="13" t="s">
        <v>363</v>
      </c>
      <c r="I15" s="13" t="s">
        <v>462</v>
      </c>
      <c r="J15" s="15" t="str">
        <f>_xlfn.XLOOKUP(I15,FantasyOwnerNames!$G$4:$G$15,FantasyOwnerNames!$H$4:$H$15,)</f>
        <v>Joseph Durkin</v>
      </c>
      <c r="K15" s="15" t="str">
        <f>_xlfn.IFNA(_xlfn.XLOOKUP(F15,'PPR ADP 2023'!E:E,'PPR ADP 2023'!B:B),_xlfn.XLOOKUP(F15,'Adjusted PPR ADP'!A:A,'Adjusted PPR ADP'!B:B))</f>
        <v>1.10</v>
      </c>
      <c r="L15" s="13">
        <f t="shared" si="0"/>
        <v>0.91999999999999993</v>
      </c>
    </row>
    <row r="16" spans="1:12" x14ac:dyDescent="0.25">
      <c r="A16" s="13">
        <v>2</v>
      </c>
      <c r="B16" s="14" t="s">
        <v>844</v>
      </c>
      <c r="C16" s="13" t="s">
        <v>375</v>
      </c>
      <c r="D16" s="13" t="s">
        <v>256</v>
      </c>
      <c r="E16" s="13" t="str">
        <f t="shared" si="1"/>
        <v>2.03</v>
      </c>
      <c r="F16" s="13" t="str">
        <f t="shared" si="2"/>
        <v>Garrett Wilson</v>
      </c>
      <c r="G16" s="13" t="s">
        <v>269</v>
      </c>
      <c r="H16" s="13" t="s">
        <v>406</v>
      </c>
      <c r="I16" s="13" t="s">
        <v>461</v>
      </c>
      <c r="J16" s="15" t="str">
        <f>_xlfn.XLOOKUP(I16,FantasyOwnerNames!$G$4:$G$15,FantasyOwnerNames!$H$4:$H$15,)</f>
        <v>Armon Antolin</v>
      </c>
      <c r="K16" s="15" t="str">
        <f>_xlfn.IFNA(_xlfn.XLOOKUP(F16,'PPR ADP 2023'!E:E,'PPR ADP 2023'!B:B),_xlfn.XLOOKUP(F16,'Adjusted PPR ADP'!A:A,'Adjusted PPR ADP'!B:B))</f>
        <v>2.07</v>
      </c>
      <c r="L16" s="13">
        <f t="shared" si="0"/>
        <v>-4.0000000000000036E-2</v>
      </c>
    </row>
    <row r="17" spans="1:12" x14ac:dyDescent="0.25">
      <c r="A17" s="13">
        <v>2</v>
      </c>
      <c r="B17" s="14" t="s">
        <v>845</v>
      </c>
      <c r="C17" s="13" t="s">
        <v>44</v>
      </c>
      <c r="D17" s="13" t="s">
        <v>209</v>
      </c>
      <c r="E17" s="13" t="str">
        <f t="shared" si="1"/>
        <v>2.04</v>
      </c>
      <c r="F17" s="13" t="str">
        <f t="shared" si="2"/>
        <v>CeeDee Lamb</v>
      </c>
      <c r="G17" s="13" t="s">
        <v>627</v>
      </c>
      <c r="H17" s="13" t="s">
        <v>406</v>
      </c>
      <c r="I17" s="13" t="s">
        <v>460</v>
      </c>
      <c r="J17" s="15" t="str">
        <f>_xlfn.XLOOKUP(I17,FantasyOwnerNames!$G$4:$G$15,FantasyOwnerNames!$H$4:$H$15,)</f>
        <v>Geoffrey Mercado</v>
      </c>
      <c r="K17" s="15" t="str">
        <f>_xlfn.IFNA(_xlfn.XLOOKUP(F17,'PPR ADP 2023'!E:E,'PPR ADP 2023'!B:B),_xlfn.XLOOKUP(F17,'Adjusted PPR ADP'!A:A,'Adjusted PPR ADP'!B:B))</f>
        <v>1.12</v>
      </c>
      <c r="L17" s="13">
        <f t="shared" si="0"/>
        <v>0.91999999999999993</v>
      </c>
    </row>
    <row r="18" spans="1:12" x14ac:dyDescent="0.25">
      <c r="A18" s="13">
        <v>2</v>
      </c>
      <c r="B18" s="14" t="s">
        <v>846</v>
      </c>
      <c r="C18" s="13" t="s">
        <v>161</v>
      </c>
      <c r="D18" s="13" t="s">
        <v>316</v>
      </c>
      <c r="E18" s="13" t="str">
        <f t="shared" si="1"/>
        <v>2.05</v>
      </c>
      <c r="F18" s="13" t="str">
        <f t="shared" si="2"/>
        <v>Tony Pollard</v>
      </c>
      <c r="G18" s="13" t="s">
        <v>625</v>
      </c>
      <c r="H18" s="13" t="s">
        <v>363</v>
      </c>
      <c r="I18" s="13" t="s">
        <v>459</v>
      </c>
      <c r="J18" s="15" t="str">
        <f>_xlfn.XLOOKUP(I18,FantasyOwnerNames!$G$4:$G$15,FantasyOwnerNames!$H$4:$H$15,)</f>
        <v>Adam Devera</v>
      </c>
      <c r="K18" s="15" t="str">
        <f>_xlfn.IFNA(_xlfn.XLOOKUP(F18,'PPR ADP 2023'!E:E,'PPR ADP 2023'!B:B),_xlfn.XLOOKUP(F18,'Adjusted PPR ADP'!A:A,'Adjusted PPR ADP'!B:B))</f>
        <v>2.04</v>
      </c>
      <c r="L18" s="13">
        <f t="shared" si="0"/>
        <v>9.9999999999997868E-3</v>
      </c>
    </row>
    <row r="19" spans="1:12" x14ac:dyDescent="0.25">
      <c r="A19" s="13">
        <v>2</v>
      </c>
      <c r="B19" s="14" t="s">
        <v>847</v>
      </c>
      <c r="C19" s="13" t="s">
        <v>50</v>
      </c>
      <c r="D19" s="13" t="s">
        <v>215</v>
      </c>
      <c r="E19" s="13" t="str">
        <f t="shared" si="1"/>
        <v>2.06</v>
      </c>
      <c r="F19" s="13" t="str">
        <f t="shared" si="2"/>
        <v>Joe Mixon</v>
      </c>
      <c r="G19" s="13" t="s">
        <v>736</v>
      </c>
      <c r="H19" s="13" t="s">
        <v>363</v>
      </c>
      <c r="I19" s="13" t="s">
        <v>458</v>
      </c>
      <c r="J19" s="15" t="str">
        <f>_xlfn.XLOOKUP(I19,FantasyOwnerNames!$G$4:$G$15,FantasyOwnerNames!$H$4:$H$15,)</f>
        <v>Albert Tine</v>
      </c>
      <c r="K19" s="15" t="str">
        <f>_xlfn.IFNA(_xlfn.XLOOKUP(F19,'PPR ADP 2023'!E:E,'PPR ADP 2023'!B:B),_xlfn.XLOOKUP(F19,'Adjusted PPR ADP'!A:A,'Adjusted PPR ADP'!B:B))</f>
        <v>3.08</v>
      </c>
      <c r="L19" s="13">
        <f t="shared" si="0"/>
        <v>-1.02</v>
      </c>
    </row>
    <row r="20" spans="1:12" x14ac:dyDescent="0.25">
      <c r="A20" s="13">
        <v>2</v>
      </c>
      <c r="B20" s="14" t="s">
        <v>848</v>
      </c>
      <c r="C20" s="13" t="s">
        <v>366</v>
      </c>
      <c r="D20" s="13" t="s">
        <v>402</v>
      </c>
      <c r="E20" s="13" t="str">
        <f t="shared" si="1"/>
        <v>2.07</v>
      </c>
      <c r="F20" s="13" t="str">
        <f t="shared" si="2"/>
        <v>Amon-Ra St. Brown</v>
      </c>
      <c r="G20" s="13" t="s">
        <v>666</v>
      </c>
      <c r="H20" s="13" t="s">
        <v>406</v>
      </c>
      <c r="I20" s="13" t="s">
        <v>457</v>
      </c>
      <c r="J20" s="15" t="str">
        <f>_xlfn.XLOOKUP(I20,FantasyOwnerNames!$G$4:$G$15,FantasyOwnerNames!$H$4:$H$15,)</f>
        <v>Angelo Devera</v>
      </c>
      <c r="K20" s="15" t="str">
        <f>_xlfn.IFNA(_xlfn.XLOOKUP(F20,'PPR ADP 2023'!E:E,'PPR ADP 2023'!B:B),_xlfn.XLOOKUP(F20,'Adjusted PPR ADP'!A:A,'Adjusted PPR ADP'!B:B))</f>
        <v>2.08</v>
      </c>
      <c r="L20" s="13">
        <f t="shared" si="0"/>
        <v>-1.0000000000000231E-2</v>
      </c>
    </row>
    <row r="21" spans="1:12" x14ac:dyDescent="0.25">
      <c r="A21" s="13">
        <v>2</v>
      </c>
      <c r="B21" s="14" t="s">
        <v>849</v>
      </c>
      <c r="C21" s="13" t="s">
        <v>62</v>
      </c>
      <c r="D21" s="13" t="s">
        <v>228</v>
      </c>
      <c r="E21" s="13" t="str">
        <f t="shared" si="1"/>
        <v>2.08</v>
      </c>
      <c r="F21" s="13" t="str">
        <f>_xlfn.CONCAT(C21, " ", D21)</f>
        <v>Josh Jacobs</v>
      </c>
      <c r="G21" s="13" t="s">
        <v>193</v>
      </c>
      <c r="H21" s="13" t="s">
        <v>363</v>
      </c>
      <c r="I21" s="13" t="s">
        <v>456</v>
      </c>
      <c r="J21" s="15" t="str">
        <f>_xlfn.XLOOKUP(I21,FantasyOwnerNames!$G$4:$G$15,FantasyOwnerNames!$H$4:$H$15,)</f>
        <v>Jeff Dela Cruz</v>
      </c>
      <c r="K21" s="15" t="str">
        <f>_xlfn.IFNA(_xlfn.XLOOKUP(F21,'PPR ADP 2023'!E:E,'PPR ADP 2023'!B:B),_xlfn.XLOOKUP(F21,'Adjusted PPR ADP'!A:A,'Adjusted PPR ADP'!B:B))</f>
        <v>2.06</v>
      </c>
      <c r="L21" s="13">
        <f t="shared" si="0"/>
        <v>2.0000000000000018E-2</v>
      </c>
    </row>
    <row r="22" spans="1:12" x14ac:dyDescent="0.25">
      <c r="A22" s="13">
        <v>2</v>
      </c>
      <c r="B22" s="14" t="s">
        <v>850</v>
      </c>
      <c r="C22" s="13" t="s">
        <v>28</v>
      </c>
      <c r="D22" s="13" t="s">
        <v>109</v>
      </c>
      <c r="E22" s="13" t="str">
        <f t="shared" si="1"/>
        <v>2.09</v>
      </c>
      <c r="F22" s="13" t="str">
        <f t="shared" si="2"/>
        <v>Aaron Jones</v>
      </c>
      <c r="G22" s="13" t="s">
        <v>622</v>
      </c>
      <c r="H22" s="13" t="s">
        <v>363</v>
      </c>
      <c r="I22" s="13" t="s">
        <v>455</v>
      </c>
      <c r="J22" s="15" t="str">
        <f>_xlfn.XLOOKUP(I22,FantasyOwnerNames!$G$4:$G$15,FantasyOwnerNames!$H$4:$H$15,)</f>
        <v>Bhavik Patel</v>
      </c>
      <c r="K22" s="15" t="str">
        <f>_xlfn.IFNA(_xlfn.XLOOKUP(F22,'PPR ADP 2023'!E:E,'PPR ADP 2023'!B:B),_xlfn.XLOOKUP(F22,'Adjusted PPR ADP'!A:A,'Adjusted PPR ADP'!B:B))</f>
        <v>4.01</v>
      </c>
      <c r="L22" s="13">
        <f t="shared" si="0"/>
        <v>-1.92</v>
      </c>
    </row>
    <row r="23" spans="1:12" x14ac:dyDescent="0.25">
      <c r="A23" s="13">
        <v>2</v>
      </c>
      <c r="B23" s="14">
        <v>10</v>
      </c>
      <c r="C23" s="13" t="s">
        <v>130</v>
      </c>
      <c r="D23" s="13" t="s">
        <v>285</v>
      </c>
      <c r="E23" s="13" t="str">
        <f t="shared" si="1"/>
        <v>2.10</v>
      </c>
      <c r="F23" s="13" t="str">
        <f t="shared" si="2"/>
        <v>Jaylen Waddle</v>
      </c>
      <c r="G23" s="13" t="s">
        <v>680</v>
      </c>
      <c r="H23" s="13" t="s">
        <v>406</v>
      </c>
      <c r="I23" s="13" t="s">
        <v>454</v>
      </c>
      <c r="J23" s="15" t="str">
        <f>_xlfn.XLOOKUP(I23,FantasyOwnerNames!$G$4:$G$15,FantasyOwnerNames!$H$4:$H$15,)</f>
        <v>Krish Patel</v>
      </c>
      <c r="K23" s="15" t="str">
        <f>_xlfn.IFNA(_xlfn.XLOOKUP(F23,'PPR ADP 2023'!E:E,'PPR ADP 2023'!B:B),_xlfn.XLOOKUP(F23,'Adjusted PPR ADP'!A:A,'Adjusted PPR ADP'!B:B))</f>
        <v>2.11</v>
      </c>
      <c r="L23" s="13">
        <f t="shared" si="0"/>
        <v>-9.9999999999997868E-3</v>
      </c>
    </row>
    <row r="24" spans="1:12" x14ac:dyDescent="0.25">
      <c r="A24" s="13">
        <v>2</v>
      </c>
      <c r="B24" s="14">
        <v>11</v>
      </c>
      <c r="C24" s="13" t="s">
        <v>54</v>
      </c>
      <c r="D24" s="13" t="s">
        <v>429</v>
      </c>
      <c r="E24" s="13" t="str">
        <f t="shared" si="1"/>
        <v>2.11</v>
      </c>
      <c r="F24" s="13" t="str">
        <f t="shared" si="2"/>
        <v>Chris Olave</v>
      </c>
      <c r="G24" s="13" t="s">
        <v>183</v>
      </c>
      <c r="H24" s="13" t="s">
        <v>406</v>
      </c>
      <c r="I24" s="13" t="s">
        <v>6</v>
      </c>
      <c r="J24" s="15" t="str">
        <f>_xlfn.XLOOKUP(I24,FantasyOwnerNames!$G$4:$G$15,FantasyOwnerNames!$H$4:$H$15,)</f>
        <v>Patrick Mercado</v>
      </c>
      <c r="K24" s="15" t="str">
        <f>_xlfn.IFNA(_xlfn.XLOOKUP(F24,'PPR ADP 2023'!E:E,'PPR ADP 2023'!B:B),_xlfn.XLOOKUP(F24,'Adjusted PPR ADP'!A:A,'Adjusted PPR ADP'!B:B))</f>
        <v>2.12</v>
      </c>
      <c r="L24" s="13">
        <f t="shared" si="0"/>
        <v>-1.0000000000000231E-2</v>
      </c>
    </row>
    <row r="25" spans="1:12" x14ac:dyDescent="0.25">
      <c r="A25" s="13">
        <v>2</v>
      </c>
      <c r="B25" s="14">
        <v>12</v>
      </c>
      <c r="C25" s="13" t="s">
        <v>25</v>
      </c>
      <c r="D25" s="13" t="s">
        <v>521</v>
      </c>
      <c r="E25" s="13" t="str">
        <f t="shared" si="1"/>
        <v>2.12</v>
      </c>
      <c r="F25" s="13" t="str">
        <f t="shared" si="2"/>
        <v>Travis Etienne Jr.</v>
      </c>
      <c r="G25" s="13" t="s">
        <v>662</v>
      </c>
      <c r="H25" s="13" t="s">
        <v>363</v>
      </c>
      <c r="I25" s="13" t="s">
        <v>355</v>
      </c>
      <c r="J25" s="15" t="str">
        <f>_xlfn.XLOOKUP(I25,FantasyOwnerNames!$G$4:$G$15,FantasyOwnerNames!$H$4:$H$15,)</f>
        <v>Jan Dela Cruz</v>
      </c>
      <c r="K25" s="15" t="str">
        <f>_xlfn.IFNA(_xlfn.XLOOKUP(F25,'PPR ADP 2023'!E:E,'PPR ADP 2023'!B:B),_xlfn.XLOOKUP(F25,'Adjusted PPR ADP'!A:A,'Adjusted PPR ADP'!B:B))</f>
        <v>3.04</v>
      </c>
      <c r="L25" s="13">
        <f t="shared" si="0"/>
        <v>-0.91999999999999993</v>
      </c>
    </row>
    <row r="26" spans="1:12" x14ac:dyDescent="0.25">
      <c r="A26" s="13">
        <v>3</v>
      </c>
      <c r="B26" s="14" t="s">
        <v>842</v>
      </c>
      <c r="C26" s="13" t="s">
        <v>71</v>
      </c>
      <c r="D26" s="13" t="s">
        <v>237</v>
      </c>
      <c r="E26" s="13" t="str">
        <f t="shared" si="1"/>
        <v>3.01</v>
      </c>
      <c r="F26" s="13" t="str">
        <f t="shared" si="2"/>
        <v>Tee Higgins</v>
      </c>
      <c r="G26" s="13" t="s">
        <v>649</v>
      </c>
      <c r="H26" s="13" t="s">
        <v>406</v>
      </c>
      <c r="I26" s="13" t="s">
        <v>355</v>
      </c>
      <c r="J26" s="15" t="str">
        <f>_xlfn.XLOOKUP(I26,FantasyOwnerNames!$G$4:$G$15,FantasyOwnerNames!$H$4:$H$15,)</f>
        <v>Jan Dela Cruz</v>
      </c>
      <c r="K26" s="15" t="str">
        <f>_xlfn.IFNA(_xlfn.XLOOKUP(F26,'PPR ADP 2023'!E:E,'PPR ADP 2023'!B:B),_xlfn.XLOOKUP(F26,'Adjusted PPR ADP'!A:A,'Adjusted PPR ADP'!B:B))</f>
        <v>3.03</v>
      </c>
      <c r="L26" s="13">
        <f t="shared" si="0"/>
        <v>-2.0000000000000018E-2</v>
      </c>
    </row>
    <row r="27" spans="1:12" x14ac:dyDescent="0.25">
      <c r="A27" s="13">
        <v>3</v>
      </c>
      <c r="B27" s="14" t="s">
        <v>843</v>
      </c>
      <c r="C27" s="13" t="s">
        <v>464</v>
      </c>
      <c r="D27" s="13" t="s">
        <v>465</v>
      </c>
      <c r="E27" s="13" t="str">
        <f t="shared" si="1"/>
        <v>3.02</v>
      </c>
      <c r="F27" s="13" t="str">
        <f t="shared" si="2"/>
        <v>Jahmyr Gibbs</v>
      </c>
      <c r="G27" s="13" t="s">
        <v>666</v>
      </c>
      <c r="H27" s="13" t="s">
        <v>363</v>
      </c>
      <c r="I27" s="13" t="s">
        <v>6</v>
      </c>
      <c r="J27" s="15" t="str">
        <f>_xlfn.XLOOKUP(I27,FantasyOwnerNames!$G$4:$G$15,FantasyOwnerNames!$H$4:$H$15,)</f>
        <v>Patrick Mercado</v>
      </c>
      <c r="K27" s="15" t="str">
        <f>_xlfn.IFNA(_xlfn.XLOOKUP(F27,'PPR ADP 2023'!E:E,'PPR ADP 2023'!B:B),_xlfn.XLOOKUP(F27,'Adjusted PPR ADP'!A:A,'Adjusted PPR ADP'!B:B))</f>
        <v>3.09</v>
      </c>
      <c r="L27" s="13">
        <f t="shared" si="0"/>
        <v>-6.999999999999984E-2</v>
      </c>
    </row>
    <row r="28" spans="1:12" x14ac:dyDescent="0.25">
      <c r="A28" s="13">
        <v>3</v>
      </c>
      <c r="B28" s="14" t="s">
        <v>844</v>
      </c>
      <c r="C28" s="13" t="s">
        <v>34</v>
      </c>
      <c r="D28" s="13" t="s">
        <v>200</v>
      </c>
      <c r="E28" s="13" t="str">
        <f t="shared" si="1"/>
        <v>3.03</v>
      </c>
      <c r="F28" s="13" t="str">
        <f t="shared" si="2"/>
        <v>Najee Harris</v>
      </c>
      <c r="G28" s="13" t="s">
        <v>637</v>
      </c>
      <c r="H28" s="13" t="s">
        <v>363</v>
      </c>
      <c r="I28" s="13" t="s">
        <v>454</v>
      </c>
      <c r="J28" s="15" t="str">
        <f>_xlfn.XLOOKUP(I28,FantasyOwnerNames!$G$4:$G$15,FantasyOwnerNames!$H$4:$H$15,)</f>
        <v>Krish Patel</v>
      </c>
      <c r="K28" s="15" t="str">
        <f>_xlfn.IFNA(_xlfn.XLOOKUP(F28,'PPR ADP 2023'!E:E,'PPR ADP 2023'!B:B),_xlfn.XLOOKUP(F28,'Adjusted PPR ADP'!A:A,'Adjusted PPR ADP'!B:B))</f>
        <v>3.02</v>
      </c>
      <c r="L28" s="13">
        <f t="shared" si="0"/>
        <v>9.9999999999997868E-3</v>
      </c>
    </row>
    <row r="29" spans="1:12" x14ac:dyDescent="0.25">
      <c r="A29" s="13">
        <v>3</v>
      </c>
      <c r="B29" s="14" t="s">
        <v>845</v>
      </c>
      <c r="C29" s="13" t="s">
        <v>169</v>
      </c>
      <c r="D29" s="13" t="s">
        <v>320</v>
      </c>
      <c r="E29" s="13" t="str">
        <f t="shared" si="1"/>
        <v>3.04</v>
      </c>
      <c r="F29" s="13" t="str">
        <f t="shared" si="2"/>
        <v>Rhamondre Stevenson</v>
      </c>
      <c r="G29" s="13" t="s">
        <v>266</v>
      </c>
      <c r="H29" s="13" t="s">
        <v>363</v>
      </c>
      <c r="I29" s="13" t="s">
        <v>455</v>
      </c>
      <c r="J29" s="15" t="str">
        <f>_xlfn.XLOOKUP(I29,FantasyOwnerNames!$G$4:$G$15,FantasyOwnerNames!$H$4:$H$15,)</f>
        <v>Bhavik Patel</v>
      </c>
      <c r="K29" s="15" t="str">
        <f>_xlfn.IFNA(_xlfn.XLOOKUP(F29,'PPR ADP 2023'!E:E,'PPR ADP 2023'!B:B),_xlfn.XLOOKUP(F29,'Adjusted PPR ADP'!A:A,'Adjusted PPR ADP'!B:B))</f>
        <v>3.06</v>
      </c>
      <c r="L29" s="13">
        <f t="shared" si="0"/>
        <v>-2.0000000000000018E-2</v>
      </c>
    </row>
    <row r="30" spans="1:12" x14ac:dyDescent="0.25">
      <c r="A30" s="13">
        <v>3</v>
      </c>
      <c r="B30" s="14" t="s">
        <v>846</v>
      </c>
      <c r="C30" s="13" t="s">
        <v>39</v>
      </c>
      <c r="D30" s="13" t="s">
        <v>205</v>
      </c>
      <c r="E30" s="13" t="str">
        <f t="shared" si="1"/>
        <v>3.05</v>
      </c>
      <c r="F30" s="13" t="str">
        <f t="shared" si="2"/>
        <v>Calvin Ridley</v>
      </c>
      <c r="G30" s="13" t="s">
        <v>625</v>
      </c>
      <c r="H30" s="13" t="s">
        <v>406</v>
      </c>
      <c r="I30" s="13" t="s">
        <v>456</v>
      </c>
      <c r="J30" s="15" t="str">
        <f>_xlfn.XLOOKUP(I30,FantasyOwnerNames!$G$4:$G$15,FantasyOwnerNames!$H$4:$H$15,)</f>
        <v>Jeff Dela Cruz</v>
      </c>
      <c r="K30" s="15" t="str">
        <f>_xlfn.IFNA(_xlfn.XLOOKUP(F30,'PPR ADP 2023'!E:E,'PPR ADP 2023'!B:B),_xlfn.XLOOKUP(F30,'Adjusted PPR ADP'!A:A,'Adjusted PPR ADP'!B:B))</f>
        <v>3.11</v>
      </c>
      <c r="L30" s="13">
        <f t="shared" si="0"/>
        <v>-6.0000000000000053E-2</v>
      </c>
    </row>
    <row r="31" spans="1:12" x14ac:dyDescent="0.25">
      <c r="A31" s="13">
        <v>3</v>
      </c>
      <c r="B31" s="14" t="s">
        <v>847</v>
      </c>
      <c r="C31" s="13" t="s">
        <v>36</v>
      </c>
      <c r="D31" s="13" t="s">
        <v>202</v>
      </c>
      <c r="E31" s="13" t="str">
        <f t="shared" si="1"/>
        <v>3.06</v>
      </c>
      <c r="F31" s="13" t="str">
        <f t="shared" si="2"/>
        <v>DK Metcalf</v>
      </c>
      <c r="G31" s="13" t="s">
        <v>650</v>
      </c>
      <c r="H31" s="13" t="s">
        <v>406</v>
      </c>
      <c r="I31" s="13" t="s">
        <v>457</v>
      </c>
      <c r="J31" s="15" t="str">
        <f>_xlfn.XLOOKUP(I31,FantasyOwnerNames!$G$4:$G$15,FantasyOwnerNames!$H$4:$H$15,)</f>
        <v>Angelo Devera</v>
      </c>
      <c r="K31" s="15" t="str">
        <f>_xlfn.IFNA(_xlfn.XLOOKUP(F31,'PPR ADP 2023'!E:E,'PPR ADP 2023'!B:B),_xlfn.XLOOKUP(F31,'Adjusted PPR ADP'!A:A,'Adjusted PPR ADP'!B:B))</f>
        <v>3.07</v>
      </c>
      <c r="L31" s="13">
        <f t="shared" si="0"/>
        <v>-9.9999999999997868E-3</v>
      </c>
    </row>
    <row r="32" spans="1:12" x14ac:dyDescent="0.25">
      <c r="A32" s="13">
        <v>3</v>
      </c>
      <c r="B32" s="14" t="s">
        <v>848</v>
      </c>
      <c r="C32" s="13" t="s">
        <v>101</v>
      </c>
      <c r="D32" s="13" t="s">
        <v>268</v>
      </c>
      <c r="E32" s="13" t="str">
        <f t="shared" si="1"/>
        <v>3.07</v>
      </c>
      <c r="F32" s="13" t="str">
        <f t="shared" si="2"/>
        <v>DeVonta Smith</v>
      </c>
      <c r="G32" s="13" t="s">
        <v>672</v>
      </c>
      <c r="H32" s="13" t="s">
        <v>406</v>
      </c>
      <c r="I32" s="13" t="s">
        <v>458</v>
      </c>
      <c r="J32" s="15" t="str">
        <f>_xlfn.XLOOKUP(I32,FantasyOwnerNames!$G$4:$G$15,FantasyOwnerNames!$H$4:$H$15,)</f>
        <v>Albert Tine</v>
      </c>
      <c r="K32" s="15" t="str">
        <f>_xlfn.IFNA(_xlfn.XLOOKUP(F32,'PPR ADP 2023'!E:E,'PPR ADP 2023'!B:B),_xlfn.XLOOKUP(F32,'Adjusted PPR ADP'!A:A,'Adjusted PPR ADP'!B:B))</f>
        <v>3.01</v>
      </c>
      <c r="L32" s="13">
        <f t="shared" si="0"/>
        <v>6.0000000000000053E-2</v>
      </c>
    </row>
    <row r="33" spans="1:12" x14ac:dyDescent="0.25">
      <c r="A33" s="13">
        <v>3</v>
      </c>
      <c r="B33" s="14" t="s">
        <v>849</v>
      </c>
      <c r="C33" s="13" t="s">
        <v>98</v>
      </c>
      <c r="D33" s="13" t="s">
        <v>615</v>
      </c>
      <c r="E33" s="13" t="str">
        <f t="shared" si="1"/>
        <v>3.08</v>
      </c>
      <c r="F33" s="13" t="str">
        <f t="shared" si="2"/>
        <v>Deebo Samuel Sr.</v>
      </c>
      <c r="G33" s="13" t="s">
        <v>214</v>
      </c>
      <c r="H33" s="13" t="s">
        <v>406</v>
      </c>
      <c r="I33" s="13" t="s">
        <v>459</v>
      </c>
      <c r="J33" s="15" t="str">
        <f>_xlfn.XLOOKUP(I33,FantasyOwnerNames!$G$4:$G$15,FantasyOwnerNames!$H$4:$H$15,)</f>
        <v>Adam Devera</v>
      </c>
      <c r="K33" s="15" t="str">
        <f>_xlfn.IFNA(_xlfn.XLOOKUP(F33,'PPR ADP 2023'!E:E,'PPR ADP 2023'!B:B),_xlfn.XLOOKUP(F33,'Adjusted PPR ADP'!A:A,'Adjusted PPR ADP'!B:B))</f>
        <v>4.02</v>
      </c>
      <c r="L33" s="13">
        <f t="shared" si="0"/>
        <v>-0.9399999999999995</v>
      </c>
    </row>
    <row r="34" spans="1:12" x14ac:dyDescent="0.25">
      <c r="A34" s="13">
        <v>3</v>
      </c>
      <c r="B34" s="14" t="s">
        <v>850</v>
      </c>
      <c r="C34" s="13" t="s">
        <v>42</v>
      </c>
      <c r="D34" s="13" t="s">
        <v>59</v>
      </c>
      <c r="E34" s="13" t="str">
        <f t="shared" si="1"/>
        <v>3.09</v>
      </c>
      <c r="F34" s="13" t="str">
        <f t="shared" si="2"/>
        <v>Amari Cooper</v>
      </c>
      <c r="G34" s="13" t="s">
        <v>633</v>
      </c>
      <c r="H34" s="13" t="s">
        <v>406</v>
      </c>
      <c r="I34" s="13" t="s">
        <v>460</v>
      </c>
      <c r="J34" s="15" t="str">
        <f>_xlfn.XLOOKUP(I34,FantasyOwnerNames!$G$4:$G$15,FantasyOwnerNames!$H$4:$H$15,)</f>
        <v>Geoffrey Mercado</v>
      </c>
      <c r="K34" s="15" t="str">
        <f>_xlfn.IFNA(_xlfn.XLOOKUP(F34,'PPR ADP 2023'!E:E,'PPR ADP 2023'!B:B),_xlfn.XLOOKUP(F34,'Adjusted PPR ADP'!A:A,'Adjusted PPR ADP'!B:B))</f>
        <v>4.04</v>
      </c>
      <c r="L34" s="13">
        <f t="shared" ref="L34:L65" si="3">IFERROR(E34-K34,"N/A")</f>
        <v>-0.95000000000000018</v>
      </c>
    </row>
    <row r="35" spans="1:12" x14ac:dyDescent="0.25">
      <c r="A35" s="13">
        <v>3</v>
      </c>
      <c r="B35" s="14">
        <v>10</v>
      </c>
      <c r="C35" s="13" t="s">
        <v>92</v>
      </c>
      <c r="D35" s="13" t="s">
        <v>258</v>
      </c>
      <c r="E35" s="13" t="str">
        <f t="shared" si="1"/>
        <v>3.10</v>
      </c>
      <c r="F35" s="13" t="str">
        <f t="shared" si="2"/>
        <v>Jalen Hurts</v>
      </c>
      <c r="G35" s="13" t="s">
        <v>672</v>
      </c>
      <c r="H35" s="13" t="s">
        <v>408</v>
      </c>
      <c r="I35" s="13" t="s">
        <v>461</v>
      </c>
      <c r="J35" s="15" t="str">
        <f>_xlfn.XLOOKUP(I35,FantasyOwnerNames!$G$4:$G$15,FantasyOwnerNames!$H$4:$H$15,)</f>
        <v>Armon Antolin</v>
      </c>
      <c r="K35" s="15" t="str">
        <f>_xlfn.IFNA(_xlfn.XLOOKUP(F35,'PPR ADP 2023'!E:E,'PPR ADP 2023'!B:B),_xlfn.XLOOKUP(F35,'Adjusted PPR ADP'!A:A,'Adjusted PPR ADP'!B:B))</f>
        <v>2.10</v>
      </c>
      <c r="L35" s="13">
        <f t="shared" si="3"/>
        <v>1</v>
      </c>
    </row>
    <row r="36" spans="1:12" x14ac:dyDescent="0.25">
      <c r="A36" s="13">
        <v>3</v>
      </c>
      <c r="B36" s="14">
        <v>11</v>
      </c>
      <c r="C36" s="13" t="s">
        <v>56</v>
      </c>
      <c r="D36" s="13" t="s">
        <v>221</v>
      </c>
      <c r="E36" s="13" t="str">
        <f t="shared" si="1"/>
        <v>3.11</v>
      </c>
      <c r="F36" s="13" t="str">
        <f t="shared" si="2"/>
        <v>Patrick Mahomes</v>
      </c>
      <c r="G36" s="13" t="s">
        <v>191</v>
      </c>
      <c r="H36" s="13" t="s">
        <v>408</v>
      </c>
      <c r="I36" s="13" t="s">
        <v>462</v>
      </c>
      <c r="J36" s="15" t="str">
        <f>_xlfn.XLOOKUP(I36,FantasyOwnerNames!$G$4:$G$15,FantasyOwnerNames!$H$4:$H$15,)</f>
        <v>Joseph Durkin</v>
      </c>
      <c r="K36" s="15" t="str">
        <f>_xlfn.IFNA(_xlfn.XLOOKUP(F36,'PPR ADP 2023'!E:E,'PPR ADP 2023'!B:B),_xlfn.XLOOKUP(F36,'Adjusted PPR ADP'!A:A,'Adjusted PPR ADP'!B:B))</f>
        <v>2.02</v>
      </c>
      <c r="L36" s="13">
        <f t="shared" si="3"/>
        <v>1.0899999999999999</v>
      </c>
    </row>
    <row r="37" spans="1:12" x14ac:dyDescent="0.25">
      <c r="A37" s="13">
        <v>3</v>
      </c>
      <c r="B37" s="14">
        <v>12</v>
      </c>
      <c r="C37" s="13" t="s">
        <v>43</v>
      </c>
      <c r="D37" s="13" t="s">
        <v>45</v>
      </c>
      <c r="E37" s="13" t="str">
        <f t="shared" si="1"/>
        <v>3.12</v>
      </c>
      <c r="F37" s="13" t="str">
        <f t="shared" si="2"/>
        <v>Keenan Allen</v>
      </c>
      <c r="G37" s="13" t="s">
        <v>657</v>
      </c>
      <c r="H37" s="13" t="s">
        <v>406</v>
      </c>
      <c r="I37" s="13" t="s">
        <v>360</v>
      </c>
      <c r="J37" s="15" t="str">
        <f>_xlfn.XLOOKUP(I37,FantasyOwnerNames!$G$4:$G$15,FantasyOwnerNames!$H$4:$H$15,)</f>
        <v>Meahway Ngu</v>
      </c>
      <c r="K37" s="15" t="str">
        <f>_xlfn.IFNA(_xlfn.XLOOKUP(F37,'PPR ADP 2023'!E:E,'PPR ADP 2023'!B:B),_xlfn.XLOOKUP(F37,'Adjusted PPR ADP'!A:A,'Adjusted PPR ADP'!B:B))</f>
        <v>4.05</v>
      </c>
      <c r="L37" s="13">
        <f t="shared" si="3"/>
        <v>-0.92999999999999972</v>
      </c>
    </row>
    <row r="38" spans="1:12" x14ac:dyDescent="0.25">
      <c r="A38" s="13">
        <v>4</v>
      </c>
      <c r="B38" s="14" t="s">
        <v>842</v>
      </c>
      <c r="C38" s="13" t="s">
        <v>365</v>
      </c>
      <c r="D38" s="13" t="s">
        <v>417</v>
      </c>
      <c r="E38" s="13" t="str">
        <f t="shared" si="1"/>
        <v>4.01</v>
      </c>
      <c r="F38" s="13" t="str">
        <f t="shared" si="2"/>
        <v>Breece Hall</v>
      </c>
      <c r="G38" s="13" t="s">
        <v>269</v>
      </c>
      <c r="H38" s="13" t="s">
        <v>363</v>
      </c>
      <c r="I38" s="13" t="s">
        <v>360</v>
      </c>
      <c r="J38" s="15" t="str">
        <f>_xlfn.XLOOKUP(I38,FantasyOwnerNames!$G$4:$G$15,FantasyOwnerNames!$H$4:$H$15,)</f>
        <v>Meahway Ngu</v>
      </c>
      <c r="K38" s="15" t="str">
        <f>_xlfn.IFNA(_xlfn.XLOOKUP(F38,'PPR ADP 2023'!E:E,'PPR ADP 2023'!B:B),_xlfn.XLOOKUP(F38,'Adjusted PPR ADP'!A:A,'Adjusted PPR ADP'!B:B))</f>
        <v>4.03</v>
      </c>
      <c r="L38" s="13">
        <f t="shared" si="3"/>
        <v>-2.0000000000000462E-2</v>
      </c>
    </row>
    <row r="39" spans="1:12" x14ac:dyDescent="0.25">
      <c r="A39" s="13">
        <v>4</v>
      </c>
      <c r="B39" s="14" t="s">
        <v>843</v>
      </c>
      <c r="C39" s="13" t="s">
        <v>383</v>
      </c>
      <c r="D39" s="13" t="s">
        <v>404</v>
      </c>
      <c r="E39" s="13" t="str">
        <f t="shared" si="1"/>
        <v>4.02</v>
      </c>
      <c r="F39" s="13" t="str">
        <f t="shared" si="2"/>
        <v>Kenneth Walker III</v>
      </c>
      <c r="G39" s="13" t="s">
        <v>650</v>
      </c>
      <c r="H39" s="13" t="s">
        <v>363</v>
      </c>
      <c r="I39" s="13" t="s">
        <v>462</v>
      </c>
      <c r="J39" s="15" t="str">
        <f>_xlfn.XLOOKUP(I39,FantasyOwnerNames!$G$4:$G$15,FantasyOwnerNames!$H$4:$H$15,)</f>
        <v>Joseph Durkin</v>
      </c>
      <c r="K39" s="15" t="str">
        <f>_xlfn.IFNA(_xlfn.XLOOKUP(F39,'PPR ADP 2023'!E:E,'PPR ADP 2023'!B:B),_xlfn.XLOOKUP(F39,'Adjusted PPR ADP'!A:A,'Adjusted PPR ADP'!B:B))</f>
        <v>4.07</v>
      </c>
      <c r="L39" s="13">
        <f t="shared" si="3"/>
        <v>-5.0000000000000711E-2</v>
      </c>
    </row>
    <row r="40" spans="1:12" x14ac:dyDescent="0.25">
      <c r="A40" s="13">
        <v>4</v>
      </c>
      <c r="B40" s="14" t="s">
        <v>844</v>
      </c>
      <c r="C40" s="13" t="s">
        <v>48</v>
      </c>
      <c r="D40" s="13" t="s">
        <v>232</v>
      </c>
      <c r="E40" s="13" t="str">
        <f t="shared" si="1"/>
        <v>4.03</v>
      </c>
      <c r="F40" s="13" t="str">
        <f t="shared" si="2"/>
        <v>Mike Williams</v>
      </c>
      <c r="G40" s="13" t="s">
        <v>269</v>
      </c>
      <c r="H40" s="13" t="s">
        <v>406</v>
      </c>
      <c r="I40" s="13" t="s">
        <v>461</v>
      </c>
      <c r="J40" s="15" t="str">
        <f>_xlfn.XLOOKUP(I40,FantasyOwnerNames!$G$4:$G$15,FantasyOwnerNames!$H$4:$H$15,)</f>
        <v>Armon Antolin</v>
      </c>
      <c r="K40" s="15" t="str">
        <f>_xlfn.IFNA(_xlfn.XLOOKUP(F40,'PPR ADP 2023'!E:E,'PPR ADP 2023'!B:B),_xlfn.XLOOKUP(F40,'Adjusted PPR ADP'!A:A,'Adjusted PPR ADP'!B:B))</f>
        <v>5.08</v>
      </c>
      <c r="L40" s="13">
        <f t="shared" si="3"/>
        <v>-1.0499999999999998</v>
      </c>
    </row>
    <row r="41" spans="1:12" x14ac:dyDescent="0.25">
      <c r="A41" s="13">
        <v>4</v>
      </c>
      <c r="B41" s="14" t="s">
        <v>845</v>
      </c>
      <c r="C41" s="13" t="s">
        <v>67</v>
      </c>
      <c r="D41" s="13" t="s">
        <v>233</v>
      </c>
      <c r="E41" s="13" t="str">
        <f t="shared" si="1"/>
        <v>4.04</v>
      </c>
      <c r="F41" s="13" t="str">
        <f t="shared" si="2"/>
        <v>Mark Andrews</v>
      </c>
      <c r="G41" s="13" t="s">
        <v>685</v>
      </c>
      <c r="H41" s="13" t="s">
        <v>407</v>
      </c>
      <c r="I41" s="13" t="s">
        <v>460</v>
      </c>
      <c r="J41" s="15" t="str">
        <f>_xlfn.XLOOKUP(I41,FantasyOwnerNames!$G$4:$G$15,FantasyOwnerNames!$H$4:$H$15,)</f>
        <v>Geoffrey Mercado</v>
      </c>
      <c r="K41" s="15" t="str">
        <f>_xlfn.IFNA(_xlfn.XLOOKUP(F41,'PPR ADP 2023'!E:E,'PPR ADP 2023'!B:B),_xlfn.XLOOKUP(F41,'Adjusted PPR ADP'!A:A,'Adjusted PPR ADP'!B:B))</f>
        <v>3.05</v>
      </c>
      <c r="L41" s="13">
        <f t="shared" si="3"/>
        <v>0.99000000000000021</v>
      </c>
    </row>
    <row r="42" spans="1:12" x14ac:dyDescent="0.25">
      <c r="A42" s="13">
        <v>4</v>
      </c>
      <c r="B42" s="14" t="s">
        <v>846</v>
      </c>
      <c r="C42" s="13" t="s">
        <v>18</v>
      </c>
      <c r="D42" s="13" t="s">
        <v>436</v>
      </c>
      <c r="E42" s="13" t="str">
        <f t="shared" si="1"/>
        <v>4.05</v>
      </c>
      <c r="F42" s="13" t="str">
        <f t="shared" si="2"/>
        <v>Christian Watson</v>
      </c>
      <c r="G42" s="13" t="s">
        <v>193</v>
      </c>
      <c r="H42" s="13" t="s">
        <v>406</v>
      </c>
      <c r="I42" s="13" t="s">
        <v>459</v>
      </c>
      <c r="J42" s="15" t="str">
        <f>_xlfn.XLOOKUP(I42,FantasyOwnerNames!$G$4:$G$15,FantasyOwnerNames!$H$4:$H$15,)</f>
        <v>Adam Devera</v>
      </c>
      <c r="K42" s="15" t="str">
        <f>_xlfn.IFNA(_xlfn.XLOOKUP(F42,'PPR ADP 2023'!E:E,'PPR ADP 2023'!B:B),_xlfn.XLOOKUP(F42,'Adjusted PPR ADP'!A:A,'Adjusted PPR ADP'!B:B))</f>
        <v>5.07</v>
      </c>
      <c r="L42" s="13">
        <f t="shared" si="3"/>
        <v>-1.0200000000000005</v>
      </c>
    </row>
    <row r="43" spans="1:12" x14ac:dyDescent="0.25">
      <c r="A43" s="13">
        <v>4</v>
      </c>
      <c r="B43" s="14" t="s">
        <v>847</v>
      </c>
      <c r="C43" s="13" t="s">
        <v>50</v>
      </c>
      <c r="D43" s="13" t="s">
        <v>294</v>
      </c>
      <c r="E43" s="13" t="str">
        <f t="shared" si="1"/>
        <v>4.06</v>
      </c>
      <c r="F43" s="13" t="str">
        <f t="shared" si="2"/>
        <v>Joe Burrow</v>
      </c>
      <c r="G43" s="13" t="s">
        <v>649</v>
      </c>
      <c r="H43" s="13" t="s">
        <v>408</v>
      </c>
      <c r="I43" s="13" t="s">
        <v>458</v>
      </c>
      <c r="J43" s="15" t="str">
        <f>_xlfn.XLOOKUP(I43,FantasyOwnerNames!$G$4:$G$15,FantasyOwnerNames!$H$4:$H$15,)</f>
        <v>Albert Tine</v>
      </c>
      <c r="K43" s="15" t="str">
        <f>_xlfn.IFNA(_xlfn.XLOOKUP(F43,'PPR ADP 2023'!E:E,'PPR ADP 2023'!B:B),_xlfn.XLOOKUP(F43,'Adjusted PPR ADP'!A:A,'Adjusted PPR ADP'!B:B))</f>
        <v>3.12</v>
      </c>
      <c r="L43" s="13">
        <f t="shared" si="3"/>
        <v>0.9399999999999995</v>
      </c>
    </row>
    <row r="44" spans="1:12" x14ac:dyDescent="0.25">
      <c r="A44" s="13">
        <v>4</v>
      </c>
      <c r="B44" s="14" t="s">
        <v>848</v>
      </c>
      <c r="C44" s="13" t="s">
        <v>66</v>
      </c>
      <c r="D44" s="13" t="s">
        <v>232</v>
      </c>
      <c r="E44" s="13" t="str">
        <f t="shared" si="1"/>
        <v>4.07</v>
      </c>
      <c r="F44" s="13" t="str">
        <f t="shared" si="2"/>
        <v>Javonte Williams</v>
      </c>
      <c r="G44" s="13" t="s">
        <v>688</v>
      </c>
      <c r="H44" s="13" t="s">
        <v>363</v>
      </c>
      <c r="I44" s="13" t="s">
        <v>457</v>
      </c>
      <c r="J44" s="15" t="str">
        <f>_xlfn.XLOOKUP(I44,FantasyOwnerNames!$G$4:$G$15,FantasyOwnerNames!$H$4:$H$15,)</f>
        <v>Angelo Devera</v>
      </c>
      <c r="K44" s="15" t="str">
        <f>_xlfn.IFNA(_xlfn.XLOOKUP(F44,'PPR ADP 2023'!E:E,'PPR ADP 2023'!B:B),_xlfn.XLOOKUP(F44,'Adjusted PPR ADP'!A:A,'Adjusted PPR ADP'!B:B))</f>
        <v>7.01</v>
      </c>
      <c r="L44" s="13">
        <f t="shared" si="3"/>
        <v>-2.9399999999999995</v>
      </c>
    </row>
    <row r="45" spans="1:12" x14ac:dyDescent="0.25">
      <c r="A45" s="13">
        <v>4</v>
      </c>
      <c r="B45" s="14" t="s">
        <v>849</v>
      </c>
      <c r="C45" s="13" t="s">
        <v>33</v>
      </c>
      <c r="D45" s="13" t="s">
        <v>199</v>
      </c>
      <c r="E45" s="13" t="str">
        <f t="shared" si="1"/>
        <v>4.08</v>
      </c>
      <c r="F45" s="13" t="str">
        <f t="shared" si="2"/>
        <v>DeAndre Hopkins</v>
      </c>
      <c r="G45" s="13" t="s">
        <v>625</v>
      </c>
      <c r="H45" s="13" t="s">
        <v>406</v>
      </c>
      <c r="I45" s="13" t="s">
        <v>456</v>
      </c>
      <c r="J45" s="15" t="str">
        <f>_xlfn.XLOOKUP(I45,FantasyOwnerNames!$G$4:$G$15,FantasyOwnerNames!$H$4:$H$15,)</f>
        <v>Jeff Dela Cruz</v>
      </c>
      <c r="K45" s="15" t="str">
        <f>_xlfn.IFNA(_xlfn.XLOOKUP(F45,'PPR ADP 2023'!E:E,'PPR ADP 2023'!B:B),_xlfn.XLOOKUP(F45,'Adjusted PPR ADP'!A:A,'Adjusted PPR ADP'!B:B))</f>
        <v>5.04</v>
      </c>
      <c r="L45" s="13">
        <f t="shared" si="3"/>
        <v>-0.96</v>
      </c>
    </row>
    <row r="46" spans="1:12" x14ac:dyDescent="0.25">
      <c r="A46" s="13">
        <v>4</v>
      </c>
      <c r="B46" s="14" t="s">
        <v>850</v>
      </c>
      <c r="C46" s="13" t="s">
        <v>70</v>
      </c>
      <c r="D46" s="13" t="s">
        <v>236</v>
      </c>
      <c r="E46" s="13" t="str">
        <f t="shared" si="1"/>
        <v>4.09</v>
      </c>
      <c r="F46" s="13" t="str">
        <f t="shared" si="2"/>
        <v>Diontae Johnson</v>
      </c>
      <c r="G46" s="13" t="s">
        <v>620</v>
      </c>
      <c r="H46" s="13" t="s">
        <v>406</v>
      </c>
      <c r="I46" s="13" t="s">
        <v>455</v>
      </c>
      <c r="J46" s="15" t="str">
        <f>_xlfn.XLOOKUP(I46,FantasyOwnerNames!$G$4:$G$15,FantasyOwnerNames!$H$4:$H$15,)</f>
        <v>Bhavik Patel</v>
      </c>
      <c r="K46" s="15" t="str">
        <f>_xlfn.IFNA(_xlfn.XLOOKUP(F46,'PPR ADP 2023'!E:E,'PPR ADP 2023'!B:B),_xlfn.XLOOKUP(F46,'Adjusted PPR ADP'!A:A,'Adjusted PPR ADP'!B:B))</f>
        <v>7.03</v>
      </c>
      <c r="L46" s="13">
        <f t="shared" si="3"/>
        <v>-2.9400000000000004</v>
      </c>
    </row>
    <row r="47" spans="1:12" x14ac:dyDescent="0.25">
      <c r="A47" s="13">
        <v>4</v>
      </c>
      <c r="B47" s="14">
        <v>10</v>
      </c>
      <c r="C47" s="13" t="s">
        <v>54</v>
      </c>
      <c r="D47" s="13" t="s">
        <v>222</v>
      </c>
      <c r="E47" s="13" t="str">
        <f t="shared" si="1"/>
        <v>4.10</v>
      </c>
      <c r="F47" s="13" t="str">
        <f t="shared" si="2"/>
        <v>Chris Godwin</v>
      </c>
      <c r="G47" s="13" t="s">
        <v>212</v>
      </c>
      <c r="H47" s="13" t="s">
        <v>406</v>
      </c>
      <c r="I47" s="13" t="s">
        <v>454</v>
      </c>
      <c r="J47" s="15" t="str">
        <f>_xlfn.XLOOKUP(I47,FantasyOwnerNames!$G$4:$G$15,FantasyOwnerNames!$H$4:$H$15,)</f>
        <v>Krish Patel</v>
      </c>
      <c r="K47" s="15" t="str">
        <f>_xlfn.IFNA(_xlfn.XLOOKUP(F47,'PPR ADP 2023'!E:E,'PPR ADP 2023'!B:B),_xlfn.XLOOKUP(F47,'Adjusted PPR ADP'!A:A,'Adjusted PPR ADP'!B:B))</f>
        <v>6.07</v>
      </c>
      <c r="L47" s="13">
        <f t="shared" si="3"/>
        <v>-1.9700000000000006</v>
      </c>
    </row>
    <row r="48" spans="1:12" x14ac:dyDescent="0.25">
      <c r="A48" s="13">
        <v>4</v>
      </c>
      <c r="B48" s="14">
        <v>11</v>
      </c>
      <c r="C48" s="13" t="s">
        <v>62</v>
      </c>
      <c r="D48" s="13" t="s">
        <v>45</v>
      </c>
      <c r="E48" s="13" t="str">
        <f t="shared" si="1"/>
        <v>4.11</v>
      </c>
      <c r="F48" s="13" t="str">
        <f t="shared" si="2"/>
        <v>Josh Allen</v>
      </c>
      <c r="G48" s="13" t="s">
        <v>639</v>
      </c>
      <c r="H48" s="13" t="s">
        <v>408</v>
      </c>
      <c r="I48" s="13" t="s">
        <v>6</v>
      </c>
      <c r="J48" s="15" t="str">
        <f>_xlfn.XLOOKUP(I48,FantasyOwnerNames!$G$4:$G$15,FantasyOwnerNames!$H$4:$H$15,)</f>
        <v>Patrick Mercado</v>
      </c>
      <c r="K48" s="15" t="str">
        <f>_xlfn.IFNA(_xlfn.XLOOKUP(F48,'PPR ADP 2023'!E:E,'PPR ADP 2023'!B:B),_xlfn.XLOOKUP(F48,'Adjusted PPR ADP'!A:A,'Adjusted PPR ADP'!B:B))</f>
        <v>2.09</v>
      </c>
      <c r="L48" s="13">
        <f t="shared" si="3"/>
        <v>2.0200000000000005</v>
      </c>
    </row>
    <row r="49" spans="1:12" x14ac:dyDescent="0.25">
      <c r="A49" s="13">
        <v>4</v>
      </c>
      <c r="B49" s="14">
        <v>12</v>
      </c>
      <c r="C49" s="13" t="s">
        <v>38</v>
      </c>
      <c r="D49" s="13" t="s">
        <v>184</v>
      </c>
      <c r="E49" s="13" t="str">
        <f t="shared" si="1"/>
        <v>4.12</v>
      </c>
      <c r="F49" s="13" t="str">
        <f t="shared" si="2"/>
        <v>James Cook</v>
      </c>
      <c r="G49" s="13" t="s">
        <v>639</v>
      </c>
      <c r="H49" s="13" t="s">
        <v>363</v>
      </c>
      <c r="I49" s="13" t="s">
        <v>355</v>
      </c>
      <c r="J49" s="15" t="str">
        <f>_xlfn.XLOOKUP(I49,FantasyOwnerNames!$G$4:$G$15,FantasyOwnerNames!$H$4:$H$15,)</f>
        <v>Jan Dela Cruz</v>
      </c>
      <c r="K49" s="15" t="str">
        <f>_xlfn.IFNA(_xlfn.XLOOKUP(F49,'PPR ADP 2023'!E:E,'PPR ADP 2023'!B:B),_xlfn.XLOOKUP(F49,'Adjusted PPR ADP'!A:A,'Adjusted PPR ADP'!B:B))</f>
        <v>6.09</v>
      </c>
      <c r="L49" s="13">
        <f t="shared" si="3"/>
        <v>-1.9699999999999998</v>
      </c>
    </row>
    <row r="50" spans="1:12" x14ac:dyDescent="0.25">
      <c r="A50" s="13">
        <v>5</v>
      </c>
      <c r="B50" s="14" t="s">
        <v>842</v>
      </c>
      <c r="C50" s="13" t="s">
        <v>88</v>
      </c>
      <c r="D50" s="13" t="s">
        <v>254</v>
      </c>
      <c r="E50" s="13" t="str">
        <f t="shared" si="1"/>
        <v>5.01</v>
      </c>
      <c r="F50" s="13" t="str">
        <f t="shared" si="2"/>
        <v>Trevor Lawrence</v>
      </c>
      <c r="G50" s="13" t="s">
        <v>662</v>
      </c>
      <c r="H50" s="13" t="s">
        <v>408</v>
      </c>
      <c r="I50" s="13" t="s">
        <v>355</v>
      </c>
      <c r="J50" s="15" t="str">
        <f>_xlfn.XLOOKUP(I50,FantasyOwnerNames!$G$4:$G$15,FantasyOwnerNames!$H$4:$H$15,)</f>
        <v>Jan Dela Cruz</v>
      </c>
      <c r="K50" s="15" t="str">
        <f>_xlfn.IFNA(_xlfn.XLOOKUP(F50,'PPR ADP 2023'!E:E,'PPR ADP 2023'!B:B),_xlfn.XLOOKUP(F50,'Adjusted PPR ADP'!A:A,'Adjusted PPR ADP'!B:B))</f>
        <v>5.06</v>
      </c>
      <c r="L50" s="13">
        <f t="shared" si="3"/>
        <v>-4.9999999999999822E-2</v>
      </c>
    </row>
    <row r="51" spans="1:12" x14ac:dyDescent="0.25">
      <c r="A51" s="13">
        <v>5</v>
      </c>
      <c r="B51" s="14" t="s">
        <v>843</v>
      </c>
      <c r="C51" s="13" t="s">
        <v>137</v>
      </c>
      <c r="D51" s="13" t="s">
        <v>295</v>
      </c>
      <c r="E51" s="13" t="str">
        <f t="shared" si="1"/>
        <v>5.02</v>
      </c>
      <c r="F51" s="13" t="str">
        <f t="shared" si="2"/>
        <v>Alexander Mattison</v>
      </c>
      <c r="G51" s="13" t="s">
        <v>208</v>
      </c>
      <c r="H51" s="13" t="s">
        <v>363</v>
      </c>
      <c r="I51" s="13" t="s">
        <v>6</v>
      </c>
      <c r="J51" s="15" t="str">
        <f>_xlfn.XLOOKUP(I51,FantasyOwnerNames!$G$4:$G$15,FantasyOwnerNames!$H$4:$H$15,)</f>
        <v>Patrick Mercado</v>
      </c>
      <c r="K51" s="15" t="str">
        <f>_xlfn.IFNA(_xlfn.XLOOKUP(F51,'PPR ADP 2023'!E:E,'PPR ADP 2023'!B:B),_xlfn.XLOOKUP(F51,'Adjusted PPR ADP'!A:A,'Adjusted PPR ADP'!B:B))</f>
        <v>5.12</v>
      </c>
      <c r="L51" s="13">
        <f t="shared" si="3"/>
        <v>-0.10000000000000053</v>
      </c>
    </row>
    <row r="52" spans="1:12" x14ac:dyDescent="0.25">
      <c r="A52" s="13">
        <v>5</v>
      </c>
      <c r="B52" s="14" t="s">
        <v>844</v>
      </c>
      <c r="C52" s="13" t="s">
        <v>78</v>
      </c>
      <c r="D52" s="13" t="s">
        <v>244</v>
      </c>
      <c r="E52" s="13" t="str">
        <f t="shared" si="1"/>
        <v>5.03</v>
      </c>
      <c r="F52" s="13" t="str">
        <f t="shared" si="2"/>
        <v>T.J. Hockenson</v>
      </c>
      <c r="G52" s="13" t="s">
        <v>622</v>
      </c>
      <c r="H52" s="13" t="s">
        <v>407</v>
      </c>
      <c r="I52" s="13" t="s">
        <v>454</v>
      </c>
      <c r="J52" s="15" t="str">
        <f>_xlfn.XLOOKUP(I52,FantasyOwnerNames!$G$4:$G$15,FantasyOwnerNames!$H$4:$H$15,)</f>
        <v>Krish Patel</v>
      </c>
      <c r="K52" s="15" t="str">
        <f>_xlfn.IFNA(_xlfn.XLOOKUP(F52,'PPR ADP 2023'!E:E,'PPR ADP 2023'!B:B),_xlfn.XLOOKUP(F52,'Adjusted PPR ADP'!A:A,'Adjusted PPR ADP'!B:B))</f>
        <v>4.09</v>
      </c>
      <c r="L52" s="13">
        <f t="shared" si="3"/>
        <v>0.94000000000000039</v>
      </c>
    </row>
    <row r="53" spans="1:12" x14ac:dyDescent="0.25">
      <c r="A53" s="13">
        <v>5</v>
      </c>
      <c r="B53" s="14" t="s">
        <v>845</v>
      </c>
      <c r="C53" s="13" t="s">
        <v>369</v>
      </c>
      <c r="D53" s="13" t="s">
        <v>419</v>
      </c>
      <c r="E53" s="13" t="str">
        <f t="shared" si="1"/>
        <v>5.04</v>
      </c>
      <c r="F53" s="13" t="str">
        <f t="shared" si="2"/>
        <v>Dameon Pierce</v>
      </c>
      <c r="G53" s="13" t="s">
        <v>736</v>
      </c>
      <c r="H53" s="13" t="s">
        <v>363</v>
      </c>
      <c r="I53" s="13" t="s">
        <v>455</v>
      </c>
      <c r="J53" s="15" t="str">
        <f>_xlfn.XLOOKUP(I53,FantasyOwnerNames!$G$4:$G$15,FantasyOwnerNames!$H$4:$H$15,)</f>
        <v>Bhavik Patel</v>
      </c>
      <c r="K53" s="15" t="str">
        <f>_xlfn.IFNA(_xlfn.XLOOKUP(F53,'PPR ADP 2023'!E:E,'PPR ADP 2023'!B:B),_xlfn.XLOOKUP(F53,'Adjusted PPR ADP'!A:A,'Adjusted PPR ADP'!B:B))</f>
        <v>4.10</v>
      </c>
      <c r="L53" s="13">
        <f t="shared" si="3"/>
        <v>0.94000000000000039</v>
      </c>
    </row>
    <row r="54" spans="1:12" x14ac:dyDescent="0.25">
      <c r="A54" s="13">
        <v>5</v>
      </c>
      <c r="B54" s="14" t="s">
        <v>846</v>
      </c>
      <c r="C54" s="13" t="s">
        <v>68</v>
      </c>
      <c r="D54" s="13" t="s">
        <v>234</v>
      </c>
      <c r="E54" s="13" t="str">
        <f t="shared" si="1"/>
        <v>5.05</v>
      </c>
      <c r="F54" s="13" t="str">
        <f t="shared" si="2"/>
        <v>DJ Moore</v>
      </c>
      <c r="G54" s="13" t="s">
        <v>657</v>
      </c>
      <c r="H54" s="13" t="s">
        <v>406</v>
      </c>
      <c r="I54" s="13" t="s">
        <v>456</v>
      </c>
      <c r="J54" s="15" t="str">
        <f>_xlfn.XLOOKUP(I54,FantasyOwnerNames!$G$4:$G$15,FantasyOwnerNames!$H$4:$H$15,)</f>
        <v>Jeff Dela Cruz</v>
      </c>
      <c r="K54" s="15" t="str">
        <f>_xlfn.IFNA(_xlfn.XLOOKUP(F54,'PPR ADP 2023'!E:E,'PPR ADP 2023'!B:B),_xlfn.XLOOKUP(F54,'Adjusted PPR ADP'!A:A,'Adjusted PPR ADP'!B:B))</f>
        <v>5.03</v>
      </c>
      <c r="L54" s="13">
        <f t="shared" si="3"/>
        <v>1.9999999999999574E-2</v>
      </c>
    </row>
    <row r="55" spans="1:12" x14ac:dyDescent="0.25">
      <c r="A55" s="13">
        <v>5</v>
      </c>
      <c r="B55" s="14" t="s">
        <v>847</v>
      </c>
      <c r="C55" s="13" t="s">
        <v>38</v>
      </c>
      <c r="D55" s="13" t="s">
        <v>274</v>
      </c>
      <c r="E55" s="13" t="str">
        <f t="shared" si="1"/>
        <v>5.06</v>
      </c>
      <c r="F55" s="13" t="str">
        <f t="shared" si="2"/>
        <v>James Conner</v>
      </c>
      <c r="G55" s="13" t="s">
        <v>645</v>
      </c>
      <c r="H55" s="13" t="s">
        <v>363</v>
      </c>
      <c r="I55" s="13" t="s">
        <v>457</v>
      </c>
      <c r="J55" s="15" t="str">
        <f>_xlfn.XLOOKUP(I55,FantasyOwnerNames!$G$4:$G$15,FantasyOwnerNames!$H$4:$H$15,)</f>
        <v>Angelo Devera</v>
      </c>
      <c r="K55" s="15" t="str">
        <f>_xlfn.IFNA(_xlfn.XLOOKUP(F55,'PPR ADP 2023'!E:E,'PPR ADP 2023'!B:B),_xlfn.XLOOKUP(F55,'Adjusted PPR ADP'!A:A,'Adjusted PPR ADP'!B:B))</f>
        <v>6.04</v>
      </c>
      <c r="L55" s="13">
        <f t="shared" si="3"/>
        <v>-0.98000000000000043</v>
      </c>
    </row>
    <row r="56" spans="1:12" x14ac:dyDescent="0.25">
      <c r="A56" s="13">
        <v>5</v>
      </c>
      <c r="B56" s="14" t="s">
        <v>848</v>
      </c>
      <c r="C56" s="13" t="s">
        <v>48</v>
      </c>
      <c r="D56" s="13" t="s">
        <v>211</v>
      </c>
      <c r="E56" s="13" t="str">
        <f t="shared" si="1"/>
        <v>5.07</v>
      </c>
      <c r="F56" s="13" t="str">
        <f t="shared" si="2"/>
        <v>Mike Evans</v>
      </c>
      <c r="G56" s="13" t="s">
        <v>212</v>
      </c>
      <c r="H56" s="13" t="s">
        <v>406</v>
      </c>
      <c r="I56" s="13" t="s">
        <v>458</v>
      </c>
      <c r="J56" s="15" t="str">
        <f>_xlfn.XLOOKUP(I56,FantasyOwnerNames!$G$4:$G$15,FantasyOwnerNames!$H$4:$H$15,)</f>
        <v>Albert Tine</v>
      </c>
      <c r="K56" s="15" t="str">
        <f>_xlfn.IFNA(_xlfn.XLOOKUP(F56,'PPR ADP 2023'!E:E,'PPR ADP 2023'!B:B),_xlfn.XLOOKUP(F56,'Adjusted PPR ADP'!A:A,'Adjusted PPR ADP'!B:B))</f>
        <v>7.04</v>
      </c>
      <c r="L56" s="13">
        <f t="shared" si="3"/>
        <v>-1.9699999999999998</v>
      </c>
    </row>
    <row r="57" spans="1:12" x14ac:dyDescent="0.25">
      <c r="A57" s="13">
        <v>5</v>
      </c>
      <c r="B57" s="14" t="s">
        <v>849</v>
      </c>
      <c r="C57" s="13" t="s">
        <v>75</v>
      </c>
      <c r="D57" s="13" t="s">
        <v>241</v>
      </c>
      <c r="E57" s="13" t="str">
        <f t="shared" si="1"/>
        <v>5.08</v>
      </c>
      <c r="F57" s="13" t="str">
        <f t="shared" si="2"/>
        <v>Jerry Jeudy</v>
      </c>
      <c r="G57" s="13" t="s">
        <v>633</v>
      </c>
      <c r="H57" s="13" t="s">
        <v>406</v>
      </c>
      <c r="I57" s="13" t="s">
        <v>459</v>
      </c>
      <c r="J57" s="15" t="str">
        <f>_xlfn.XLOOKUP(I57,FantasyOwnerNames!$G$4:$G$15,FantasyOwnerNames!$H$4:$H$15,)</f>
        <v>Adam Devera</v>
      </c>
      <c r="K57" s="15" t="str">
        <f>_xlfn.IFNA(_xlfn.XLOOKUP(F57,'PPR ADP 2023'!E:E,'PPR ADP 2023'!B:B),_xlfn.XLOOKUP(F57,'Adjusted PPR ADP'!A:A,'Adjusted PPR ADP'!B:B))</f>
        <v>6.10</v>
      </c>
      <c r="L57" s="13">
        <f t="shared" si="3"/>
        <v>-1.0199999999999996</v>
      </c>
    </row>
    <row r="58" spans="1:12" x14ac:dyDescent="0.25">
      <c r="A58" s="13">
        <v>5</v>
      </c>
      <c r="B58" s="14" t="s">
        <v>850</v>
      </c>
      <c r="C58" s="13" t="s">
        <v>74</v>
      </c>
      <c r="D58" s="13" t="s">
        <v>240</v>
      </c>
      <c r="E58" s="13" t="str">
        <f t="shared" si="1"/>
        <v>5.09</v>
      </c>
      <c r="F58" s="13" t="str">
        <f t="shared" si="2"/>
        <v>Lamar Jackson</v>
      </c>
      <c r="G58" s="13" t="s">
        <v>685</v>
      </c>
      <c r="H58" s="13" t="s">
        <v>408</v>
      </c>
      <c r="I58" s="13" t="s">
        <v>460</v>
      </c>
      <c r="J58" s="15" t="str">
        <f>_xlfn.XLOOKUP(I58,FantasyOwnerNames!$G$4:$G$15,FantasyOwnerNames!$H$4:$H$15,)</f>
        <v>Geoffrey Mercado</v>
      </c>
      <c r="K58" s="15" t="str">
        <f>_xlfn.IFNA(_xlfn.XLOOKUP(F58,'PPR ADP 2023'!E:E,'PPR ADP 2023'!B:B),_xlfn.XLOOKUP(F58,'Adjusted PPR ADP'!A:A,'Adjusted PPR ADP'!B:B))</f>
        <v>3.10</v>
      </c>
      <c r="L58" s="13">
        <f t="shared" si="3"/>
        <v>1.9899999999999998</v>
      </c>
    </row>
    <row r="59" spans="1:12" x14ac:dyDescent="0.25">
      <c r="A59" s="13">
        <v>5</v>
      </c>
      <c r="B59" s="14">
        <v>10</v>
      </c>
      <c r="C59" s="13" t="s">
        <v>51</v>
      </c>
      <c r="D59" s="13" t="s">
        <v>216</v>
      </c>
      <c r="E59" s="13" t="str">
        <f t="shared" si="1"/>
        <v>5.10</v>
      </c>
      <c r="F59" s="13" t="str">
        <f t="shared" si="2"/>
        <v>David Montgomery</v>
      </c>
      <c r="G59" s="13" t="s">
        <v>666</v>
      </c>
      <c r="H59" s="13" t="s">
        <v>363</v>
      </c>
      <c r="I59" s="13" t="s">
        <v>461</v>
      </c>
      <c r="J59" s="15" t="str">
        <f>_xlfn.XLOOKUP(I59,FantasyOwnerNames!$G$4:$G$15,FantasyOwnerNames!$H$4:$H$15,)</f>
        <v>Armon Antolin</v>
      </c>
      <c r="K59" s="15" t="str">
        <f>_xlfn.IFNA(_xlfn.XLOOKUP(F59,'PPR ADP 2023'!E:E,'PPR ADP 2023'!B:B),_xlfn.XLOOKUP(F59,'Adjusted PPR ADP'!A:A,'Adjusted PPR ADP'!B:B))</f>
        <v>7.12</v>
      </c>
      <c r="L59" s="13">
        <f t="shared" si="3"/>
        <v>-2.0200000000000005</v>
      </c>
    </row>
    <row r="60" spans="1:12" x14ac:dyDescent="0.25">
      <c r="A60" s="13">
        <v>5</v>
      </c>
      <c r="B60" s="14">
        <v>11</v>
      </c>
      <c r="C60" s="13" t="s">
        <v>47</v>
      </c>
      <c r="D60" s="13" t="s">
        <v>210</v>
      </c>
      <c r="E60" s="13" t="str">
        <f t="shared" si="1"/>
        <v>5.11</v>
      </c>
      <c r="F60" s="13" t="str">
        <f t="shared" si="2"/>
        <v>Terry McLaurin</v>
      </c>
      <c r="G60" s="13" t="s">
        <v>1046</v>
      </c>
      <c r="H60" s="13" t="s">
        <v>406</v>
      </c>
      <c r="I60" s="13" t="s">
        <v>462</v>
      </c>
      <c r="J60" s="15" t="str">
        <f>_xlfn.XLOOKUP(I60,FantasyOwnerNames!$G$4:$G$15,FantasyOwnerNames!$H$4:$H$15,)</f>
        <v>Joseph Durkin</v>
      </c>
      <c r="K60" s="15" t="str">
        <f>_xlfn.IFNA(_xlfn.XLOOKUP(F60,'PPR ADP 2023'!E:E,'PPR ADP 2023'!B:B),_xlfn.XLOOKUP(F60,'Adjusted PPR ADP'!A:A,'Adjusted PPR ADP'!B:B))</f>
        <v>5.05</v>
      </c>
      <c r="L60" s="13">
        <f t="shared" si="3"/>
        <v>6.0000000000000497E-2</v>
      </c>
    </row>
    <row r="61" spans="1:12" x14ac:dyDescent="0.25">
      <c r="A61" s="13">
        <v>5</v>
      </c>
      <c r="B61" s="14">
        <v>12</v>
      </c>
      <c r="C61" s="13" t="s">
        <v>18</v>
      </c>
      <c r="D61" s="13" t="s">
        <v>392</v>
      </c>
      <c r="E61" s="13" t="str">
        <f t="shared" si="1"/>
        <v>5.12</v>
      </c>
      <c r="F61" s="13" t="str">
        <f t="shared" si="2"/>
        <v>Christian Kirk</v>
      </c>
      <c r="G61" s="13" t="s">
        <v>662</v>
      </c>
      <c r="H61" s="13" t="s">
        <v>406</v>
      </c>
      <c r="I61" s="13" t="s">
        <v>360</v>
      </c>
      <c r="J61" s="15" t="str">
        <f>_xlfn.XLOOKUP(I61,FantasyOwnerNames!$G$4:$G$15,FantasyOwnerNames!$H$4:$H$15,)</f>
        <v>Meahway Ngu</v>
      </c>
      <c r="K61" s="15" t="str">
        <f>_xlfn.IFNA(_xlfn.XLOOKUP(F61,'PPR ADP 2023'!E:E,'PPR ADP 2023'!B:B),_xlfn.XLOOKUP(F61,'Adjusted PPR ADP'!A:A,'Adjusted PPR ADP'!B:B))</f>
        <v>7.06</v>
      </c>
      <c r="L61" s="13">
        <f t="shared" si="3"/>
        <v>-1.9399999999999995</v>
      </c>
    </row>
    <row r="62" spans="1:12" x14ac:dyDescent="0.25">
      <c r="A62" s="13">
        <v>6</v>
      </c>
      <c r="B62" s="14" t="s">
        <v>842</v>
      </c>
      <c r="C62" s="13" t="s">
        <v>31</v>
      </c>
      <c r="D62" s="13" t="s">
        <v>247</v>
      </c>
      <c r="E62" s="13" t="str">
        <f t="shared" si="1"/>
        <v>6.01</v>
      </c>
      <c r="F62" s="13" t="str">
        <f t="shared" si="2"/>
        <v>Justin Herbert</v>
      </c>
      <c r="G62" s="13" t="s">
        <v>189</v>
      </c>
      <c r="H62" s="13" t="s">
        <v>408</v>
      </c>
      <c r="I62" s="13" t="s">
        <v>360</v>
      </c>
      <c r="J62" s="15" t="str">
        <f>_xlfn.XLOOKUP(I62,FantasyOwnerNames!$G$4:$G$15,FantasyOwnerNames!$H$4:$H$15,)</f>
        <v>Meahway Ngu</v>
      </c>
      <c r="K62" s="15" t="str">
        <f>_xlfn.IFNA(_xlfn.XLOOKUP(F62,'PPR ADP 2023'!E:E,'PPR ADP 2023'!B:B),_xlfn.XLOOKUP(F62,'Adjusted PPR ADP'!A:A,'Adjusted PPR ADP'!B:B))</f>
        <v>4.06</v>
      </c>
      <c r="L62" s="13">
        <f t="shared" si="3"/>
        <v>1.9500000000000002</v>
      </c>
    </row>
    <row r="63" spans="1:12" x14ac:dyDescent="0.25">
      <c r="A63" s="13">
        <v>6</v>
      </c>
      <c r="B63" s="14" t="s">
        <v>843</v>
      </c>
      <c r="C63" s="13" t="s">
        <v>49</v>
      </c>
      <c r="D63" s="13" t="s">
        <v>440</v>
      </c>
      <c r="E63" s="13" t="str">
        <f t="shared" si="1"/>
        <v>6.02</v>
      </c>
      <c r="F63" s="13" t="str">
        <f t="shared" si="2"/>
        <v>George Pickens</v>
      </c>
      <c r="G63" s="13" t="s">
        <v>637</v>
      </c>
      <c r="H63" s="13" t="s">
        <v>406</v>
      </c>
      <c r="I63" s="13" t="s">
        <v>462</v>
      </c>
      <c r="J63" s="15" t="str">
        <f>_xlfn.XLOOKUP(I63,FantasyOwnerNames!$G$4:$G$15,FantasyOwnerNames!$H$4:$H$15,)</f>
        <v>Joseph Durkin</v>
      </c>
      <c r="K63" s="15" t="str">
        <f>_xlfn.IFNA(_xlfn.XLOOKUP(F63,'PPR ADP 2023'!E:E,'PPR ADP 2023'!B:B),_xlfn.XLOOKUP(F63,'Adjusted PPR ADP'!A:A,'Adjusted PPR ADP'!B:B))</f>
        <v>7.10</v>
      </c>
      <c r="L63" s="13">
        <f t="shared" si="3"/>
        <v>-1.08</v>
      </c>
    </row>
    <row r="64" spans="1:12" x14ac:dyDescent="0.25">
      <c r="A64" s="13">
        <v>6</v>
      </c>
      <c r="B64" s="14" t="s">
        <v>844</v>
      </c>
      <c r="C64" s="13" t="s">
        <v>61</v>
      </c>
      <c r="D64" s="13" t="s">
        <v>227</v>
      </c>
      <c r="E64" s="13" t="str">
        <f t="shared" si="1"/>
        <v>6.03</v>
      </c>
      <c r="F64" s="13" t="str">
        <f t="shared" si="2"/>
        <v>Tyler Lockett</v>
      </c>
      <c r="G64" s="13" t="s">
        <v>650</v>
      </c>
      <c r="H64" s="13" t="s">
        <v>406</v>
      </c>
      <c r="I64" s="13" t="s">
        <v>461</v>
      </c>
      <c r="J64" s="15" t="str">
        <f>_xlfn.XLOOKUP(I64,FantasyOwnerNames!$G$4:$G$15,FantasyOwnerNames!$H$4:$H$15,)</f>
        <v>Armon Antolin</v>
      </c>
      <c r="K64" s="15" t="str">
        <f>_xlfn.IFNA(_xlfn.XLOOKUP(F64,'PPR ADP 2023'!E:E,'PPR ADP 2023'!B:B),_xlfn.XLOOKUP(F64,'Adjusted PPR ADP'!A:A,'Adjusted PPR ADP'!B:B))</f>
        <v>6.08</v>
      </c>
      <c r="L64" s="13">
        <f t="shared" si="3"/>
        <v>-4.9999999999999822E-2</v>
      </c>
    </row>
    <row r="65" spans="1:12" x14ac:dyDescent="0.25">
      <c r="A65" s="13">
        <v>6</v>
      </c>
      <c r="B65" s="14" t="s">
        <v>845</v>
      </c>
      <c r="C65" s="13" t="s">
        <v>466</v>
      </c>
      <c r="D65" s="13" t="s">
        <v>286</v>
      </c>
      <c r="E65" s="13" t="str">
        <f t="shared" si="1"/>
        <v>6.04</v>
      </c>
      <c r="F65" s="13" t="str">
        <f t="shared" si="2"/>
        <v>Rachaad White</v>
      </c>
      <c r="G65" s="13" t="s">
        <v>212</v>
      </c>
      <c r="H65" s="13" t="s">
        <v>363</v>
      </c>
      <c r="I65" s="13" t="s">
        <v>460</v>
      </c>
      <c r="J65" s="15" t="str">
        <f>_xlfn.XLOOKUP(I65,FantasyOwnerNames!$G$4:$G$15,FantasyOwnerNames!$H$4:$H$15,)</f>
        <v>Geoffrey Mercado</v>
      </c>
      <c r="K65" s="15" t="str">
        <f>_xlfn.IFNA(_xlfn.XLOOKUP(F65,'PPR ADP 2023'!E:E,'PPR ADP 2023'!B:B),_xlfn.XLOOKUP(F65,'Adjusted PPR ADP'!A:A,'Adjusted PPR ADP'!B:B))</f>
        <v>6.05</v>
      </c>
      <c r="L65" s="13">
        <f t="shared" si="3"/>
        <v>-9.9999999999997868E-3</v>
      </c>
    </row>
    <row r="66" spans="1:12" x14ac:dyDescent="0.25">
      <c r="A66" s="13">
        <v>6</v>
      </c>
      <c r="B66" s="14" t="s">
        <v>846</v>
      </c>
      <c r="C66" s="13" t="s">
        <v>20</v>
      </c>
      <c r="D66" s="13" t="s">
        <v>182</v>
      </c>
      <c r="E66" s="13" t="str">
        <f t="shared" si="1"/>
        <v>6.05</v>
      </c>
      <c r="F66" s="13" t="str">
        <f t="shared" si="2"/>
        <v>Alvin Kamara</v>
      </c>
      <c r="G66" s="13" t="s">
        <v>183</v>
      </c>
      <c r="H66" s="13" t="s">
        <v>363</v>
      </c>
      <c r="I66" s="13" t="s">
        <v>459</v>
      </c>
      <c r="J66" s="15" t="str">
        <f>_xlfn.XLOOKUP(I66,FantasyOwnerNames!$G$4:$G$15,FantasyOwnerNames!$H$4:$H$15,)</f>
        <v>Adam Devera</v>
      </c>
      <c r="K66" s="15" t="str">
        <f>_xlfn.IFNA(_xlfn.XLOOKUP(F66,'PPR ADP 2023'!E:E,'PPR ADP 2023'!B:B),_xlfn.XLOOKUP(F66,'Adjusted PPR ADP'!A:A,'Adjusted PPR ADP'!B:B))</f>
        <v>5.10</v>
      </c>
      <c r="L66" s="13">
        <f t="shared" ref="L66:L97" si="4">IFERROR(E66-K66,"N/A")</f>
        <v>0.95000000000000018</v>
      </c>
    </row>
    <row r="67" spans="1:12" x14ac:dyDescent="0.25">
      <c r="A67" s="13">
        <v>6</v>
      </c>
      <c r="B67" s="14" t="s">
        <v>847</v>
      </c>
      <c r="C67" s="13" t="s">
        <v>364</v>
      </c>
      <c r="D67" s="13" t="s">
        <v>415</v>
      </c>
      <c r="E67" s="13" t="str">
        <f t="shared" ref="E67:E130" si="5">_xlfn.CONCAT(A67, ".",B67)</f>
        <v>6.06</v>
      </c>
      <c r="F67" s="13" t="str">
        <f t="shared" ref="F67:F130" si="6">_xlfn.CONCAT(C67, " ", D67)</f>
        <v>Cam Akers</v>
      </c>
      <c r="G67" s="13" t="s">
        <v>622</v>
      </c>
      <c r="H67" s="13" t="s">
        <v>363</v>
      </c>
      <c r="I67" s="13" t="s">
        <v>458</v>
      </c>
      <c r="J67" s="15" t="str">
        <f>_xlfn.XLOOKUP(I67,FantasyOwnerNames!$G$4:$G$15,FantasyOwnerNames!$H$4:$H$15,)</f>
        <v>Albert Tine</v>
      </c>
      <c r="K67" s="15" t="str">
        <f>_xlfn.IFNA(_xlfn.XLOOKUP(F67,'PPR ADP 2023'!E:E,'PPR ADP 2023'!B:B),_xlfn.XLOOKUP(F67,'Adjusted PPR ADP'!A:A,'Adjusted PPR ADP'!B:B))</f>
        <v>6.03</v>
      </c>
      <c r="L67" s="13">
        <f t="shared" si="4"/>
        <v>2.9999999999999361E-2</v>
      </c>
    </row>
    <row r="68" spans="1:12" x14ac:dyDescent="0.25">
      <c r="A68" s="13">
        <v>6</v>
      </c>
      <c r="B68" s="14" t="s">
        <v>848</v>
      </c>
      <c r="C68" s="13" t="s">
        <v>401</v>
      </c>
      <c r="D68" s="13" t="s">
        <v>467</v>
      </c>
      <c r="E68" s="13" t="str">
        <f t="shared" si="5"/>
        <v>6.07</v>
      </c>
      <c r="F68" s="13" t="str">
        <f t="shared" si="6"/>
        <v>Zay Flowers</v>
      </c>
      <c r="G68" s="13" t="s">
        <v>685</v>
      </c>
      <c r="H68" s="13" t="s">
        <v>406</v>
      </c>
      <c r="I68" s="13" t="s">
        <v>457</v>
      </c>
      <c r="J68" s="15" t="str">
        <f>_xlfn.XLOOKUP(I68,FantasyOwnerNames!$G$4:$G$15,FantasyOwnerNames!$H$4:$H$15,)</f>
        <v>Angelo Devera</v>
      </c>
      <c r="K68" s="15" t="str">
        <f>_xlfn.IFNA(_xlfn.XLOOKUP(F68,'PPR ADP 2023'!E:E,'PPR ADP 2023'!B:B),_xlfn.XLOOKUP(F68,'Adjusted PPR ADP'!A:A,'Adjusted PPR ADP'!B:B))</f>
        <v>10.02</v>
      </c>
      <c r="L68" s="13">
        <f t="shared" si="4"/>
        <v>-3.9499999999999993</v>
      </c>
    </row>
    <row r="69" spans="1:12" x14ac:dyDescent="0.25">
      <c r="A69" s="13">
        <v>6</v>
      </c>
      <c r="B69" s="14" t="s">
        <v>849</v>
      </c>
      <c r="C69" s="13" t="s">
        <v>60</v>
      </c>
      <c r="D69" s="13" t="s">
        <v>226</v>
      </c>
      <c r="E69" s="13" t="str">
        <f t="shared" si="5"/>
        <v>6.08</v>
      </c>
      <c r="F69" s="13" t="str">
        <f t="shared" si="6"/>
        <v>Miles Sanders</v>
      </c>
      <c r="G69" s="13" t="s">
        <v>620</v>
      </c>
      <c r="H69" s="13" t="s">
        <v>363</v>
      </c>
      <c r="I69" s="13" t="s">
        <v>456</v>
      </c>
      <c r="J69" s="15" t="str">
        <f>_xlfn.XLOOKUP(I69,FantasyOwnerNames!$G$4:$G$15,FantasyOwnerNames!$H$4:$H$15,)</f>
        <v>Jeff Dela Cruz</v>
      </c>
      <c r="K69" s="15" t="str">
        <f>_xlfn.IFNA(_xlfn.XLOOKUP(F69,'PPR ADP 2023'!E:E,'PPR ADP 2023'!B:B),_xlfn.XLOOKUP(F69,'Adjusted PPR ADP'!A:A,'Adjusted PPR ADP'!B:B))</f>
        <v>5.01</v>
      </c>
      <c r="L69" s="13">
        <f t="shared" si="4"/>
        <v>1.0700000000000003</v>
      </c>
    </row>
    <row r="70" spans="1:12" x14ac:dyDescent="0.25">
      <c r="A70" s="13">
        <v>6</v>
      </c>
      <c r="B70" s="14" t="s">
        <v>850</v>
      </c>
      <c r="C70" s="13" t="s">
        <v>31</v>
      </c>
      <c r="D70" s="13" t="s">
        <v>322</v>
      </c>
      <c r="E70" s="13" t="str">
        <f t="shared" si="5"/>
        <v>6.09</v>
      </c>
      <c r="F70" s="13" t="str">
        <f t="shared" si="6"/>
        <v>Justin Fields</v>
      </c>
      <c r="G70" s="13" t="s">
        <v>637</v>
      </c>
      <c r="H70" s="13" t="s">
        <v>408</v>
      </c>
      <c r="I70" s="13" t="s">
        <v>455</v>
      </c>
      <c r="J70" s="15" t="str">
        <f>_xlfn.XLOOKUP(I70,FantasyOwnerNames!$G$4:$G$15,FantasyOwnerNames!$H$4:$H$15,)</f>
        <v>Bhavik Patel</v>
      </c>
      <c r="K70" s="15" t="str">
        <f>_xlfn.IFNA(_xlfn.XLOOKUP(F70,'PPR ADP 2023'!E:E,'PPR ADP 2023'!B:B),_xlfn.XLOOKUP(F70,'Adjusted PPR ADP'!A:A,'Adjusted PPR ADP'!B:B))</f>
        <v>4.08</v>
      </c>
      <c r="L70" s="13">
        <f t="shared" si="4"/>
        <v>2.0099999999999998</v>
      </c>
    </row>
    <row r="71" spans="1:12" x14ac:dyDescent="0.25">
      <c r="A71" s="13">
        <v>6</v>
      </c>
      <c r="B71" s="14">
        <v>10</v>
      </c>
      <c r="C71" s="13" t="s">
        <v>89</v>
      </c>
      <c r="D71" s="13" t="s">
        <v>248</v>
      </c>
      <c r="E71" s="13" t="str">
        <f t="shared" si="5"/>
        <v>6.10</v>
      </c>
      <c r="F71" s="13" t="str">
        <f t="shared" si="6"/>
        <v>Michael Thomas</v>
      </c>
      <c r="G71" s="13" t="s">
        <v>183</v>
      </c>
      <c r="H71" s="13" t="s">
        <v>406</v>
      </c>
      <c r="I71" s="13" t="s">
        <v>454</v>
      </c>
      <c r="J71" s="15" t="str">
        <f>_xlfn.XLOOKUP(I71,FantasyOwnerNames!$G$4:$G$15,FantasyOwnerNames!$H$4:$H$15,)</f>
        <v>Krish Patel</v>
      </c>
      <c r="K71" s="15" t="str">
        <f>_xlfn.IFNA(_xlfn.XLOOKUP(F71,'PPR ADP 2023'!E:E,'PPR ADP 2023'!B:B),_xlfn.XLOOKUP(F71,'Adjusted PPR ADP'!A:A,'Adjusted PPR ADP'!B:B))</f>
        <v>9.04</v>
      </c>
      <c r="L71" s="13">
        <f t="shared" si="4"/>
        <v>-2.9399999999999995</v>
      </c>
    </row>
    <row r="72" spans="1:12" x14ac:dyDescent="0.25">
      <c r="A72" s="13">
        <v>6</v>
      </c>
      <c r="B72" s="14">
        <v>11</v>
      </c>
      <c r="C72" s="13" t="s">
        <v>368</v>
      </c>
      <c r="D72" s="13" t="s">
        <v>418</v>
      </c>
      <c r="E72" s="13" t="str">
        <f t="shared" si="5"/>
        <v>6.11</v>
      </c>
      <c r="F72" s="13" t="str">
        <f t="shared" si="6"/>
        <v>J.K. Dobbins</v>
      </c>
      <c r="G72" s="13" t="s">
        <v>685</v>
      </c>
      <c r="H72" s="13" t="s">
        <v>363</v>
      </c>
      <c r="I72" s="13" t="s">
        <v>6</v>
      </c>
      <c r="J72" s="15" t="str">
        <f>_xlfn.XLOOKUP(I72,FantasyOwnerNames!$G$4:$G$15,FantasyOwnerNames!$H$4:$H$15,)</f>
        <v>Patrick Mercado</v>
      </c>
      <c r="K72" s="15" t="str">
        <f>_xlfn.IFNA(_xlfn.XLOOKUP(F72,'PPR ADP 2023'!E:E,'PPR ADP 2023'!B:B),_xlfn.XLOOKUP(F72,'Adjusted PPR ADP'!A:A,'Adjusted PPR ADP'!B:B))</f>
        <v>5.09</v>
      </c>
      <c r="L72" s="13">
        <f t="shared" si="4"/>
        <v>1.0200000000000005</v>
      </c>
    </row>
    <row r="73" spans="1:12" x14ac:dyDescent="0.25">
      <c r="A73" s="13">
        <v>6</v>
      </c>
      <c r="B73" s="14">
        <v>12</v>
      </c>
      <c r="C73" s="13" t="s">
        <v>279</v>
      </c>
      <c r="D73" s="13" t="s">
        <v>428</v>
      </c>
      <c r="E73" s="13" t="str">
        <f t="shared" si="5"/>
        <v>6.12</v>
      </c>
      <c r="F73" s="13" t="str">
        <f t="shared" si="6"/>
        <v>Drake London</v>
      </c>
      <c r="G73" s="13" t="s">
        <v>647</v>
      </c>
      <c r="H73" s="13" t="s">
        <v>406</v>
      </c>
      <c r="I73" s="13" t="s">
        <v>355</v>
      </c>
      <c r="J73" s="15" t="str">
        <f>_xlfn.XLOOKUP(I73,FantasyOwnerNames!$G$4:$G$15,FantasyOwnerNames!$H$4:$H$15,)</f>
        <v>Jan Dela Cruz</v>
      </c>
      <c r="K73" s="15" t="str">
        <f>_xlfn.IFNA(_xlfn.XLOOKUP(F73,'PPR ADP 2023'!E:E,'PPR ADP 2023'!B:B),_xlfn.XLOOKUP(F73,'Adjusted PPR ADP'!A:A,'Adjusted PPR ADP'!B:B))</f>
        <v>6.06</v>
      </c>
      <c r="L73" s="13">
        <f t="shared" si="4"/>
        <v>6.0000000000000497E-2</v>
      </c>
    </row>
    <row r="74" spans="1:12" x14ac:dyDescent="0.25">
      <c r="A74" s="13">
        <v>7</v>
      </c>
      <c r="B74" s="14" t="s">
        <v>842</v>
      </c>
      <c r="C74" s="13" t="s">
        <v>49</v>
      </c>
      <c r="D74" s="13" t="s">
        <v>213</v>
      </c>
      <c r="E74" s="13" t="str">
        <f t="shared" si="5"/>
        <v>7.01</v>
      </c>
      <c r="F74" s="13" t="str">
        <f t="shared" si="6"/>
        <v>George Kittle</v>
      </c>
      <c r="G74" s="13" t="s">
        <v>214</v>
      </c>
      <c r="H74" s="13" t="s">
        <v>407</v>
      </c>
      <c r="I74" s="13" t="s">
        <v>355</v>
      </c>
      <c r="J74" s="15" t="str">
        <f>_xlfn.XLOOKUP(I74,FantasyOwnerNames!$G$4:$G$15,FantasyOwnerNames!$H$4:$H$15,)</f>
        <v>Jan Dela Cruz</v>
      </c>
      <c r="K74" s="15" t="str">
        <f>_xlfn.IFNA(_xlfn.XLOOKUP(F74,'PPR ADP 2023'!E:E,'PPR ADP 2023'!B:B),_xlfn.XLOOKUP(F74,'Adjusted PPR ADP'!A:A,'Adjusted PPR ADP'!B:B))</f>
        <v>4.12</v>
      </c>
      <c r="L74" s="13">
        <f t="shared" si="4"/>
        <v>2.8899999999999997</v>
      </c>
    </row>
    <row r="75" spans="1:12" x14ac:dyDescent="0.25">
      <c r="A75" s="13">
        <v>7</v>
      </c>
      <c r="B75" s="14" t="s">
        <v>843</v>
      </c>
      <c r="C75" s="13" t="s">
        <v>58</v>
      </c>
      <c r="D75" s="13" t="s">
        <v>224</v>
      </c>
      <c r="E75" s="13" t="str">
        <f t="shared" si="5"/>
        <v>7.02</v>
      </c>
      <c r="F75" s="13" t="str">
        <f t="shared" si="6"/>
        <v>Brandon Aiyuk</v>
      </c>
      <c r="G75" s="13" t="s">
        <v>214</v>
      </c>
      <c r="H75" s="13" t="s">
        <v>406</v>
      </c>
      <c r="I75" s="13" t="s">
        <v>6</v>
      </c>
      <c r="J75" s="15" t="str">
        <f>_xlfn.XLOOKUP(I75,FantasyOwnerNames!$G$4:$G$15,FantasyOwnerNames!$H$4:$H$15,)</f>
        <v>Patrick Mercado</v>
      </c>
      <c r="K75" s="15" t="str">
        <f>_xlfn.IFNA(_xlfn.XLOOKUP(F75,'PPR ADP 2023'!E:E,'PPR ADP 2023'!B:B),_xlfn.XLOOKUP(F75,'Adjusted PPR ADP'!A:A,'Adjusted PPR ADP'!B:B))</f>
        <v>6.11</v>
      </c>
      <c r="L75" s="13">
        <f t="shared" si="4"/>
        <v>0.90999999999999925</v>
      </c>
    </row>
    <row r="76" spans="1:12" x14ac:dyDescent="0.25">
      <c r="A76" s="13">
        <v>7</v>
      </c>
      <c r="B76" s="14" t="s">
        <v>844</v>
      </c>
      <c r="C76" s="13" t="s">
        <v>89</v>
      </c>
      <c r="D76" s="13" t="s">
        <v>341</v>
      </c>
      <c r="E76" s="13" t="str">
        <f t="shared" si="5"/>
        <v>7.03</v>
      </c>
      <c r="F76" s="13" t="str">
        <f t="shared" si="6"/>
        <v>Michael Pittman Jr.</v>
      </c>
      <c r="G76" s="13" t="s">
        <v>641</v>
      </c>
      <c r="H76" s="13" t="s">
        <v>406</v>
      </c>
      <c r="I76" s="13" t="s">
        <v>454</v>
      </c>
      <c r="J76" s="15" t="str">
        <f>_xlfn.XLOOKUP(I76,FantasyOwnerNames!$G$4:$G$15,FantasyOwnerNames!$H$4:$H$15,)</f>
        <v>Krish Patel</v>
      </c>
      <c r="K76" s="15" t="str">
        <f>_xlfn.IFNA(_xlfn.XLOOKUP(F76,'PPR ADP 2023'!E:E,'PPR ADP 2023'!B:B),_xlfn.XLOOKUP(F76,'Adjusted PPR ADP'!A:A,'Adjusted PPR ADP'!B:B))</f>
        <v>7.08</v>
      </c>
      <c r="L76" s="13">
        <f t="shared" si="4"/>
        <v>-4.9999999999999822E-2</v>
      </c>
    </row>
    <row r="77" spans="1:12" x14ac:dyDescent="0.25">
      <c r="A77" s="13">
        <v>7</v>
      </c>
      <c r="B77" s="14" t="s">
        <v>845</v>
      </c>
      <c r="C77" s="13" t="s">
        <v>91</v>
      </c>
      <c r="D77" s="13" t="s">
        <v>257</v>
      </c>
      <c r="E77" s="13" t="str">
        <f t="shared" si="5"/>
        <v>7.04</v>
      </c>
      <c r="F77" s="13" t="str">
        <f t="shared" si="6"/>
        <v>Courtland Sutton</v>
      </c>
      <c r="G77" s="13" t="s">
        <v>688</v>
      </c>
      <c r="H77" s="13" t="s">
        <v>406</v>
      </c>
      <c r="I77" s="13" t="s">
        <v>455</v>
      </c>
      <c r="J77" s="15" t="str">
        <f>_xlfn.XLOOKUP(I77,FantasyOwnerNames!$G$4:$G$15,FantasyOwnerNames!$H$4:$H$15,)</f>
        <v>Bhavik Patel</v>
      </c>
      <c r="K77" s="15" t="str">
        <f>_xlfn.IFNA(_xlfn.XLOOKUP(F77,'PPR ADP 2023'!E:E,'PPR ADP 2023'!B:B),_xlfn.XLOOKUP(F77,'Adjusted PPR ADP'!A:A,'Adjusted PPR ADP'!B:B))</f>
        <v>9.03</v>
      </c>
      <c r="L77" s="13">
        <f t="shared" si="4"/>
        <v>-1.9899999999999993</v>
      </c>
    </row>
    <row r="78" spans="1:12" x14ac:dyDescent="0.25">
      <c r="A78" s="13">
        <v>7</v>
      </c>
      <c r="B78" s="14" t="s">
        <v>846</v>
      </c>
      <c r="C78" s="13" t="s">
        <v>41</v>
      </c>
      <c r="D78" s="13" t="s">
        <v>207</v>
      </c>
      <c r="E78" s="13" t="str">
        <f t="shared" si="5"/>
        <v>7.05</v>
      </c>
      <c r="F78" s="13" t="str">
        <f t="shared" si="6"/>
        <v>Darren Waller</v>
      </c>
      <c r="G78" s="13" t="s">
        <v>187</v>
      </c>
      <c r="H78" s="13" t="s">
        <v>407</v>
      </c>
      <c r="I78" s="13" t="s">
        <v>456</v>
      </c>
      <c r="J78" s="15" t="str">
        <f>_xlfn.XLOOKUP(I78,FantasyOwnerNames!$G$4:$G$15,FantasyOwnerNames!$H$4:$H$15,)</f>
        <v>Jeff Dela Cruz</v>
      </c>
      <c r="K78" s="15" t="str">
        <f>_xlfn.IFNA(_xlfn.XLOOKUP(F78,'PPR ADP 2023'!E:E,'PPR ADP 2023'!B:B),_xlfn.XLOOKUP(F78,'Adjusted PPR ADP'!A:A,'Adjusted PPR ADP'!B:B))</f>
        <v>5.02</v>
      </c>
      <c r="L78" s="13">
        <f t="shared" si="4"/>
        <v>2.0300000000000002</v>
      </c>
    </row>
    <row r="79" spans="1:12" x14ac:dyDescent="0.25">
      <c r="A79" s="13">
        <v>7</v>
      </c>
      <c r="B79" s="14" t="s">
        <v>847</v>
      </c>
      <c r="C79" s="13" t="s">
        <v>468</v>
      </c>
      <c r="D79" s="13" t="s">
        <v>469</v>
      </c>
      <c r="E79" s="13" t="str">
        <f t="shared" si="5"/>
        <v>7.06</v>
      </c>
      <c r="F79" s="13" t="str">
        <f t="shared" si="6"/>
        <v>Jordan Addison</v>
      </c>
      <c r="G79" s="13" t="s">
        <v>622</v>
      </c>
      <c r="H79" s="13" t="s">
        <v>406</v>
      </c>
      <c r="I79" s="13" t="s">
        <v>457</v>
      </c>
      <c r="J79" s="15" t="str">
        <f>_xlfn.XLOOKUP(I79,FantasyOwnerNames!$G$4:$G$15,FantasyOwnerNames!$H$4:$H$15,)</f>
        <v>Angelo Devera</v>
      </c>
      <c r="K79" s="15" t="str">
        <f>_xlfn.IFNA(_xlfn.XLOOKUP(F79,'PPR ADP 2023'!E:E,'PPR ADP 2023'!B:B),_xlfn.XLOOKUP(F79,'Adjusted PPR ADP'!A:A,'Adjusted PPR ADP'!B:B))</f>
        <v>8.06</v>
      </c>
      <c r="L79" s="13">
        <f t="shared" si="4"/>
        <v>-1.0000000000000009</v>
      </c>
    </row>
    <row r="80" spans="1:12" x14ac:dyDescent="0.25">
      <c r="A80" s="13">
        <v>7</v>
      </c>
      <c r="B80" s="14" t="s">
        <v>848</v>
      </c>
      <c r="C80" s="13" t="s">
        <v>32</v>
      </c>
      <c r="D80" s="13" t="s">
        <v>198</v>
      </c>
      <c r="E80" s="13" t="str">
        <f t="shared" si="5"/>
        <v>7.07</v>
      </c>
      <c r="F80" s="13" t="str">
        <f t="shared" si="6"/>
        <v>Jonathan Taylor</v>
      </c>
      <c r="G80" s="13" t="s">
        <v>641</v>
      </c>
      <c r="H80" s="13" t="s">
        <v>363</v>
      </c>
      <c r="I80" s="13" t="s">
        <v>458</v>
      </c>
      <c r="J80" s="15" t="str">
        <f>_xlfn.XLOOKUP(I80,FantasyOwnerNames!$G$4:$G$15,FantasyOwnerNames!$H$4:$H$15,)</f>
        <v>Albert Tine</v>
      </c>
      <c r="K80" s="15" t="str">
        <f>_xlfn.IFNA(_xlfn.XLOOKUP(F80,'PPR ADP 2023'!E:E,'PPR ADP 2023'!B:B),_xlfn.XLOOKUP(F80,'Adjusted PPR ADP'!A:A,'Adjusted PPR ADP'!B:B))</f>
        <v>4.11</v>
      </c>
      <c r="L80" s="13">
        <f t="shared" si="4"/>
        <v>2.96</v>
      </c>
    </row>
    <row r="81" spans="1:12" x14ac:dyDescent="0.25">
      <c r="A81" s="13">
        <v>7</v>
      </c>
      <c r="B81" s="14" t="s">
        <v>849</v>
      </c>
      <c r="C81" s="13" t="s">
        <v>127</v>
      </c>
      <c r="D81" s="13" t="s">
        <v>206</v>
      </c>
      <c r="E81" s="13" t="str">
        <f t="shared" si="5"/>
        <v>7.08</v>
      </c>
      <c r="F81" s="13" t="str">
        <f t="shared" si="6"/>
        <v>Marquise Brown</v>
      </c>
      <c r="G81" s="13" t="s">
        <v>191</v>
      </c>
      <c r="H81" s="13" t="s">
        <v>406</v>
      </c>
      <c r="I81" s="13" t="s">
        <v>459</v>
      </c>
      <c r="J81" s="15" t="str">
        <f>_xlfn.XLOOKUP(I81,FantasyOwnerNames!$G$4:$G$15,FantasyOwnerNames!$H$4:$H$15,)</f>
        <v>Adam Devera</v>
      </c>
      <c r="K81" s="15" t="str">
        <f>_xlfn.IFNA(_xlfn.XLOOKUP(F81,'PPR ADP 2023'!E:E,'PPR ADP 2023'!B:B),_xlfn.XLOOKUP(F81,'Adjusted PPR ADP'!A:A,'Adjusted PPR ADP'!B:B))</f>
        <v>8.03</v>
      </c>
      <c r="L81" s="13">
        <f t="shared" si="4"/>
        <v>-0.94999999999999929</v>
      </c>
    </row>
    <row r="82" spans="1:12" x14ac:dyDescent="0.25">
      <c r="A82" s="13">
        <v>7</v>
      </c>
      <c r="B82" s="14" t="s">
        <v>850</v>
      </c>
      <c r="C82" s="13" t="s">
        <v>385</v>
      </c>
      <c r="D82" s="13" t="s">
        <v>439</v>
      </c>
      <c r="E82" s="13" t="str">
        <f t="shared" si="5"/>
        <v>7.09</v>
      </c>
      <c r="F82" s="13" t="str">
        <f t="shared" si="6"/>
        <v>Jahan Dotson</v>
      </c>
      <c r="G82" s="13" t="s">
        <v>1046</v>
      </c>
      <c r="H82" s="13" t="s">
        <v>406</v>
      </c>
      <c r="I82" s="13" t="s">
        <v>460</v>
      </c>
      <c r="J82" s="15" t="str">
        <f>_xlfn.XLOOKUP(I82,FantasyOwnerNames!$G$4:$G$15,FantasyOwnerNames!$H$4:$H$15,)</f>
        <v>Geoffrey Mercado</v>
      </c>
      <c r="K82" s="15" t="str">
        <f>_xlfn.IFNA(_xlfn.XLOOKUP(F82,'PPR ADP 2023'!E:E,'PPR ADP 2023'!B:B),_xlfn.XLOOKUP(F82,'Adjusted PPR ADP'!A:A,'Adjusted PPR ADP'!B:B))</f>
        <v>8.04</v>
      </c>
      <c r="L82" s="13">
        <f t="shared" si="4"/>
        <v>-0.94999999999999929</v>
      </c>
    </row>
    <row r="83" spans="1:12" x14ac:dyDescent="0.25">
      <c r="A83" s="13">
        <v>7</v>
      </c>
      <c r="B83" s="14">
        <v>10</v>
      </c>
      <c r="C83" s="13" t="s">
        <v>470</v>
      </c>
      <c r="D83" s="13" t="s">
        <v>471</v>
      </c>
      <c r="E83" s="13" t="str">
        <f t="shared" si="5"/>
        <v>7.10</v>
      </c>
      <c r="F83" s="13" t="str">
        <f t="shared" si="6"/>
        <v>Jaxon Smith-Njigba</v>
      </c>
      <c r="G83" s="13" t="s">
        <v>650</v>
      </c>
      <c r="H83" s="13" t="s">
        <v>406</v>
      </c>
      <c r="I83" s="13" t="s">
        <v>461</v>
      </c>
      <c r="J83" s="15" t="str">
        <f>_xlfn.XLOOKUP(I83,FantasyOwnerNames!$G$4:$G$15,FantasyOwnerNames!$H$4:$H$15,)</f>
        <v>Armon Antolin</v>
      </c>
      <c r="K83" s="15" t="str">
        <f>_xlfn.IFNA(_xlfn.XLOOKUP(F83,'PPR ADP 2023'!E:E,'PPR ADP 2023'!B:B),_xlfn.XLOOKUP(F83,'Adjusted PPR ADP'!A:A,'Adjusted PPR ADP'!B:B))</f>
        <v>8.10</v>
      </c>
      <c r="L83" s="13">
        <f t="shared" si="4"/>
        <v>-1</v>
      </c>
    </row>
    <row r="84" spans="1:12" x14ac:dyDescent="0.25">
      <c r="A84" s="13">
        <v>7</v>
      </c>
      <c r="B84" s="14">
        <v>11</v>
      </c>
      <c r="C84" s="13" t="s">
        <v>63</v>
      </c>
      <c r="D84" s="13" t="s">
        <v>229</v>
      </c>
      <c r="E84" s="13" t="str">
        <f t="shared" si="5"/>
        <v>7.11</v>
      </c>
      <c r="F84" s="13" t="str">
        <f t="shared" si="6"/>
        <v>D'Andre Swift</v>
      </c>
      <c r="G84" s="13" t="s">
        <v>657</v>
      </c>
      <c r="H84" s="13" t="s">
        <v>363</v>
      </c>
      <c r="I84" s="13" t="s">
        <v>462</v>
      </c>
      <c r="J84" s="15" t="str">
        <f>_xlfn.XLOOKUP(I84,FantasyOwnerNames!$G$4:$G$15,FantasyOwnerNames!$H$4:$H$15,)</f>
        <v>Joseph Durkin</v>
      </c>
      <c r="K84" s="15" t="str">
        <f>_xlfn.IFNA(_xlfn.XLOOKUP(F84,'PPR ADP 2023'!E:E,'PPR ADP 2023'!B:B),_xlfn.XLOOKUP(F84,'Adjusted PPR ADP'!A:A,'Adjusted PPR ADP'!B:B))</f>
        <v>7.02</v>
      </c>
      <c r="L84" s="13">
        <f t="shared" si="4"/>
        <v>9.0000000000000746E-2</v>
      </c>
    </row>
    <row r="85" spans="1:12" x14ac:dyDescent="0.25">
      <c r="A85" s="13">
        <v>7</v>
      </c>
      <c r="B85" s="14">
        <v>12</v>
      </c>
      <c r="C85" s="13" t="s">
        <v>400</v>
      </c>
      <c r="D85" s="13" t="s">
        <v>450</v>
      </c>
      <c r="E85" s="13" t="str">
        <f t="shared" si="5"/>
        <v>7.12</v>
      </c>
      <c r="F85" s="13" t="str">
        <f t="shared" si="6"/>
        <v>Isiah Pacheco</v>
      </c>
      <c r="G85" s="13" t="s">
        <v>191</v>
      </c>
      <c r="H85" s="13" t="s">
        <v>363</v>
      </c>
      <c r="I85" s="13" t="s">
        <v>360</v>
      </c>
      <c r="J85" s="15" t="str">
        <f>_xlfn.XLOOKUP(I85,FantasyOwnerNames!$G$4:$G$15,FantasyOwnerNames!$H$4:$H$15,)</f>
        <v>Meahway Ngu</v>
      </c>
      <c r="K85" s="15" t="str">
        <f>_xlfn.IFNA(_xlfn.XLOOKUP(F85,'PPR ADP 2023'!E:E,'PPR ADP 2023'!B:B),_xlfn.XLOOKUP(F85,'Adjusted PPR ADP'!A:A,'Adjusted PPR ADP'!B:B))</f>
        <v>6.12</v>
      </c>
      <c r="L85" s="13">
        <f t="shared" si="4"/>
        <v>1</v>
      </c>
    </row>
    <row r="86" spans="1:12" x14ac:dyDescent="0.25">
      <c r="A86" s="13">
        <v>8</v>
      </c>
      <c r="B86" s="14" t="s">
        <v>842</v>
      </c>
      <c r="C86" s="13" t="s">
        <v>87</v>
      </c>
      <c r="D86" s="13" t="s">
        <v>253</v>
      </c>
      <c r="E86" s="13" t="str">
        <f t="shared" si="5"/>
        <v>8.01</v>
      </c>
      <c r="F86" s="13" t="str">
        <f t="shared" si="6"/>
        <v>Brandin Cooks</v>
      </c>
      <c r="G86" s="13" t="s">
        <v>627</v>
      </c>
      <c r="H86" s="13" t="s">
        <v>406</v>
      </c>
      <c r="I86" s="13" t="s">
        <v>360</v>
      </c>
      <c r="J86" s="15" t="str">
        <f>_xlfn.XLOOKUP(I86,FantasyOwnerNames!$G$4:$G$15,FantasyOwnerNames!$H$4:$H$15,)</f>
        <v>Meahway Ngu</v>
      </c>
      <c r="K86" s="15" t="str">
        <f>_xlfn.IFNA(_xlfn.XLOOKUP(F86,'PPR ADP 2023'!E:E,'PPR ADP 2023'!B:B),_xlfn.XLOOKUP(F86,'Adjusted PPR ADP'!A:A,'Adjusted PPR ADP'!B:B))</f>
        <v>8.08</v>
      </c>
      <c r="L86" s="13">
        <f t="shared" si="4"/>
        <v>-7.0000000000000284E-2</v>
      </c>
    </row>
    <row r="87" spans="1:12" x14ac:dyDescent="0.25">
      <c r="A87" s="13">
        <v>8</v>
      </c>
      <c r="B87" s="14" t="s">
        <v>843</v>
      </c>
      <c r="C87" s="13" t="s">
        <v>472</v>
      </c>
      <c r="D87" s="13" t="s">
        <v>247</v>
      </c>
      <c r="E87" s="13" t="str">
        <f t="shared" si="5"/>
        <v>8.02</v>
      </c>
      <c r="F87" s="13" t="str">
        <f t="shared" si="6"/>
        <v>Khalil Herbert</v>
      </c>
      <c r="G87" s="13" t="s">
        <v>657</v>
      </c>
      <c r="H87" s="13" t="s">
        <v>363</v>
      </c>
      <c r="I87" s="13" t="s">
        <v>462</v>
      </c>
      <c r="J87" s="15" t="str">
        <f>_xlfn.XLOOKUP(I87,FantasyOwnerNames!$G$4:$G$15,FantasyOwnerNames!$H$4:$H$15,)</f>
        <v>Joseph Durkin</v>
      </c>
      <c r="K87" s="15" t="str">
        <f>_xlfn.IFNA(_xlfn.XLOOKUP(F87,'PPR ADP 2023'!E:E,'PPR ADP 2023'!B:B),_xlfn.XLOOKUP(F87,'Adjusted PPR ADP'!A:A,'Adjusted PPR ADP'!B:B))</f>
        <v>8.11</v>
      </c>
      <c r="L87" s="13">
        <f t="shared" si="4"/>
        <v>-8.9999999999999858E-2</v>
      </c>
    </row>
    <row r="88" spans="1:12" x14ac:dyDescent="0.25">
      <c r="A88" s="13">
        <v>8</v>
      </c>
      <c r="B88" s="14" t="s">
        <v>844</v>
      </c>
      <c r="C88" s="13" t="s">
        <v>367</v>
      </c>
      <c r="D88" s="13" t="s">
        <v>249</v>
      </c>
      <c r="E88" s="13" t="str">
        <f t="shared" si="5"/>
        <v>8.03</v>
      </c>
      <c r="F88" s="13" t="str">
        <f t="shared" si="6"/>
        <v>Gabe Davis</v>
      </c>
      <c r="G88" s="13" t="s">
        <v>662</v>
      </c>
      <c r="H88" s="13" t="s">
        <v>406</v>
      </c>
      <c r="I88" s="13" t="s">
        <v>461</v>
      </c>
      <c r="J88" s="15" t="str">
        <f>_xlfn.XLOOKUP(I88,FantasyOwnerNames!$G$4:$G$15,FantasyOwnerNames!$H$4:$H$15,)</f>
        <v>Armon Antolin</v>
      </c>
      <c r="K88" s="15" t="str">
        <f>_xlfn.IFNA(_xlfn.XLOOKUP(F88,'PPR ADP 2023'!E:E,'PPR ADP 2023'!B:B),_xlfn.XLOOKUP(F88,'Adjusted PPR ADP'!A:A,'Adjusted PPR ADP'!B:B))</f>
        <v>9.06</v>
      </c>
      <c r="L88" s="13">
        <f t="shared" si="4"/>
        <v>-1.0300000000000011</v>
      </c>
    </row>
    <row r="89" spans="1:12" x14ac:dyDescent="0.25">
      <c r="A89" s="13">
        <v>8</v>
      </c>
      <c r="B89" s="14" t="s">
        <v>845</v>
      </c>
      <c r="C89" s="13" t="s">
        <v>377</v>
      </c>
      <c r="D89" s="13" t="s">
        <v>433</v>
      </c>
      <c r="E89" s="13" t="str">
        <f t="shared" si="5"/>
        <v>8.04</v>
      </c>
      <c r="F89" s="13" t="str">
        <f t="shared" si="6"/>
        <v>Treylon Burks</v>
      </c>
      <c r="G89" s="13" t="s">
        <v>625</v>
      </c>
      <c r="H89" s="13" t="s">
        <v>406</v>
      </c>
      <c r="I89" s="13" t="s">
        <v>460</v>
      </c>
      <c r="J89" s="15" t="str">
        <f>_xlfn.XLOOKUP(I89,FantasyOwnerNames!$G$4:$G$15,FantasyOwnerNames!$H$4:$H$15,)</f>
        <v>Geoffrey Mercado</v>
      </c>
      <c r="K89" s="15" t="str">
        <f>_xlfn.IFNA(_xlfn.XLOOKUP(F89,'PPR ADP 2023'!E:E,'PPR ADP 2023'!B:B),_xlfn.XLOOKUP(F89,'Adjusted PPR ADP'!A:A,'Adjusted PPR ADP'!B:B))</f>
        <v>9.12</v>
      </c>
      <c r="L89" s="13">
        <f t="shared" si="4"/>
        <v>-1.08</v>
      </c>
    </row>
    <row r="90" spans="1:12" x14ac:dyDescent="0.25">
      <c r="A90" s="13">
        <v>8</v>
      </c>
      <c r="B90" s="14" t="s">
        <v>846</v>
      </c>
      <c r="C90" s="13" t="s">
        <v>21</v>
      </c>
      <c r="D90" s="13" t="s">
        <v>184</v>
      </c>
      <c r="E90" s="13" t="str">
        <f t="shared" si="5"/>
        <v>8.05</v>
      </c>
      <c r="F90" s="13" t="str">
        <f t="shared" si="6"/>
        <v>Dalvin Cook</v>
      </c>
      <c r="G90" s="13" t="s">
        <v>685</v>
      </c>
      <c r="H90" s="13" t="s">
        <v>363</v>
      </c>
      <c r="I90" s="13" t="s">
        <v>459</v>
      </c>
      <c r="J90" s="15" t="str">
        <f>_xlfn.XLOOKUP(I90,FantasyOwnerNames!$G$4:$G$15,FantasyOwnerNames!$H$4:$H$15,)</f>
        <v>Adam Devera</v>
      </c>
      <c r="K90" s="15" t="str">
        <f>_xlfn.IFNA(_xlfn.XLOOKUP(F90,'PPR ADP 2023'!E:E,'PPR ADP 2023'!B:B),_xlfn.XLOOKUP(F90,'Adjusted PPR ADP'!A:A,'Adjusted PPR ADP'!B:B))</f>
        <v>6.01</v>
      </c>
      <c r="L90" s="13">
        <f t="shared" si="4"/>
        <v>2.0400000000000009</v>
      </c>
    </row>
    <row r="91" spans="1:12" x14ac:dyDescent="0.25">
      <c r="A91" s="13">
        <v>8</v>
      </c>
      <c r="B91" s="14" t="s">
        <v>847</v>
      </c>
      <c r="C91" s="13" t="s">
        <v>72</v>
      </c>
      <c r="D91" s="13" t="s">
        <v>238</v>
      </c>
      <c r="E91" s="13" t="str">
        <f t="shared" si="5"/>
        <v>8.06</v>
      </c>
      <c r="F91" s="13" t="str">
        <f t="shared" si="6"/>
        <v>JuJu Smith-Schuster</v>
      </c>
      <c r="G91" s="13" t="s">
        <v>266</v>
      </c>
      <c r="H91" s="13" t="s">
        <v>406</v>
      </c>
      <c r="I91" s="13" t="s">
        <v>458</v>
      </c>
      <c r="J91" s="15" t="str">
        <f>_xlfn.XLOOKUP(I91,FantasyOwnerNames!$G$4:$G$15,FantasyOwnerNames!$H$4:$H$15,)</f>
        <v>Albert Tine</v>
      </c>
      <c r="K91" s="15" t="str">
        <f>_xlfn.IFNA(_xlfn.XLOOKUP(F91,'PPR ADP 2023'!E:E,'PPR ADP 2023'!B:B),_xlfn.XLOOKUP(F91,'Adjusted PPR ADP'!A:A,'Adjusted PPR ADP'!B:B))</f>
        <v>9.09</v>
      </c>
      <c r="L91" s="13">
        <f t="shared" si="4"/>
        <v>-1.0299999999999994</v>
      </c>
    </row>
    <row r="92" spans="1:12" x14ac:dyDescent="0.25">
      <c r="A92" s="13">
        <v>8</v>
      </c>
      <c r="B92" s="14" t="s">
        <v>848</v>
      </c>
      <c r="C92" s="13" t="s">
        <v>28</v>
      </c>
      <c r="D92" s="13" t="s">
        <v>255</v>
      </c>
      <c r="E92" s="13" t="str">
        <f t="shared" si="5"/>
        <v>8.07</v>
      </c>
      <c r="F92" s="13" t="str">
        <f t="shared" si="6"/>
        <v>Aaron Rodgers</v>
      </c>
      <c r="G92" s="13" t="s">
        <v>269</v>
      </c>
      <c r="H92" s="13" t="s">
        <v>408</v>
      </c>
      <c r="I92" s="13" t="s">
        <v>457</v>
      </c>
      <c r="J92" s="15" t="str">
        <f>_xlfn.XLOOKUP(I92,FantasyOwnerNames!$G$4:$G$15,FantasyOwnerNames!$H$4:$H$15,)</f>
        <v>Angelo Devera</v>
      </c>
      <c r="K92" s="15" t="str">
        <f>_xlfn.IFNA(_xlfn.XLOOKUP(F92,'PPR ADP 2023'!E:E,'PPR ADP 2023'!B:B),_xlfn.XLOOKUP(F92,'Adjusted PPR ADP'!A:A,'Adjusted PPR ADP'!B:B))</f>
        <v>8.12</v>
      </c>
      <c r="L92" s="13">
        <f t="shared" si="4"/>
        <v>-4.9999999999998934E-2</v>
      </c>
    </row>
    <row r="93" spans="1:12" x14ac:dyDescent="0.25">
      <c r="A93" s="13">
        <v>8</v>
      </c>
      <c r="B93" s="14" t="s">
        <v>849</v>
      </c>
      <c r="C93" s="13" t="s">
        <v>83</v>
      </c>
      <c r="D93" s="13" t="s">
        <v>334</v>
      </c>
      <c r="E93" s="13" t="str">
        <f t="shared" si="5"/>
        <v>8.08</v>
      </c>
      <c r="F93" s="13" t="str">
        <f t="shared" si="6"/>
        <v>Odell Beckham Jr.</v>
      </c>
      <c r="G93" s="13" t="s">
        <v>265</v>
      </c>
      <c r="H93" s="13" t="s">
        <v>406</v>
      </c>
      <c r="I93" s="13" t="s">
        <v>456</v>
      </c>
      <c r="J93" s="15" t="str">
        <f>_xlfn.XLOOKUP(I93,FantasyOwnerNames!$G$4:$G$15,FantasyOwnerNames!$H$4:$H$15,)</f>
        <v>Jeff Dela Cruz</v>
      </c>
      <c r="K93" s="15" t="str">
        <f>_xlfn.IFNA(_xlfn.XLOOKUP(F93,'PPR ADP 2023'!E:E,'PPR ADP 2023'!B:B),_xlfn.XLOOKUP(F93,'Adjusted PPR ADP'!A:A,'Adjusted PPR ADP'!B:B))</f>
        <v>9.05</v>
      </c>
      <c r="L93" s="13">
        <f t="shared" si="4"/>
        <v>-0.97000000000000064</v>
      </c>
    </row>
    <row r="94" spans="1:12" x14ac:dyDescent="0.25">
      <c r="A94" s="13">
        <v>8</v>
      </c>
      <c r="B94" s="14" t="s">
        <v>850</v>
      </c>
      <c r="C94" s="13" t="s">
        <v>125</v>
      </c>
      <c r="D94" s="13" t="s">
        <v>280</v>
      </c>
      <c r="E94" s="13" t="str">
        <f t="shared" si="5"/>
        <v>8.09</v>
      </c>
      <c r="F94" s="13" t="str">
        <f t="shared" si="6"/>
        <v>Jakobi Meyers</v>
      </c>
      <c r="G94" s="13" t="s">
        <v>208</v>
      </c>
      <c r="H94" s="13" t="s">
        <v>406</v>
      </c>
      <c r="I94" s="13" t="s">
        <v>455</v>
      </c>
      <c r="J94" s="15" t="str">
        <f>_xlfn.XLOOKUP(I94,FantasyOwnerNames!$G$4:$G$15,FantasyOwnerNames!$H$4:$H$15,)</f>
        <v>Bhavik Patel</v>
      </c>
      <c r="K94" s="15" t="str">
        <f>_xlfn.IFNA(_xlfn.XLOOKUP(F94,'PPR ADP 2023'!E:E,'PPR ADP 2023'!B:B),_xlfn.XLOOKUP(F94,'Adjusted PPR ADP'!A:A,'Adjusted PPR ADP'!B:B))</f>
        <v>13.01</v>
      </c>
      <c r="L94" s="13">
        <f t="shared" si="4"/>
        <v>-4.92</v>
      </c>
    </row>
    <row r="95" spans="1:12" x14ac:dyDescent="0.25">
      <c r="A95" s="13">
        <v>8</v>
      </c>
      <c r="B95" s="14">
        <v>10</v>
      </c>
      <c r="C95" s="13" t="s">
        <v>52</v>
      </c>
      <c r="D95" s="13" t="s">
        <v>217</v>
      </c>
      <c r="E95" s="13" t="str">
        <f t="shared" si="5"/>
        <v>8.10</v>
      </c>
      <c r="F95" s="13" t="str">
        <f t="shared" si="6"/>
        <v>Raheem Mostert</v>
      </c>
      <c r="G95" s="13" t="s">
        <v>680</v>
      </c>
      <c r="H95" s="13" t="s">
        <v>363</v>
      </c>
      <c r="I95" s="13" t="s">
        <v>454</v>
      </c>
      <c r="J95" s="15" t="str">
        <f>_xlfn.XLOOKUP(I95,FantasyOwnerNames!$G$4:$G$15,FantasyOwnerNames!$H$4:$H$15,)</f>
        <v>Krish Patel</v>
      </c>
      <c r="K95" s="15" t="str">
        <f>_xlfn.IFNA(_xlfn.XLOOKUP(F95,'PPR ADP 2023'!E:E,'PPR ADP 2023'!B:B),_xlfn.XLOOKUP(F95,'Adjusted PPR ADP'!A:A,'Adjusted PPR ADP'!B:B))</f>
        <v>11.10</v>
      </c>
      <c r="L95" s="13">
        <f t="shared" si="4"/>
        <v>-3</v>
      </c>
    </row>
    <row r="96" spans="1:12" x14ac:dyDescent="0.25">
      <c r="A96" s="13">
        <v>8</v>
      </c>
      <c r="B96" s="14">
        <v>11</v>
      </c>
      <c r="C96" s="13" t="s">
        <v>111</v>
      </c>
      <c r="D96" s="13" t="s">
        <v>275</v>
      </c>
      <c r="E96" s="13" t="str">
        <f t="shared" si="5"/>
        <v>8.11</v>
      </c>
      <c r="F96" s="13" t="str">
        <f t="shared" si="6"/>
        <v>AJ Dillon</v>
      </c>
      <c r="G96" s="13" t="s">
        <v>193</v>
      </c>
      <c r="H96" s="13" t="s">
        <v>363</v>
      </c>
      <c r="I96" s="13" t="s">
        <v>6</v>
      </c>
      <c r="J96" s="15" t="str">
        <f>_xlfn.XLOOKUP(I96,FantasyOwnerNames!$G$4:$G$15,FantasyOwnerNames!$H$4:$H$15,)</f>
        <v>Patrick Mercado</v>
      </c>
      <c r="K96" s="15" t="str">
        <f>_xlfn.IFNA(_xlfn.XLOOKUP(F96,'PPR ADP 2023'!E:E,'PPR ADP 2023'!B:B),_xlfn.XLOOKUP(F96,'Adjusted PPR ADP'!A:A,'Adjusted PPR ADP'!B:B))</f>
        <v>8.07</v>
      </c>
      <c r="L96" s="13">
        <f t="shared" si="4"/>
        <v>3.9999999999999147E-2</v>
      </c>
    </row>
    <row r="97" spans="1:12" x14ac:dyDescent="0.25">
      <c r="A97" s="13">
        <v>8</v>
      </c>
      <c r="B97" s="14">
        <v>12</v>
      </c>
      <c r="C97" s="13" t="s">
        <v>379</v>
      </c>
      <c r="D97" s="13" t="s">
        <v>234</v>
      </c>
      <c r="E97" s="13" t="str">
        <f t="shared" si="5"/>
        <v>8.12</v>
      </c>
      <c r="F97" s="13" t="str">
        <f t="shared" si="6"/>
        <v>Skyy Moore</v>
      </c>
      <c r="G97" s="13" t="s">
        <v>191</v>
      </c>
      <c r="H97" s="13" t="s">
        <v>406</v>
      </c>
      <c r="I97" s="13" t="s">
        <v>355</v>
      </c>
      <c r="J97" s="15" t="str">
        <f>_xlfn.XLOOKUP(I97,FantasyOwnerNames!$G$4:$G$15,FantasyOwnerNames!$H$4:$H$15,)</f>
        <v>Jan Dela Cruz</v>
      </c>
      <c r="K97" s="15" t="str">
        <f>_xlfn.IFNA(_xlfn.XLOOKUP(F97,'PPR ADP 2023'!E:E,'PPR ADP 2023'!B:B),_xlfn.XLOOKUP(F97,'Adjusted PPR ADP'!A:A,'Adjusted PPR ADP'!B:B))</f>
        <v>11.03</v>
      </c>
      <c r="L97" s="13">
        <f t="shared" si="4"/>
        <v>-2.91</v>
      </c>
    </row>
    <row r="98" spans="1:12" x14ac:dyDescent="0.25">
      <c r="A98" s="13">
        <v>9</v>
      </c>
      <c r="B98" s="14" t="s">
        <v>842</v>
      </c>
      <c r="C98" s="13" t="s">
        <v>157</v>
      </c>
      <c r="D98" s="13" t="s">
        <v>312</v>
      </c>
      <c r="E98" s="13" t="str">
        <f t="shared" si="5"/>
        <v>9.01</v>
      </c>
      <c r="F98" s="13" t="str">
        <f t="shared" si="6"/>
        <v>Evan Engram</v>
      </c>
      <c r="G98" s="13" t="s">
        <v>662</v>
      </c>
      <c r="H98" s="13" t="s">
        <v>407</v>
      </c>
      <c r="I98" s="13" t="s">
        <v>355</v>
      </c>
      <c r="J98" s="15" t="str">
        <f>_xlfn.XLOOKUP(I98,FantasyOwnerNames!$G$4:$G$15,FantasyOwnerNames!$H$4:$H$15,)</f>
        <v>Jan Dela Cruz</v>
      </c>
      <c r="K98" s="15" t="str">
        <f>_xlfn.IFNA(_xlfn.XLOOKUP(F98,'PPR ADP 2023'!E:E,'PPR ADP 2023'!B:B),_xlfn.XLOOKUP(F98,'Adjusted PPR ADP'!A:A,'Adjusted PPR ADP'!B:B))</f>
        <v>7.07</v>
      </c>
      <c r="L98" s="13">
        <f t="shared" ref="L98:L129" si="7">IFERROR(E98-K98,"N/A")</f>
        <v>1.9399999999999995</v>
      </c>
    </row>
    <row r="99" spans="1:12" x14ac:dyDescent="0.25">
      <c r="A99" s="13">
        <v>9</v>
      </c>
      <c r="B99" s="14" t="s">
        <v>843</v>
      </c>
      <c r="C99" s="13" t="s">
        <v>381</v>
      </c>
      <c r="D99" s="13" t="s">
        <v>403</v>
      </c>
      <c r="E99" s="13" t="str">
        <f t="shared" si="5"/>
        <v>9.02</v>
      </c>
      <c r="F99" s="13" t="str">
        <f t="shared" si="6"/>
        <v>Brian Robinson Jr.</v>
      </c>
      <c r="G99" s="13" t="s">
        <v>1046</v>
      </c>
      <c r="H99" s="13" t="s">
        <v>363</v>
      </c>
      <c r="I99" s="13" t="s">
        <v>6</v>
      </c>
      <c r="J99" s="15" t="str">
        <f>_xlfn.XLOOKUP(I99,FantasyOwnerNames!$G$4:$G$15,FantasyOwnerNames!$H$4:$H$15,)</f>
        <v>Patrick Mercado</v>
      </c>
      <c r="K99" s="15" t="str">
        <f>_xlfn.IFNA(_xlfn.XLOOKUP(F99,'PPR ADP 2023'!E:E,'PPR ADP 2023'!B:B),_xlfn.XLOOKUP(F99,'Adjusted PPR ADP'!A:A,'Adjusted PPR ADP'!B:B))</f>
        <v>9.08</v>
      </c>
      <c r="L99" s="13">
        <f t="shared" si="7"/>
        <v>-6.0000000000000497E-2</v>
      </c>
    </row>
    <row r="100" spans="1:12" x14ac:dyDescent="0.25">
      <c r="A100" s="13">
        <v>9</v>
      </c>
      <c r="B100" s="14" t="s">
        <v>844</v>
      </c>
      <c r="C100" s="13" t="s">
        <v>473</v>
      </c>
      <c r="D100" s="13" t="s">
        <v>474</v>
      </c>
      <c r="E100" s="13" t="str">
        <f t="shared" si="5"/>
        <v>9.03</v>
      </c>
      <c r="F100" s="13" t="str">
        <f t="shared" si="6"/>
        <v>Jerick McKinnon</v>
      </c>
      <c r="G100" s="13" t="s">
        <v>191</v>
      </c>
      <c r="H100" s="13" t="s">
        <v>363</v>
      </c>
      <c r="I100" s="13" t="s">
        <v>454</v>
      </c>
      <c r="J100" s="15" t="str">
        <f>_xlfn.XLOOKUP(I100,FantasyOwnerNames!$G$4:$G$15,FantasyOwnerNames!$H$4:$H$15,)</f>
        <v>Krish Patel</v>
      </c>
      <c r="K100" s="15" t="str">
        <f>_xlfn.IFNA(_xlfn.XLOOKUP(F100,'PPR ADP 2023'!E:E,'PPR ADP 2023'!B:B),_xlfn.XLOOKUP(F100,'Adjusted PPR ADP'!A:A,'Adjusted PPR ADP'!B:B))</f>
        <v>11.01</v>
      </c>
      <c r="L100" s="13">
        <f t="shared" si="7"/>
        <v>-1.9800000000000004</v>
      </c>
    </row>
    <row r="101" spans="1:12" x14ac:dyDescent="0.25">
      <c r="A101" s="13">
        <v>9</v>
      </c>
      <c r="B101" s="14" t="s">
        <v>845</v>
      </c>
      <c r="C101" s="13" t="s">
        <v>122</v>
      </c>
      <c r="D101" s="13" t="s">
        <v>232</v>
      </c>
      <c r="E101" s="13" t="str">
        <f t="shared" si="5"/>
        <v>9.04</v>
      </c>
      <c r="F101" s="13" t="str">
        <f t="shared" si="6"/>
        <v>Jamaal Williams</v>
      </c>
      <c r="G101" s="13" t="s">
        <v>183</v>
      </c>
      <c r="H101" s="13" t="s">
        <v>363</v>
      </c>
      <c r="I101" s="13" t="s">
        <v>455</v>
      </c>
      <c r="J101" s="15" t="str">
        <f>_xlfn.XLOOKUP(I101,FantasyOwnerNames!$G$4:$G$15,FantasyOwnerNames!$H$4:$H$15,)</f>
        <v>Bhavik Patel</v>
      </c>
      <c r="K101" s="15" t="str">
        <f>_xlfn.IFNA(_xlfn.XLOOKUP(F101,'PPR ADP 2023'!E:E,'PPR ADP 2023'!B:B),_xlfn.XLOOKUP(F101,'Adjusted PPR ADP'!A:A,'Adjusted PPR ADP'!B:B))</f>
        <v>9.01</v>
      </c>
      <c r="L101" s="13">
        <f t="shared" si="7"/>
        <v>2.9999999999999361E-2</v>
      </c>
    </row>
    <row r="102" spans="1:12" x14ac:dyDescent="0.25">
      <c r="A102" s="13">
        <v>9</v>
      </c>
      <c r="B102" s="14" t="s">
        <v>846</v>
      </c>
      <c r="C102" s="13" t="s">
        <v>35</v>
      </c>
      <c r="D102" s="13" t="s">
        <v>201</v>
      </c>
      <c r="E102" s="13" t="str">
        <f t="shared" si="5"/>
        <v>9.05</v>
      </c>
      <c r="F102" s="13" t="str">
        <f t="shared" si="6"/>
        <v>Antonio Gibson</v>
      </c>
      <c r="G102" s="13" t="s">
        <v>266</v>
      </c>
      <c r="H102" s="13" t="s">
        <v>363</v>
      </c>
      <c r="I102" s="13" t="s">
        <v>456</v>
      </c>
      <c r="J102" s="15" t="str">
        <f>_xlfn.XLOOKUP(I102,FantasyOwnerNames!$G$4:$G$15,FantasyOwnerNames!$H$4:$H$15,)</f>
        <v>Jeff Dela Cruz</v>
      </c>
      <c r="K102" s="15" t="str">
        <f>_xlfn.IFNA(_xlfn.XLOOKUP(F102,'PPR ADP 2023'!E:E,'PPR ADP 2023'!B:B),_xlfn.XLOOKUP(F102,'Adjusted PPR ADP'!A:A,'Adjusted PPR ADP'!B:B))</f>
        <v>9.11</v>
      </c>
      <c r="L102" s="13">
        <f t="shared" si="7"/>
        <v>-5.9999999999998721E-2</v>
      </c>
    </row>
    <row r="103" spans="1:12" x14ac:dyDescent="0.25">
      <c r="A103" s="13">
        <v>9</v>
      </c>
      <c r="B103" s="14" t="s">
        <v>847</v>
      </c>
      <c r="C103" s="13" t="s">
        <v>22</v>
      </c>
      <c r="D103" s="13" t="s">
        <v>185</v>
      </c>
      <c r="E103" s="13" t="str">
        <f t="shared" si="5"/>
        <v>9.06</v>
      </c>
      <c r="F103" s="13" t="str">
        <f t="shared" si="6"/>
        <v>Ezekiel Elliott</v>
      </c>
      <c r="G103" s="13" t="s">
        <v>266</v>
      </c>
      <c r="H103" s="13" t="s">
        <v>363</v>
      </c>
      <c r="I103" s="13" t="s">
        <v>457</v>
      </c>
      <c r="J103" s="15" t="str">
        <f>_xlfn.XLOOKUP(I103,FantasyOwnerNames!$G$4:$G$15,FantasyOwnerNames!$H$4:$H$15,)</f>
        <v>Angelo Devera</v>
      </c>
      <c r="K103" s="15" t="str">
        <f>_xlfn.IFNA(_xlfn.XLOOKUP(F103,'PPR ADP 2023'!E:E,'PPR ADP 2023'!B:B),_xlfn.XLOOKUP(F103,'Adjusted PPR ADP'!A:A,'Adjusted PPR ADP'!B:B))</f>
        <v>11.09</v>
      </c>
      <c r="L103" s="13">
        <f t="shared" si="7"/>
        <v>-2.0299999999999994</v>
      </c>
    </row>
    <row r="104" spans="1:12" x14ac:dyDescent="0.25">
      <c r="A104" s="13">
        <v>9</v>
      </c>
      <c r="B104" s="14" t="s">
        <v>848</v>
      </c>
      <c r="C104" s="13" t="s">
        <v>73</v>
      </c>
      <c r="D104" s="13" t="s">
        <v>239</v>
      </c>
      <c r="E104" s="13" t="str">
        <f t="shared" si="5"/>
        <v>9.07</v>
      </c>
      <c r="F104" s="13" t="str">
        <f t="shared" si="6"/>
        <v>Kyle Pitts</v>
      </c>
      <c r="G104" s="13" t="s">
        <v>647</v>
      </c>
      <c r="H104" s="13" t="s">
        <v>407</v>
      </c>
      <c r="I104" s="13" t="s">
        <v>458</v>
      </c>
      <c r="J104" s="15" t="str">
        <f>_xlfn.XLOOKUP(I104,FantasyOwnerNames!$G$4:$G$15,FantasyOwnerNames!$H$4:$H$15,)</f>
        <v>Albert Tine</v>
      </c>
      <c r="K104" s="15" t="str">
        <f>_xlfn.IFNA(_xlfn.XLOOKUP(F104,'PPR ADP 2023'!E:E,'PPR ADP 2023'!B:B),_xlfn.XLOOKUP(F104,'Adjusted PPR ADP'!A:A,'Adjusted PPR ADP'!B:B))</f>
        <v>5.11</v>
      </c>
      <c r="L104" s="13">
        <f t="shared" si="7"/>
        <v>3.96</v>
      </c>
    </row>
    <row r="105" spans="1:12" x14ac:dyDescent="0.25">
      <c r="A105" s="13">
        <v>9</v>
      </c>
      <c r="B105" s="14" t="s">
        <v>849</v>
      </c>
      <c r="C105" s="13" t="s">
        <v>392</v>
      </c>
      <c r="D105" s="13" t="s">
        <v>443</v>
      </c>
      <c r="E105" s="13" t="str">
        <f t="shared" si="5"/>
        <v>9.08</v>
      </c>
      <c r="F105" s="13" t="str">
        <f t="shared" si="6"/>
        <v>Kirk Cousins</v>
      </c>
      <c r="G105" s="13" t="s">
        <v>647</v>
      </c>
      <c r="H105" s="13" t="s">
        <v>408</v>
      </c>
      <c r="I105" s="13" t="s">
        <v>459</v>
      </c>
      <c r="J105" s="15" t="str">
        <f>_xlfn.XLOOKUP(I105,FantasyOwnerNames!$G$4:$G$15,FantasyOwnerNames!$H$4:$H$15,)</f>
        <v>Adam Devera</v>
      </c>
      <c r="K105" s="15" t="str">
        <f>_xlfn.IFNA(_xlfn.XLOOKUP(F105,'PPR ADP 2023'!E:E,'PPR ADP 2023'!B:B),_xlfn.XLOOKUP(F105,'Adjusted PPR ADP'!A:A,'Adjusted PPR ADP'!B:B))</f>
        <v>9.10</v>
      </c>
      <c r="L105" s="13">
        <f t="shared" si="7"/>
        <v>-1.9999999999999574E-2</v>
      </c>
    </row>
    <row r="106" spans="1:12" x14ac:dyDescent="0.25">
      <c r="A106" s="13">
        <v>9</v>
      </c>
      <c r="B106" s="14" t="s">
        <v>850</v>
      </c>
      <c r="C106" s="13" t="s">
        <v>475</v>
      </c>
      <c r="D106" s="13" t="s">
        <v>476</v>
      </c>
      <c r="E106" s="13" t="str">
        <f t="shared" si="5"/>
        <v>9.09</v>
      </c>
      <c r="F106" s="13" t="str">
        <f t="shared" si="6"/>
        <v>Tank Bigsby</v>
      </c>
      <c r="G106" s="13" t="s">
        <v>662</v>
      </c>
      <c r="H106" s="13" t="s">
        <v>363</v>
      </c>
      <c r="I106" s="13" t="s">
        <v>460</v>
      </c>
      <c r="J106" s="15" t="str">
        <f>_xlfn.XLOOKUP(I106,FantasyOwnerNames!$G$4:$G$15,FantasyOwnerNames!$H$4:$H$15,)</f>
        <v>Geoffrey Mercado</v>
      </c>
      <c r="K106" s="15" t="str">
        <f>_xlfn.IFNA(_xlfn.XLOOKUP(F106,'PPR ADP 2023'!E:E,'PPR ADP 2023'!B:B),_xlfn.XLOOKUP(F106,'Adjusted PPR ADP'!A:A,'Adjusted PPR ADP'!B:B))</f>
        <v>14.09</v>
      </c>
      <c r="L106" s="13">
        <f t="shared" si="7"/>
        <v>-5</v>
      </c>
    </row>
    <row r="107" spans="1:12" x14ac:dyDescent="0.25">
      <c r="A107" s="13">
        <v>9</v>
      </c>
      <c r="B107" s="14">
        <v>10</v>
      </c>
      <c r="C107" s="13" t="s">
        <v>370</v>
      </c>
      <c r="D107" s="13" t="s">
        <v>420</v>
      </c>
      <c r="E107" s="13" t="str">
        <f t="shared" si="5"/>
        <v>9.10</v>
      </c>
      <c r="F107" s="13" t="str">
        <f t="shared" si="6"/>
        <v>Rashod Bateman</v>
      </c>
      <c r="G107" s="13" t="s">
        <v>685</v>
      </c>
      <c r="H107" s="13" t="s">
        <v>406</v>
      </c>
      <c r="I107" s="13" t="s">
        <v>461</v>
      </c>
      <c r="J107" s="15" t="str">
        <f>_xlfn.XLOOKUP(I107,FantasyOwnerNames!$G$4:$G$15,FantasyOwnerNames!$H$4:$H$15,)</f>
        <v>Armon Antolin</v>
      </c>
      <c r="K107" s="15" t="str">
        <f>_xlfn.IFNA(_xlfn.XLOOKUP(F107,'PPR ADP 2023'!E:E,'PPR ADP 2023'!B:B),_xlfn.XLOOKUP(F107,'Adjusted PPR ADP'!A:A,'Adjusted PPR ADP'!B:B))</f>
        <v>13.03</v>
      </c>
      <c r="L107" s="13">
        <f t="shared" si="7"/>
        <v>-3.9299999999999997</v>
      </c>
    </row>
    <row r="108" spans="1:12" x14ac:dyDescent="0.25">
      <c r="A108" s="13">
        <v>9</v>
      </c>
      <c r="B108" s="14">
        <v>11</v>
      </c>
      <c r="C108" s="13" t="s">
        <v>45</v>
      </c>
      <c r="D108" s="13" t="s">
        <v>423</v>
      </c>
      <c r="E108" s="13" t="str">
        <f t="shared" si="5"/>
        <v>9.11</v>
      </c>
      <c r="F108" s="13" t="str">
        <f t="shared" si="6"/>
        <v>Allen Lazard</v>
      </c>
      <c r="G108" s="13" t="s">
        <v>269</v>
      </c>
      <c r="H108" s="13" t="s">
        <v>406</v>
      </c>
      <c r="I108" s="13" t="s">
        <v>462</v>
      </c>
      <c r="J108" s="15" t="str">
        <f>_xlfn.XLOOKUP(I108,FantasyOwnerNames!$G$4:$G$15,FantasyOwnerNames!$H$4:$H$15,)</f>
        <v>Joseph Durkin</v>
      </c>
      <c r="K108" s="15" t="str">
        <f>_xlfn.IFNA(_xlfn.XLOOKUP(F108,'PPR ADP 2023'!E:E,'PPR ADP 2023'!B:B),_xlfn.XLOOKUP(F108,'Adjusted PPR ADP'!A:A,'Adjusted PPR ADP'!B:B))</f>
        <v>12.09</v>
      </c>
      <c r="L108" s="13">
        <f t="shared" si="7"/>
        <v>-2.9800000000000004</v>
      </c>
    </row>
    <row r="109" spans="1:12" x14ac:dyDescent="0.25">
      <c r="A109" s="13">
        <v>9</v>
      </c>
      <c r="B109" s="14">
        <v>12</v>
      </c>
      <c r="C109" s="13" t="s">
        <v>94</v>
      </c>
      <c r="D109" s="13" t="s">
        <v>261</v>
      </c>
      <c r="E109" s="13" t="str">
        <f t="shared" si="5"/>
        <v>9.12</v>
      </c>
      <c r="F109" s="13" t="str">
        <f t="shared" si="6"/>
        <v>Dallas Goedert</v>
      </c>
      <c r="G109" s="13" t="s">
        <v>672</v>
      </c>
      <c r="H109" s="13" t="s">
        <v>407</v>
      </c>
      <c r="I109" s="13" t="s">
        <v>360</v>
      </c>
      <c r="J109" s="15" t="str">
        <f>_xlfn.XLOOKUP(I109,FantasyOwnerNames!$G$4:$G$15,FantasyOwnerNames!$H$4:$H$15,)</f>
        <v>Meahway Ngu</v>
      </c>
      <c r="K109" s="15" t="str">
        <f>_xlfn.IFNA(_xlfn.XLOOKUP(F109,'PPR ADP 2023'!E:E,'PPR ADP 2023'!B:B),_xlfn.XLOOKUP(F109,'Adjusted PPR ADP'!A:A,'Adjusted PPR ADP'!B:B))</f>
        <v>6.02</v>
      </c>
      <c r="L109" s="13">
        <f t="shared" si="7"/>
        <v>3.0999999999999996</v>
      </c>
    </row>
    <row r="110" spans="1:12" x14ac:dyDescent="0.25">
      <c r="A110" s="13">
        <v>10</v>
      </c>
      <c r="B110" s="14" t="s">
        <v>842</v>
      </c>
      <c r="C110" s="13" t="s">
        <v>61</v>
      </c>
      <c r="D110" s="13" t="s">
        <v>267</v>
      </c>
      <c r="E110" s="13" t="str">
        <f t="shared" si="5"/>
        <v>10.01</v>
      </c>
      <c r="F110" s="13" t="str">
        <f t="shared" si="6"/>
        <v>Tyler Boyd</v>
      </c>
      <c r="G110" s="13" t="s">
        <v>649</v>
      </c>
      <c r="H110" s="13" t="s">
        <v>406</v>
      </c>
      <c r="I110" s="13" t="s">
        <v>360</v>
      </c>
      <c r="J110" s="15" t="str">
        <f>_xlfn.XLOOKUP(I110,FantasyOwnerNames!$G$4:$G$15,FantasyOwnerNames!$H$4:$H$15,)</f>
        <v>Meahway Ngu</v>
      </c>
      <c r="K110" s="15" t="str">
        <f>_xlfn.IFNA(_xlfn.XLOOKUP(F110,'PPR ADP 2023'!E:E,'PPR ADP 2023'!B:B),_xlfn.XLOOKUP(F110,'Adjusted PPR ADP'!A:A,'Adjusted PPR ADP'!B:B))</f>
        <v>13.08</v>
      </c>
      <c r="L110" s="13">
        <f t="shared" si="7"/>
        <v>-3.0700000000000003</v>
      </c>
    </row>
    <row r="111" spans="1:12" x14ac:dyDescent="0.25">
      <c r="A111" s="13">
        <v>10</v>
      </c>
      <c r="B111" s="14" t="s">
        <v>843</v>
      </c>
      <c r="C111" s="13" t="s">
        <v>477</v>
      </c>
      <c r="D111" s="13" t="s">
        <v>478</v>
      </c>
      <c r="E111" s="13" t="str">
        <f t="shared" si="5"/>
        <v>10.02</v>
      </c>
      <c r="F111" s="13" t="str">
        <f t="shared" si="6"/>
        <v>Quentin Johnston</v>
      </c>
      <c r="G111" s="13" t="s">
        <v>189</v>
      </c>
      <c r="H111" s="13" t="s">
        <v>406</v>
      </c>
      <c r="I111" s="13" t="s">
        <v>462</v>
      </c>
      <c r="J111" s="15" t="str">
        <f>_xlfn.XLOOKUP(I111,FantasyOwnerNames!$G$4:$G$15,FantasyOwnerNames!$H$4:$H$15,)</f>
        <v>Joseph Durkin</v>
      </c>
      <c r="K111" s="15" t="str">
        <f>_xlfn.IFNA(_xlfn.XLOOKUP(F111,'PPR ADP 2023'!E:E,'PPR ADP 2023'!B:B),_xlfn.XLOOKUP(F111,'Adjusted PPR ADP'!A:A,'Adjusted PPR ADP'!B:B))</f>
        <v>10.12</v>
      </c>
      <c r="L111" s="13">
        <f t="shared" si="7"/>
        <v>-9.9999999999999645E-2</v>
      </c>
    </row>
    <row r="112" spans="1:12" x14ac:dyDescent="0.25">
      <c r="A112" s="13">
        <v>10</v>
      </c>
      <c r="B112" s="14" t="s">
        <v>844</v>
      </c>
      <c r="C112" s="13" t="s">
        <v>479</v>
      </c>
      <c r="D112" s="13" t="s">
        <v>480</v>
      </c>
      <c r="E112" s="13" t="str">
        <f t="shared" si="5"/>
        <v>10.03</v>
      </c>
      <c r="F112" s="13" t="str">
        <f t="shared" si="6"/>
        <v>Samaje Perine</v>
      </c>
      <c r="G112" s="13" t="s">
        <v>688</v>
      </c>
      <c r="H112" s="13" t="s">
        <v>363</v>
      </c>
      <c r="I112" s="13" t="s">
        <v>461</v>
      </c>
      <c r="J112" s="15" t="str">
        <f>_xlfn.XLOOKUP(I112,FantasyOwnerNames!$G$4:$G$15,FantasyOwnerNames!$H$4:$H$15,)</f>
        <v>Armon Antolin</v>
      </c>
      <c r="K112" s="15" t="str">
        <f>_xlfn.IFNA(_xlfn.XLOOKUP(F112,'PPR ADP 2023'!E:E,'PPR ADP 2023'!B:B),_xlfn.XLOOKUP(F112,'Adjusted PPR ADP'!A:A,'Adjusted PPR ADP'!B:B))</f>
        <v>10.06</v>
      </c>
      <c r="L112" s="13">
        <f t="shared" si="7"/>
        <v>-3.0000000000001137E-2</v>
      </c>
    </row>
    <row r="113" spans="1:12" x14ac:dyDescent="0.25">
      <c r="A113" s="13">
        <v>10</v>
      </c>
      <c r="B113" s="14" t="s">
        <v>845</v>
      </c>
      <c r="C113" s="13" t="s">
        <v>481</v>
      </c>
      <c r="D113" s="13" t="s">
        <v>482</v>
      </c>
      <c r="E113" s="13" t="str">
        <f t="shared" si="5"/>
        <v>10.04</v>
      </c>
      <c r="F113" s="13" t="str">
        <f t="shared" si="6"/>
        <v>Nico Collins</v>
      </c>
      <c r="G113" s="13" t="s">
        <v>736</v>
      </c>
      <c r="H113" s="13" t="s">
        <v>406</v>
      </c>
      <c r="I113" s="13" t="s">
        <v>460</v>
      </c>
      <c r="J113" s="15" t="str">
        <f>_xlfn.XLOOKUP(I113,FantasyOwnerNames!$G$4:$G$15,FantasyOwnerNames!$H$4:$H$15,)</f>
        <v>Geoffrey Mercado</v>
      </c>
      <c r="K113" s="15" t="str">
        <f>_xlfn.IFNA(_xlfn.XLOOKUP(F113,'PPR ADP 2023'!E:E,'PPR ADP 2023'!B:B),_xlfn.XLOOKUP(F113,'Adjusted PPR ADP'!A:A,'Adjusted PPR ADP'!B:B))</f>
        <v>14.12</v>
      </c>
      <c r="L113" s="13">
        <f t="shared" si="7"/>
        <v>-4.08</v>
      </c>
    </row>
    <row r="114" spans="1:12" x14ac:dyDescent="0.25">
      <c r="A114" s="13">
        <v>10</v>
      </c>
      <c r="B114" s="14" t="s">
        <v>846</v>
      </c>
      <c r="C114" s="13" t="s">
        <v>153</v>
      </c>
      <c r="D114" s="13" t="s">
        <v>234</v>
      </c>
      <c r="E114" s="13" t="str">
        <f t="shared" si="5"/>
        <v>10.05</v>
      </c>
      <c r="F114" s="13" t="str">
        <f t="shared" si="6"/>
        <v>Elijah Moore</v>
      </c>
      <c r="G114" s="13" t="s">
        <v>633</v>
      </c>
      <c r="H114" s="13" t="s">
        <v>406</v>
      </c>
      <c r="I114" s="13" t="s">
        <v>459</v>
      </c>
      <c r="J114" s="15" t="str">
        <f>_xlfn.XLOOKUP(I114,FantasyOwnerNames!$G$4:$G$15,FantasyOwnerNames!$H$4:$H$15,)</f>
        <v>Adam Devera</v>
      </c>
      <c r="K114" s="15" t="str">
        <f>_xlfn.IFNA(_xlfn.XLOOKUP(F114,'PPR ADP 2023'!E:E,'PPR ADP 2023'!B:B),_xlfn.XLOOKUP(F114,'Adjusted PPR ADP'!A:A,'Adjusted PPR ADP'!B:B))</f>
        <v>13.02</v>
      </c>
      <c r="L114" s="13">
        <f t="shared" si="7"/>
        <v>-2.9699999999999989</v>
      </c>
    </row>
    <row r="115" spans="1:12" x14ac:dyDescent="0.25">
      <c r="A115" s="13">
        <v>10</v>
      </c>
      <c r="B115" s="14" t="s">
        <v>847</v>
      </c>
      <c r="C115" s="13" t="s">
        <v>374</v>
      </c>
      <c r="D115" s="13" t="s">
        <v>427</v>
      </c>
      <c r="E115" s="13" t="str">
        <f t="shared" si="5"/>
        <v>10.06</v>
      </c>
      <c r="F115" s="13" t="str">
        <f t="shared" si="6"/>
        <v>Rashaad Penny</v>
      </c>
      <c r="G115" s="13" t="s">
        <v>672</v>
      </c>
      <c r="H115" s="13" t="s">
        <v>363</v>
      </c>
      <c r="I115" s="13" t="s">
        <v>458</v>
      </c>
      <c r="J115" s="15" t="str">
        <f>_xlfn.XLOOKUP(I115,FantasyOwnerNames!$G$4:$G$15,FantasyOwnerNames!$H$4:$H$15,)</f>
        <v>Albert Tine</v>
      </c>
      <c r="K115" s="15" t="str">
        <f>_xlfn.IFNA(_xlfn.XLOOKUP(F115,'PPR ADP 2023'!E:E,'PPR ADP 2023'!B:B),_xlfn.XLOOKUP(F115,'Adjusted PPR ADP'!A:A,'Adjusted PPR ADP'!B:B))</f>
        <v>12.06</v>
      </c>
      <c r="L115" s="13">
        <f t="shared" si="7"/>
        <v>-2</v>
      </c>
    </row>
    <row r="116" spans="1:12" x14ac:dyDescent="0.25">
      <c r="A116" s="13">
        <v>10</v>
      </c>
      <c r="B116" s="14" t="s">
        <v>848</v>
      </c>
      <c r="C116" s="13" t="s">
        <v>123</v>
      </c>
      <c r="D116" s="13" t="s">
        <v>272</v>
      </c>
      <c r="E116" s="13" t="str">
        <f t="shared" si="5"/>
        <v>10.07</v>
      </c>
      <c r="F116" s="13" t="str">
        <f t="shared" si="6"/>
        <v>49ers D/ST</v>
      </c>
      <c r="G116" s="13" t="s">
        <v>214</v>
      </c>
      <c r="H116" s="13" t="s">
        <v>272</v>
      </c>
      <c r="I116" s="13" t="s">
        <v>457</v>
      </c>
      <c r="J116" s="15" t="str">
        <f>_xlfn.XLOOKUP(I116,FantasyOwnerNames!$G$4:$G$15,FantasyOwnerNames!$H$4:$H$15,)</f>
        <v>Angelo Devera</v>
      </c>
      <c r="K116" s="15" t="str">
        <f>_xlfn.IFNA(_xlfn.XLOOKUP(F116,'PPR ADP 2023'!E:E,'PPR ADP 2023'!B:B),_xlfn.XLOOKUP(F116,'Adjusted PPR ADP'!A:A,'Adjusted PPR ADP'!B:B))</f>
        <v>7.09</v>
      </c>
      <c r="L116" s="13">
        <f t="shared" si="7"/>
        <v>2.9800000000000004</v>
      </c>
    </row>
    <row r="117" spans="1:12" x14ac:dyDescent="0.25">
      <c r="A117" s="13">
        <v>10</v>
      </c>
      <c r="B117" s="14" t="s">
        <v>849</v>
      </c>
      <c r="C117" s="13" t="s">
        <v>483</v>
      </c>
      <c r="D117" s="13" t="s">
        <v>436</v>
      </c>
      <c r="E117" s="13" t="str">
        <f t="shared" si="5"/>
        <v>10.08</v>
      </c>
      <c r="F117" s="13" t="str">
        <f t="shared" si="6"/>
        <v>Deshaun Watson</v>
      </c>
      <c r="G117" s="13" t="s">
        <v>633</v>
      </c>
      <c r="H117" s="13" t="s">
        <v>408</v>
      </c>
      <c r="I117" s="13" t="s">
        <v>456</v>
      </c>
      <c r="J117" s="15" t="str">
        <f>_xlfn.XLOOKUP(I117,FantasyOwnerNames!$G$4:$G$15,FantasyOwnerNames!$H$4:$H$15,)</f>
        <v>Jeff Dela Cruz</v>
      </c>
      <c r="K117" s="15" t="str">
        <f>_xlfn.IFNA(_xlfn.XLOOKUP(F117,'PPR ADP 2023'!E:E,'PPR ADP 2023'!B:B),_xlfn.XLOOKUP(F117,'Adjusted PPR ADP'!A:A,'Adjusted PPR ADP'!B:B))</f>
        <v>7.05</v>
      </c>
      <c r="L117" s="13">
        <f t="shared" si="7"/>
        <v>3.0300000000000002</v>
      </c>
    </row>
    <row r="118" spans="1:12" x14ac:dyDescent="0.25">
      <c r="A118" s="13">
        <v>10</v>
      </c>
      <c r="B118" s="14" t="s">
        <v>850</v>
      </c>
      <c r="C118" s="13" t="s">
        <v>150</v>
      </c>
      <c r="D118" s="13" t="s">
        <v>305</v>
      </c>
      <c r="E118" s="13" t="str">
        <f t="shared" si="5"/>
        <v>10.09</v>
      </c>
      <c r="F118" s="13" t="str">
        <f t="shared" si="6"/>
        <v>Darnell Mooney</v>
      </c>
      <c r="G118" s="13" t="s">
        <v>647</v>
      </c>
      <c r="H118" s="13" t="s">
        <v>406</v>
      </c>
      <c r="I118" s="13" t="s">
        <v>455</v>
      </c>
      <c r="J118" s="15" t="str">
        <f>_xlfn.XLOOKUP(I118,FantasyOwnerNames!$G$4:$G$15,FantasyOwnerNames!$H$4:$H$15,)</f>
        <v>Bhavik Patel</v>
      </c>
      <c r="K118" s="15" t="str">
        <f>_xlfn.IFNA(_xlfn.XLOOKUP(F118,'PPR ADP 2023'!E:E,'PPR ADP 2023'!B:B),_xlfn.XLOOKUP(F118,'Adjusted PPR ADP'!A:A,'Adjusted PPR ADP'!B:B))</f>
        <v>14.11</v>
      </c>
      <c r="L118" s="13">
        <f t="shared" si="7"/>
        <v>-4.0199999999999996</v>
      </c>
    </row>
    <row r="119" spans="1:12" x14ac:dyDescent="0.25">
      <c r="A119" s="13">
        <v>10</v>
      </c>
      <c r="B119" s="14">
        <v>10</v>
      </c>
      <c r="C119" s="13" t="s">
        <v>85</v>
      </c>
      <c r="D119" s="13" t="s">
        <v>252</v>
      </c>
      <c r="E119" s="13" t="str">
        <f t="shared" si="5"/>
        <v>10.10</v>
      </c>
      <c r="F119" s="13" t="str">
        <f t="shared" si="6"/>
        <v>Dak Prescott</v>
      </c>
      <c r="G119" s="13" t="s">
        <v>627</v>
      </c>
      <c r="H119" s="13" t="s">
        <v>408</v>
      </c>
      <c r="I119" s="13" t="s">
        <v>454</v>
      </c>
      <c r="J119" s="15" t="str">
        <f>_xlfn.XLOOKUP(I119,FantasyOwnerNames!$G$4:$G$15,FantasyOwnerNames!$H$4:$H$15,)</f>
        <v>Krish Patel</v>
      </c>
      <c r="K119" s="15" t="str">
        <f>_xlfn.IFNA(_xlfn.XLOOKUP(F119,'PPR ADP 2023'!E:E,'PPR ADP 2023'!B:B),_xlfn.XLOOKUP(F119,'Adjusted PPR ADP'!A:A,'Adjusted PPR ADP'!B:B))</f>
        <v>8.01</v>
      </c>
      <c r="L119" s="13">
        <f t="shared" si="7"/>
        <v>2.09</v>
      </c>
    </row>
    <row r="120" spans="1:12" x14ac:dyDescent="0.25">
      <c r="A120" s="13">
        <v>10</v>
      </c>
      <c r="B120" s="14">
        <v>11</v>
      </c>
      <c r="C120" s="13" t="s">
        <v>168</v>
      </c>
      <c r="D120" s="13" t="s">
        <v>234</v>
      </c>
      <c r="E120" s="13" t="str">
        <f t="shared" si="5"/>
        <v>10.11</v>
      </c>
      <c r="F120" s="13" t="str">
        <f t="shared" si="6"/>
        <v>Rondale Moore</v>
      </c>
      <c r="G120" s="13" t="s">
        <v>647</v>
      </c>
      <c r="H120" s="13" t="s">
        <v>406</v>
      </c>
      <c r="I120" s="13" t="s">
        <v>6</v>
      </c>
      <c r="J120" s="15" t="str">
        <f>_xlfn.XLOOKUP(I120,FantasyOwnerNames!$G$4:$G$15,FantasyOwnerNames!$H$4:$H$15,)</f>
        <v>Patrick Mercado</v>
      </c>
      <c r="K120" s="15" t="str">
        <f>_xlfn.IFNA(_xlfn.XLOOKUP(F120,'PPR ADP 2023'!E:E,'PPR ADP 2023'!B:B),_xlfn.XLOOKUP(F120,'Adjusted PPR ADP'!A:A,'Adjusted PPR ADP'!B:B))</f>
        <v>15.08</v>
      </c>
      <c r="L120" s="13">
        <f t="shared" si="7"/>
        <v>-4.9700000000000006</v>
      </c>
    </row>
    <row r="121" spans="1:12" x14ac:dyDescent="0.25">
      <c r="A121" s="13">
        <v>10</v>
      </c>
      <c r="B121" s="14">
        <v>12</v>
      </c>
      <c r="C121" s="13" t="s">
        <v>153</v>
      </c>
      <c r="D121" s="13" t="s">
        <v>416</v>
      </c>
      <c r="E121" s="13" t="str">
        <f t="shared" si="5"/>
        <v>10.12</v>
      </c>
      <c r="F121" s="13" t="str">
        <f t="shared" si="6"/>
        <v>Elijah Mitchell</v>
      </c>
      <c r="G121" s="13" t="s">
        <v>214</v>
      </c>
      <c r="H121" s="13" t="s">
        <v>363</v>
      </c>
      <c r="I121" s="13" t="s">
        <v>355</v>
      </c>
      <c r="J121" s="15" t="str">
        <f>_xlfn.XLOOKUP(I121,FantasyOwnerNames!$G$4:$G$15,FantasyOwnerNames!$H$4:$H$15,)</f>
        <v>Jan Dela Cruz</v>
      </c>
      <c r="K121" s="15" t="str">
        <f>_xlfn.IFNA(_xlfn.XLOOKUP(F121,'PPR ADP 2023'!E:E,'PPR ADP 2023'!B:B),_xlfn.XLOOKUP(F121,'Adjusted PPR ADP'!A:A,'Adjusted PPR ADP'!B:B))</f>
        <v>12.07</v>
      </c>
      <c r="L121" s="13">
        <f t="shared" si="7"/>
        <v>-1.9500000000000011</v>
      </c>
    </row>
    <row r="122" spans="1:12" x14ac:dyDescent="0.25">
      <c r="A122" s="13">
        <v>11</v>
      </c>
      <c r="B122" s="14" t="s">
        <v>842</v>
      </c>
      <c r="C122" s="13" t="s">
        <v>132</v>
      </c>
      <c r="D122" s="13" t="s">
        <v>484</v>
      </c>
      <c r="E122" s="13" t="str">
        <f t="shared" si="5"/>
        <v>11.01</v>
      </c>
      <c r="F122" s="13" t="str">
        <f t="shared" si="6"/>
        <v>Zach Charbonnet</v>
      </c>
      <c r="G122" s="13" t="s">
        <v>650</v>
      </c>
      <c r="H122" s="13" t="s">
        <v>363</v>
      </c>
      <c r="I122" s="13" t="s">
        <v>355</v>
      </c>
      <c r="J122" s="15" t="str">
        <f>_xlfn.XLOOKUP(I122,FantasyOwnerNames!$G$4:$G$15,FantasyOwnerNames!$H$4:$H$15,)</f>
        <v>Jan Dela Cruz</v>
      </c>
      <c r="K122" s="15" t="str">
        <f>_xlfn.IFNA(_xlfn.XLOOKUP(F122,'PPR ADP 2023'!E:E,'PPR ADP 2023'!B:B),_xlfn.XLOOKUP(F122,'Adjusted PPR ADP'!A:A,'Adjusted PPR ADP'!B:B))</f>
        <v>10.04</v>
      </c>
      <c r="L122" s="13">
        <f t="shared" si="7"/>
        <v>0.97000000000000064</v>
      </c>
    </row>
    <row r="123" spans="1:12" x14ac:dyDescent="0.25">
      <c r="A123" s="13">
        <v>11</v>
      </c>
      <c r="B123" s="14" t="s">
        <v>843</v>
      </c>
      <c r="C123" s="13" t="s">
        <v>89</v>
      </c>
      <c r="D123" s="13" t="s">
        <v>259</v>
      </c>
      <c r="E123" s="13" t="str">
        <f t="shared" si="5"/>
        <v>11.02</v>
      </c>
      <c r="F123" s="13" t="str">
        <f t="shared" si="6"/>
        <v>Michael Gallup</v>
      </c>
      <c r="G123" s="13" t="s">
        <v>627</v>
      </c>
      <c r="H123" s="13" t="s">
        <v>406</v>
      </c>
      <c r="I123" s="13" t="s">
        <v>6</v>
      </c>
      <c r="J123" s="15" t="str">
        <f>_xlfn.XLOOKUP(I123,FantasyOwnerNames!$G$4:$G$15,FantasyOwnerNames!$H$4:$H$15,)</f>
        <v>Patrick Mercado</v>
      </c>
      <c r="K123" s="15" t="str">
        <f>_xlfn.IFNA(_xlfn.XLOOKUP(F123,'PPR ADP 2023'!E:E,'PPR ADP 2023'!B:B),_xlfn.XLOOKUP(F123,'Adjusted PPR ADP'!A:A,'Adjusted PPR ADP'!B:B))</f>
        <v>15.12</v>
      </c>
      <c r="L123" s="13">
        <f t="shared" si="7"/>
        <v>-4.0999999999999996</v>
      </c>
    </row>
    <row r="124" spans="1:12" x14ac:dyDescent="0.25">
      <c r="A124" s="13">
        <v>11</v>
      </c>
      <c r="B124" s="14" t="s">
        <v>844</v>
      </c>
      <c r="C124" s="13" t="s">
        <v>64</v>
      </c>
      <c r="D124" s="13" t="s">
        <v>230</v>
      </c>
      <c r="E124" s="13" t="str">
        <f t="shared" si="5"/>
        <v>11.03</v>
      </c>
      <c r="F124" s="13" t="str">
        <f t="shared" si="6"/>
        <v>Adam Thielen</v>
      </c>
      <c r="G124" s="13" t="s">
        <v>620</v>
      </c>
      <c r="H124" s="13" t="s">
        <v>406</v>
      </c>
      <c r="I124" s="13" t="s">
        <v>454</v>
      </c>
      <c r="J124" s="15" t="str">
        <f>_xlfn.XLOOKUP(I124,FantasyOwnerNames!$G$4:$G$15,FantasyOwnerNames!$H$4:$H$15,)</f>
        <v>Krish Patel</v>
      </c>
      <c r="K124" s="15" t="str">
        <f>_xlfn.IFNA(_xlfn.XLOOKUP(F124,'PPR ADP 2023'!E:E,'PPR ADP 2023'!B:B),_xlfn.XLOOKUP(F124,'Adjusted PPR ADP'!A:A,'Adjusted PPR ADP'!B:B))</f>
        <v>12.02</v>
      </c>
      <c r="L124" s="13">
        <f t="shared" si="7"/>
        <v>-0.99000000000000021</v>
      </c>
    </row>
    <row r="125" spans="1:12" x14ac:dyDescent="0.25">
      <c r="A125" s="13">
        <v>11</v>
      </c>
      <c r="B125" s="14" t="s">
        <v>845</v>
      </c>
      <c r="C125" s="13" t="s">
        <v>68</v>
      </c>
      <c r="D125" s="13" t="s">
        <v>340</v>
      </c>
      <c r="E125" s="13" t="str">
        <f t="shared" si="5"/>
        <v>11.04</v>
      </c>
      <c r="F125" s="13" t="str">
        <f t="shared" si="6"/>
        <v>DJ Chark Jr.</v>
      </c>
      <c r="G125" s="13" t="s">
        <v>620</v>
      </c>
      <c r="H125" s="13" t="s">
        <v>406</v>
      </c>
      <c r="I125" s="13" t="s">
        <v>455</v>
      </c>
      <c r="J125" s="15" t="str">
        <f>_xlfn.XLOOKUP(I125,FantasyOwnerNames!$G$4:$G$15,FantasyOwnerNames!$H$4:$H$15,)</f>
        <v>Bhavik Patel</v>
      </c>
      <c r="K125" s="15" t="str">
        <f>_xlfn.IFNA(_xlfn.XLOOKUP(F125,'PPR ADP 2023'!E:E,'PPR ADP 2023'!B:B),_xlfn.XLOOKUP(F125,'Adjusted PPR ADP'!A:A,'Adjusted PPR ADP'!B:B))</f>
        <v>17.01</v>
      </c>
      <c r="L125" s="13">
        <f t="shared" si="7"/>
        <v>-5.9700000000000024</v>
      </c>
    </row>
    <row r="126" spans="1:12" x14ac:dyDescent="0.25">
      <c r="A126" s="13">
        <v>11</v>
      </c>
      <c r="B126" s="14" t="s">
        <v>846</v>
      </c>
      <c r="C126" s="13" t="s">
        <v>120</v>
      </c>
      <c r="D126" s="13" t="s">
        <v>272</v>
      </c>
      <c r="E126" s="13" t="str">
        <f t="shared" si="5"/>
        <v>11.05</v>
      </c>
      <c r="F126" s="13" t="str">
        <f t="shared" si="6"/>
        <v>Bills D/ST</v>
      </c>
      <c r="G126" s="13" t="s">
        <v>639</v>
      </c>
      <c r="H126" s="13" t="s">
        <v>272</v>
      </c>
      <c r="I126" s="13" t="s">
        <v>456</v>
      </c>
      <c r="J126" s="15" t="str">
        <f>_xlfn.XLOOKUP(I126,FantasyOwnerNames!$G$4:$G$15,FantasyOwnerNames!$H$4:$H$15,)</f>
        <v>Jeff Dela Cruz</v>
      </c>
      <c r="K126" s="15" t="str">
        <f>_xlfn.IFNA(_xlfn.XLOOKUP(F126,'PPR ADP 2023'!E:E,'PPR ADP 2023'!B:B),_xlfn.XLOOKUP(F126,'Adjusted PPR ADP'!A:A,'Adjusted PPR ADP'!B:B))</f>
        <v>9.07</v>
      </c>
      <c r="L126" s="13">
        <f t="shared" si="7"/>
        <v>1.9800000000000004</v>
      </c>
    </row>
    <row r="127" spans="1:12" x14ac:dyDescent="0.25">
      <c r="A127" s="13">
        <v>11</v>
      </c>
      <c r="B127" s="14" t="s">
        <v>847</v>
      </c>
      <c r="C127" s="13" t="s">
        <v>31</v>
      </c>
      <c r="D127" s="13" t="s">
        <v>282</v>
      </c>
      <c r="E127" s="13" t="str">
        <f t="shared" si="5"/>
        <v>11.06</v>
      </c>
      <c r="F127" s="13" t="str">
        <f t="shared" si="6"/>
        <v>Justin Tucker</v>
      </c>
      <c r="G127" s="13" t="s">
        <v>685</v>
      </c>
      <c r="H127" s="13" t="s">
        <v>362</v>
      </c>
      <c r="I127" s="13" t="s">
        <v>457</v>
      </c>
      <c r="J127" s="15" t="str">
        <f>_xlfn.XLOOKUP(I127,FantasyOwnerNames!$G$4:$G$15,FantasyOwnerNames!$H$4:$H$15,)</f>
        <v>Angelo Devera</v>
      </c>
      <c r="K127" s="15" t="str">
        <f>_xlfn.IFNA(_xlfn.XLOOKUP(F127,'PPR ADP 2023'!E:E,'PPR ADP 2023'!B:B),_xlfn.XLOOKUP(F127,'Adjusted PPR ADP'!A:A,'Adjusted PPR ADP'!B:B))</f>
        <v>8.02</v>
      </c>
      <c r="L127" s="13">
        <f t="shared" si="7"/>
        <v>3.0400000000000009</v>
      </c>
    </row>
    <row r="128" spans="1:12" x14ac:dyDescent="0.25">
      <c r="A128" s="13">
        <v>11</v>
      </c>
      <c r="B128" s="14" t="s">
        <v>848</v>
      </c>
      <c r="C128" s="13" t="s">
        <v>126</v>
      </c>
      <c r="D128" s="13" t="s">
        <v>281</v>
      </c>
      <c r="E128" s="13" t="str">
        <f t="shared" si="5"/>
        <v>11.07</v>
      </c>
      <c r="F128" s="13" t="str">
        <f t="shared" si="6"/>
        <v>Harrison Butker</v>
      </c>
      <c r="G128" s="13" t="s">
        <v>191</v>
      </c>
      <c r="H128" s="13" t="s">
        <v>362</v>
      </c>
      <c r="I128" s="13" t="s">
        <v>458</v>
      </c>
      <c r="J128" s="15" t="str">
        <f>_xlfn.XLOOKUP(I128,FantasyOwnerNames!$G$4:$G$15,FantasyOwnerNames!$H$4:$H$15,)</f>
        <v>Albert Tine</v>
      </c>
      <c r="K128" s="15" t="str">
        <f>_xlfn.IFNA(_xlfn.XLOOKUP(F128,'PPR ADP 2023'!E:E,'PPR ADP 2023'!B:B),_xlfn.XLOOKUP(F128,'Adjusted PPR ADP'!A:A,'Adjusted PPR ADP'!B:B))</f>
        <v>11.08</v>
      </c>
      <c r="L128" s="13">
        <f t="shared" si="7"/>
        <v>-9.9999999999997868E-3</v>
      </c>
    </row>
    <row r="129" spans="1:12" x14ac:dyDescent="0.25">
      <c r="A129" s="13">
        <v>11</v>
      </c>
      <c r="B129" s="14" t="s">
        <v>849</v>
      </c>
      <c r="C129" s="13" t="s">
        <v>157</v>
      </c>
      <c r="D129" s="13" t="s">
        <v>438</v>
      </c>
      <c r="E129" s="13" t="str">
        <f t="shared" si="5"/>
        <v>11.08</v>
      </c>
      <c r="F129" s="13" t="str">
        <f t="shared" si="6"/>
        <v>Evan McPherson</v>
      </c>
      <c r="G129" s="13" t="s">
        <v>649</v>
      </c>
      <c r="H129" s="13" t="s">
        <v>362</v>
      </c>
      <c r="I129" s="13" t="s">
        <v>459</v>
      </c>
      <c r="J129" s="15" t="str">
        <f>_xlfn.XLOOKUP(I129,FantasyOwnerNames!$G$4:$G$15,FantasyOwnerNames!$H$4:$H$15,)</f>
        <v>Adam Devera</v>
      </c>
      <c r="K129" s="15" t="str">
        <f>_xlfn.IFNA(_xlfn.XLOOKUP(F129,'PPR ADP 2023'!E:E,'PPR ADP 2023'!B:B),_xlfn.XLOOKUP(F129,'Adjusted PPR ADP'!A:A,'Adjusted PPR ADP'!B:B))</f>
        <v>11.07</v>
      </c>
      <c r="L129" s="13">
        <f t="shared" si="7"/>
        <v>9.9999999999997868E-3</v>
      </c>
    </row>
    <row r="130" spans="1:12" x14ac:dyDescent="0.25">
      <c r="A130" s="13">
        <v>11</v>
      </c>
      <c r="B130" s="14" t="s">
        <v>850</v>
      </c>
      <c r="C130" s="13" t="s">
        <v>384</v>
      </c>
      <c r="D130" s="13" t="s">
        <v>272</v>
      </c>
      <c r="E130" s="13" t="str">
        <f t="shared" si="5"/>
        <v>11.09</v>
      </c>
      <c r="F130" s="13" t="str">
        <f t="shared" si="6"/>
        <v>Saints D/ST</v>
      </c>
      <c r="G130" s="13" t="s">
        <v>183</v>
      </c>
      <c r="H130" s="13" t="s">
        <v>272</v>
      </c>
      <c r="I130" s="13" t="s">
        <v>460</v>
      </c>
      <c r="J130" s="15" t="str">
        <f>_xlfn.XLOOKUP(I130,FantasyOwnerNames!$G$4:$G$15,FantasyOwnerNames!$H$4:$H$15,)</f>
        <v>Geoffrey Mercado</v>
      </c>
      <c r="K130" s="15" t="str">
        <f>_xlfn.IFNA(_xlfn.XLOOKUP(F130,'PPR ADP 2023'!E:E,'PPR ADP 2023'!B:B),_xlfn.XLOOKUP(F130,'Adjusted PPR ADP'!A:A,'Adjusted PPR ADP'!B:B))</f>
        <v>13.04</v>
      </c>
      <c r="L130" s="13">
        <f t="shared" ref="L130:L161" si="8">IFERROR(E130-K130,"N/A")</f>
        <v>-1.9499999999999993</v>
      </c>
    </row>
    <row r="131" spans="1:12" x14ac:dyDescent="0.25">
      <c r="A131" s="13">
        <v>11</v>
      </c>
      <c r="B131" s="14">
        <v>10</v>
      </c>
      <c r="C131" s="13" t="s">
        <v>376</v>
      </c>
      <c r="D131" s="13" t="s">
        <v>430</v>
      </c>
      <c r="E131" s="13" t="str">
        <f t="shared" ref="E131:E193" si="9">_xlfn.CONCAT(A131, ".",B131)</f>
        <v>11.10</v>
      </c>
      <c r="F131" s="13" t="str">
        <f t="shared" ref="F131:F193" si="10">_xlfn.CONCAT(C131, " ", D131)</f>
        <v>Kadarius Toney</v>
      </c>
      <c r="G131" s="13" t="s">
        <v>191</v>
      </c>
      <c r="H131" s="13" t="s">
        <v>406</v>
      </c>
      <c r="I131" s="13" t="s">
        <v>461</v>
      </c>
      <c r="J131" s="15" t="str">
        <f>_xlfn.XLOOKUP(I131,FantasyOwnerNames!$G$4:$G$15,FantasyOwnerNames!$H$4:$H$15,)</f>
        <v>Armon Antolin</v>
      </c>
      <c r="K131" s="15" t="str">
        <f>_xlfn.IFNA(_xlfn.XLOOKUP(F131,'PPR ADP 2023'!E:E,'PPR ADP 2023'!B:B),_xlfn.XLOOKUP(F131,'Adjusted PPR ADP'!A:A,'Adjusted PPR ADP'!B:B))</f>
        <v>10.03</v>
      </c>
      <c r="L131" s="13">
        <f t="shared" si="8"/>
        <v>1.0700000000000003</v>
      </c>
    </row>
    <row r="132" spans="1:12" x14ac:dyDescent="0.25">
      <c r="A132" s="13">
        <v>11</v>
      </c>
      <c r="B132" s="14">
        <v>11</v>
      </c>
      <c r="C132" s="13" t="s">
        <v>485</v>
      </c>
      <c r="D132" s="13" t="s">
        <v>272</v>
      </c>
      <c r="E132" s="13" t="str">
        <f t="shared" si="9"/>
        <v>11.11</v>
      </c>
      <c r="F132" s="13" t="str">
        <f t="shared" si="10"/>
        <v>Jets D/ST</v>
      </c>
      <c r="G132" s="13" t="s">
        <v>269</v>
      </c>
      <c r="H132" s="13" t="s">
        <v>272</v>
      </c>
      <c r="I132" s="13" t="s">
        <v>462</v>
      </c>
      <c r="J132" s="15" t="str">
        <f>_xlfn.XLOOKUP(I132,FantasyOwnerNames!$G$4:$G$15,FantasyOwnerNames!$H$4:$H$15,)</f>
        <v>Joseph Durkin</v>
      </c>
      <c r="K132" s="15" t="str">
        <f>_xlfn.IFNA(_xlfn.XLOOKUP(F132,'PPR ADP 2023'!E:E,'PPR ADP 2023'!B:B),_xlfn.XLOOKUP(F132,'Adjusted PPR ADP'!A:A,'Adjusted PPR ADP'!B:B))</f>
        <v>10.10</v>
      </c>
      <c r="L132" s="13">
        <f t="shared" si="8"/>
        <v>1.0099999999999998</v>
      </c>
    </row>
    <row r="133" spans="1:12" x14ac:dyDescent="0.25">
      <c r="A133" s="13">
        <v>11</v>
      </c>
      <c r="B133" s="14">
        <v>12</v>
      </c>
      <c r="C133" s="13" t="s">
        <v>130</v>
      </c>
      <c r="D133" s="13" t="s">
        <v>486</v>
      </c>
      <c r="E133" s="13" t="str">
        <f t="shared" si="9"/>
        <v>11.12</v>
      </c>
      <c r="F133" s="13" t="str">
        <f t="shared" si="10"/>
        <v>Jaylen Warren</v>
      </c>
      <c r="G133" s="13" t="s">
        <v>637</v>
      </c>
      <c r="H133" s="13" t="s">
        <v>363</v>
      </c>
      <c r="I133" s="13" t="s">
        <v>360</v>
      </c>
      <c r="J133" s="15" t="str">
        <f>_xlfn.XLOOKUP(I133,FantasyOwnerNames!$G$4:$G$15,FantasyOwnerNames!$H$4:$H$15,)</f>
        <v>Meahway Ngu</v>
      </c>
      <c r="K133" s="15" t="str">
        <f>_xlfn.IFNA(_xlfn.XLOOKUP(F133,'PPR ADP 2023'!E:E,'PPR ADP 2023'!B:B),_xlfn.XLOOKUP(F133,'Adjusted PPR ADP'!A:A,'Adjusted PPR ADP'!B:B))</f>
        <v>14.01</v>
      </c>
      <c r="L133" s="13">
        <f t="shared" si="8"/>
        <v>-2.8900000000000006</v>
      </c>
    </row>
    <row r="134" spans="1:12" x14ac:dyDescent="0.25">
      <c r="A134" s="13">
        <v>12</v>
      </c>
      <c r="B134" s="14" t="s">
        <v>842</v>
      </c>
      <c r="C134" s="13" t="s">
        <v>487</v>
      </c>
      <c r="D134" s="13" t="s">
        <v>272</v>
      </c>
      <c r="E134" s="13" t="str">
        <f t="shared" si="9"/>
        <v>12.01</v>
      </c>
      <c r="F134" s="13" t="str">
        <f t="shared" si="10"/>
        <v>Dolphins D/ST</v>
      </c>
      <c r="G134" s="13" t="s">
        <v>680</v>
      </c>
      <c r="H134" s="13" t="s">
        <v>272</v>
      </c>
      <c r="I134" s="13" t="s">
        <v>360</v>
      </c>
      <c r="J134" s="15" t="str">
        <f>_xlfn.XLOOKUP(I134,FantasyOwnerNames!$G$4:$G$15,FantasyOwnerNames!$H$4:$H$15,)</f>
        <v>Meahway Ngu</v>
      </c>
      <c r="K134" s="15" t="str">
        <f>_xlfn.IFNA(_xlfn.XLOOKUP(F134,'PPR ADP 2023'!E:E,'PPR ADP 2023'!B:B),_xlfn.XLOOKUP(F134,'Adjusted PPR ADP'!A:A,'Adjusted PPR ADP'!B:B))</f>
        <v>12.10</v>
      </c>
      <c r="L134" s="13">
        <f t="shared" si="8"/>
        <v>-8.9999999999999858E-2</v>
      </c>
    </row>
    <row r="135" spans="1:12" x14ac:dyDescent="0.25">
      <c r="A135" s="13">
        <v>12</v>
      </c>
      <c r="B135" s="14" t="s">
        <v>843</v>
      </c>
      <c r="C135" s="13" t="s">
        <v>488</v>
      </c>
      <c r="D135" s="13" t="s">
        <v>522</v>
      </c>
      <c r="E135" s="13" t="str">
        <f t="shared" si="9"/>
        <v>12.02</v>
      </c>
      <c r="F135" s="13" t="str">
        <f t="shared" si="10"/>
        <v>Jeff Wilson Jr.</v>
      </c>
      <c r="G135" s="13" t="s">
        <v>680</v>
      </c>
      <c r="H135" s="13" t="s">
        <v>363</v>
      </c>
      <c r="I135" s="13" t="s">
        <v>462</v>
      </c>
      <c r="J135" s="15" t="str">
        <f>_xlfn.XLOOKUP(I135,FantasyOwnerNames!$G$4:$G$15,FantasyOwnerNames!$H$4:$H$15,)</f>
        <v>Joseph Durkin</v>
      </c>
      <c r="K135" s="15" t="str">
        <f>_xlfn.IFNA(_xlfn.XLOOKUP(F135,'PPR ADP 2023'!E:E,'PPR ADP 2023'!B:B),_xlfn.XLOOKUP(F135,'Adjusted PPR ADP'!A:A,'Adjusted PPR ADP'!B:B))</f>
        <v>17.06</v>
      </c>
      <c r="L135" s="13">
        <f t="shared" si="8"/>
        <v>-5.0399999999999991</v>
      </c>
    </row>
    <row r="136" spans="1:12" x14ac:dyDescent="0.25">
      <c r="A136" s="13">
        <v>12</v>
      </c>
      <c r="B136" s="14" t="s">
        <v>844</v>
      </c>
      <c r="C136" s="13" t="s">
        <v>61</v>
      </c>
      <c r="D136" s="13" t="s">
        <v>446</v>
      </c>
      <c r="E136" s="13" t="str">
        <f t="shared" si="9"/>
        <v>12.03</v>
      </c>
      <c r="F136" s="13" t="str">
        <f t="shared" si="10"/>
        <v>Tyler Allgeier</v>
      </c>
      <c r="G136" s="13" t="s">
        <v>647</v>
      </c>
      <c r="H136" s="13" t="s">
        <v>363</v>
      </c>
      <c r="I136" s="13" t="s">
        <v>461</v>
      </c>
      <c r="J136" s="15" t="str">
        <f>_xlfn.XLOOKUP(I136,FantasyOwnerNames!$G$4:$G$15,FantasyOwnerNames!$H$4:$H$15,)</f>
        <v>Armon Antolin</v>
      </c>
      <c r="K136" s="15" t="str">
        <f>_xlfn.IFNA(_xlfn.XLOOKUP(F136,'PPR ADP 2023'!E:E,'PPR ADP 2023'!B:B),_xlfn.XLOOKUP(F136,'Adjusted PPR ADP'!A:A,'Adjusted PPR ADP'!B:B))</f>
        <v>13.10</v>
      </c>
      <c r="L136" s="13">
        <f t="shared" si="8"/>
        <v>-1.0700000000000003</v>
      </c>
    </row>
    <row r="137" spans="1:12" x14ac:dyDescent="0.25">
      <c r="A137" s="13">
        <v>12</v>
      </c>
      <c r="B137" s="14" t="s">
        <v>845</v>
      </c>
      <c r="C137" s="13" t="s">
        <v>152</v>
      </c>
      <c r="D137" s="13" t="s">
        <v>307</v>
      </c>
      <c r="E137" s="13" t="str">
        <f t="shared" si="9"/>
        <v>12.04</v>
      </c>
      <c r="F137" s="13" t="str">
        <f t="shared" si="10"/>
        <v>Jason Myers</v>
      </c>
      <c r="G137" s="13" t="s">
        <v>650</v>
      </c>
      <c r="H137" s="13" t="s">
        <v>362</v>
      </c>
      <c r="I137" s="13" t="s">
        <v>460</v>
      </c>
      <c r="J137" s="15" t="str">
        <f>_xlfn.XLOOKUP(I137,FantasyOwnerNames!$G$4:$G$15,FantasyOwnerNames!$H$4:$H$15,)</f>
        <v>Geoffrey Mercado</v>
      </c>
      <c r="K137" s="15" t="str">
        <f>_xlfn.IFNA(_xlfn.XLOOKUP(F137,'PPR ADP 2023'!E:E,'PPR ADP 2023'!B:B),_xlfn.XLOOKUP(F137,'Adjusted PPR ADP'!A:A,'Adjusted PPR ADP'!B:B))</f>
        <v>11.12</v>
      </c>
      <c r="L137" s="13">
        <f t="shared" si="8"/>
        <v>0.91999999999999993</v>
      </c>
    </row>
    <row r="138" spans="1:12" x14ac:dyDescent="0.25">
      <c r="A138" s="13">
        <v>12</v>
      </c>
      <c r="B138" s="14" t="s">
        <v>846</v>
      </c>
      <c r="C138" s="13" t="s">
        <v>148</v>
      </c>
      <c r="D138" s="13" t="s">
        <v>303</v>
      </c>
      <c r="E138" s="13" t="str">
        <f t="shared" si="9"/>
        <v>12.05</v>
      </c>
      <c r="F138" s="13" t="str">
        <f t="shared" si="10"/>
        <v>Parris Campbell</v>
      </c>
      <c r="G138" s="13" t="s">
        <v>672</v>
      </c>
      <c r="H138" s="13" t="s">
        <v>406</v>
      </c>
      <c r="I138" s="13" t="s">
        <v>459</v>
      </c>
      <c r="J138" s="15" t="str">
        <f>_xlfn.XLOOKUP(I138,FantasyOwnerNames!$G$4:$G$15,FantasyOwnerNames!$H$4:$H$15,)</f>
        <v>Adam Devera</v>
      </c>
      <c r="K138" s="15" t="str">
        <f>_xlfn.IFNA(_xlfn.XLOOKUP(F138,'PPR ADP 2023'!E:E,'PPR ADP 2023'!B:B),_xlfn.XLOOKUP(F138,'Adjusted PPR ADP'!A:A,'Adjusted PPR ADP'!B:B))</f>
        <v>18.01</v>
      </c>
      <c r="L138" s="13">
        <f t="shared" si="8"/>
        <v>-5.9600000000000009</v>
      </c>
    </row>
    <row r="139" spans="1:12" x14ac:dyDescent="0.25">
      <c r="A139" s="13">
        <v>12</v>
      </c>
      <c r="B139" s="14" t="s">
        <v>847</v>
      </c>
      <c r="C139" s="13" t="s">
        <v>107</v>
      </c>
      <c r="D139" s="13" t="s">
        <v>272</v>
      </c>
      <c r="E139" s="13" t="str">
        <f t="shared" si="9"/>
        <v>12.06</v>
      </c>
      <c r="F139" s="13" t="str">
        <f t="shared" si="10"/>
        <v>Steelers D/ST</v>
      </c>
      <c r="G139" s="13" t="s">
        <v>637</v>
      </c>
      <c r="H139" s="13" t="s">
        <v>272</v>
      </c>
      <c r="I139" s="13" t="s">
        <v>458</v>
      </c>
      <c r="J139" s="15" t="str">
        <f>_xlfn.XLOOKUP(I139,FantasyOwnerNames!$G$4:$G$15,FantasyOwnerNames!$H$4:$H$15,)</f>
        <v>Albert Tine</v>
      </c>
      <c r="K139" s="15" t="str">
        <f>_xlfn.IFNA(_xlfn.XLOOKUP(F139,'PPR ADP 2023'!E:E,'PPR ADP 2023'!B:B),_xlfn.XLOOKUP(F139,'Adjusted PPR ADP'!A:A,'Adjusted PPR ADP'!B:B))</f>
        <v>12.08</v>
      </c>
      <c r="L139" s="13">
        <f t="shared" si="8"/>
        <v>-1.9999999999999574E-2</v>
      </c>
    </row>
    <row r="140" spans="1:12" x14ac:dyDescent="0.25">
      <c r="A140" s="13">
        <v>12</v>
      </c>
      <c r="B140" s="14" t="s">
        <v>848</v>
      </c>
      <c r="C140" s="13" t="s">
        <v>51</v>
      </c>
      <c r="D140" s="13" t="s">
        <v>489</v>
      </c>
      <c r="E140" s="13" t="str">
        <f t="shared" si="9"/>
        <v>12.07</v>
      </c>
      <c r="F140" s="13" t="str">
        <f t="shared" si="10"/>
        <v>David Njoku</v>
      </c>
      <c r="G140" s="13" t="s">
        <v>633</v>
      </c>
      <c r="H140" s="13" t="s">
        <v>407</v>
      </c>
      <c r="I140" s="13" t="s">
        <v>457</v>
      </c>
      <c r="J140" s="15" t="str">
        <f>_xlfn.XLOOKUP(I140,FantasyOwnerNames!$G$4:$G$15,FantasyOwnerNames!$H$4:$H$15,)</f>
        <v>Angelo Devera</v>
      </c>
      <c r="K140" s="15" t="str">
        <f>_xlfn.IFNA(_xlfn.XLOOKUP(F140,'PPR ADP 2023'!E:E,'PPR ADP 2023'!B:B),_xlfn.XLOOKUP(F140,'Adjusted PPR ADP'!A:A,'Adjusted PPR ADP'!B:B))</f>
        <v>7.11</v>
      </c>
      <c r="L140" s="13">
        <f t="shared" si="8"/>
        <v>4.96</v>
      </c>
    </row>
    <row r="141" spans="1:12" x14ac:dyDescent="0.25">
      <c r="A141" s="13">
        <v>12</v>
      </c>
      <c r="B141" s="14" t="s">
        <v>849</v>
      </c>
      <c r="C141" s="13" t="s">
        <v>490</v>
      </c>
      <c r="D141" s="13" t="s">
        <v>491</v>
      </c>
      <c r="E141" s="13" t="str">
        <f t="shared" si="9"/>
        <v>12.08</v>
      </c>
      <c r="F141" s="13" t="str">
        <f t="shared" si="10"/>
        <v>Anthony Richardson</v>
      </c>
      <c r="G141" s="13" t="s">
        <v>641</v>
      </c>
      <c r="H141" s="13" t="s">
        <v>408</v>
      </c>
      <c r="I141" s="13" t="s">
        <v>456</v>
      </c>
      <c r="J141" s="15" t="str">
        <f>_xlfn.XLOOKUP(I141,FantasyOwnerNames!$G$4:$G$15,FantasyOwnerNames!$H$4:$H$15,)</f>
        <v>Jeff Dela Cruz</v>
      </c>
      <c r="K141" s="15" t="str">
        <f>_xlfn.IFNA(_xlfn.XLOOKUP(F141,'PPR ADP 2023'!E:E,'PPR ADP 2023'!B:B),_xlfn.XLOOKUP(F141,'Adjusted PPR ADP'!A:A,'Adjusted PPR ADP'!B:B))</f>
        <v>10.07</v>
      </c>
      <c r="L141" s="13">
        <f t="shared" si="8"/>
        <v>2.0099999999999998</v>
      </c>
    </row>
    <row r="142" spans="1:12" x14ac:dyDescent="0.25">
      <c r="A142" s="13">
        <v>12</v>
      </c>
      <c r="B142" s="14" t="s">
        <v>850</v>
      </c>
      <c r="C142" s="13" t="s">
        <v>131</v>
      </c>
      <c r="D142" s="13" t="s">
        <v>288</v>
      </c>
      <c r="E142" s="13" t="str">
        <f t="shared" si="9"/>
        <v>12.09</v>
      </c>
      <c r="F142" s="13" t="str">
        <f t="shared" si="10"/>
        <v>Devin Singletary</v>
      </c>
      <c r="G142" s="13" t="s">
        <v>187</v>
      </c>
      <c r="H142" s="13" t="s">
        <v>363</v>
      </c>
      <c r="I142" s="13" t="s">
        <v>455</v>
      </c>
      <c r="J142" s="15" t="str">
        <f>_xlfn.XLOOKUP(I142,FantasyOwnerNames!$G$4:$G$15,FantasyOwnerNames!$H$4:$H$15,)</f>
        <v>Bhavik Patel</v>
      </c>
      <c r="K142" s="15" t="str">
        <f>_xlfn.IFNA(_xlfn.XLOOKUP(F142,'PPR ADP 2023'!E:E,'PPR ADP 2023'!B:B),_xlfn.XLOOKUP(F142,'Adjusted PPR ADP'!A:A,'Adjusted PPR ADP'!B:B))</f>
        <v>13.09</v>
      </c>
      <c r="L142" s="13">
        <f t="shared" si="8"/>
        <v>-1</v>
      </c>
    </row>
    <row r="143" spans="1:12" x14ac:dyDescent="0.25">
      <c r="A143" s="13">
        <v>12</v>
      </c>
      <c r="B143" s="14">
        <v>10</v>
      </c>
      <c r="C143" s="13" t="s">
        <v>164</v>
      </c>
      <c r="D143" s="13" t="s">
        <v>318</v>
      </c>
      <c r="E143" s="13" t="str">
        <f t="shared" si="9"/>
        <v>12.10</v>
      </c>
      <c r="F143" s="13" t="str">
        <f t="shared" si="10"/>
        <v>Daniel Carlson</v>
      </c>
      <c r="G143" s="13" t="s">
        <v>208</v>
      </c>
      <c r="H143" s="13" t="s">
        <v>362</v>
      </c>
      <c r="I143" s="13" t="s">
        <v>454</v>
      </c>
      <c r="J143" s="15" t="str">
        <f>_xlfn.XLOOKUP(I143,FantasyOwnerNames!$G$4:$G$15,FantasyOwnerNames!$H$4:$H$15,)</f>
        <v>Krish Patel</v>
      </c>
      <c r="K143" s="15" t="str">
        <f>_xlfn.IFNA(_xlfn.XLOOKUP(F143,'PPR ADP 2023'!E:E,'PPR ADP 2023'!B:B),_xlfn.XLOOKUP(F143,'Adjusted PPR ADP'!A:A,'Adjusted PPR ADP'!B:B))</f>
        <v>10.01</v>
      </c>
      <c r="L143" s="13">
        <f t="shared" si="8"/>
        <v>2.09</v>
      </c>
    </row>
    <row r="144" spans="1:12" x14ac:dyDescent="0.25">
      <c r="A144" s="13">
        <v>12</v>
      </c>
      <c r="B144" s="14">
        <v>11</v>
      </c>
      <c r="C144" s="13" t="s">
        <v>380</v>
      </c>
      <c r="D144" s="13" t="s">
        <v>434</v>
      </c>
      <c r="E144" s="13" t="str">
        <f t="shared" si="9"/>
        <v>12.11</v>
      </c>
      <c r="F144" s="13" t="str">
        <f t="shared" si="10"/>
        <v>Pat Freiermuth</v>
      </c>
      <c r="G144" s="13" t="s">
        <v>637</v>
      </c>
      <c r="H144" s="13" t="s">
        <v>407</v>
      </c>
      <c r="I144" s="13" t="s">
        <v>6</v>
      </c>
      <c r="J144" s="15" t="str">
        <f>_xlfn.XLOOKUP(I144,FantasyOwnerNames!$G$4:$G$15,FantasyOwnerNames!$H$4:$H$15,)</f>
        <v>Patrick Mercado</v>
      </c>
      <c r="K144" s="15" t="str">
        <f>_xlfn.IFNA(_xlfn.XLOOKUP(F144,'PPR ADP 2023'!E:E,'PPR ADP 2023'!B:B),_xlfn.XLOOKUP(F144,'Adjusted PPR ADP'!A:A,'Adjusted PPR ADP'!B:B))</f>
        <v>8.09</v>
      </c>
      <c r="L144" s="13">
        <f t="shared" si="8"/>
        <v>4.0199999999999996</v>
      </c>
    </row>
    <row r="145" spans="1:12" x14ac:dyDescent="0.25">
      <c r="A145" s="13">
        <v>12</v>
      </c>
      <c r="B145" s="14">
        <v>12</v>
      </c>
      <c r="C145" s="13" t="s">
        <v>387</v>
      </c>
      <c r="D145" s="13" t="s">
        <v>272</v>
      </c>
      <c r="E145" s="13" t="str">
        <f t="shared" si="9"/>
        <v>12.12</v>
      </c>
      <c r="F145" s="13" t="str">
        <f t="shared" si="10"/>
        <v>Cowboys D/ST</v>
      </c>
      <c r="G145" s="13" t="s">
        <v>627</v>
      </c>
      <c r="H145" s="13" t="s">
        <v>272</v>
      </c>
      <c r="I145" s="13" t="s">
        <v>355</v>
      </c>
      <c r="J145" s="15" t="str">
        <f>_xlfn.XLOOKUP(I145,FantasyOwnerNames!$G$4:$G$15,FantasyOwnerNames!$H$4:$H$15,)</f>
        <v>Jan Dela Cruz</v>
      </c>
      <c r="K145" s="15" t="str">
        <f>_xlfn.IFNA(_xlfn.XLOOKUP(F145,'PPR ADP 2023'!E:E,'PPR ADP 2023'!B:B),_xlfn.XLOOKUP(F145,'Adjusted PPR ADP'!A:A,'Adjusted PPR ADP'!B:B))</f>
        <v>10.05</v>
      </c>
      <c r="L145" s="13">
        <f t="shared" si="8"/>
        <v>2.0699999999999985</v>
      </c>
    </row>
    <row r="146" spans="1:12" x14ac:dyDescent="0.25">
      <c r="A146" s="13">
        <v>13</v>
      </c>
      <c r="B146" s="14" t="s">
        <v>842</v>
      </c>
      <c r="C146" s="13" t="s">
        <v>401</v>
      </c>
      <c r="D146" s="13" t="s">
        <v>109</v>
      </c>
      <c r="E146" s="13" t="str">
        <f t="shared" si="9"/>
        <v>13.01</v>
      </c>
      <c r="F146" s="13" t="str">
        <f t="shared" si="10"/>
        <v>Zay Jones</v>
      </c>
      <c r="G146" s="13" t="s">
        <v>662</v>
      </c>
      <c r="H146" s="13" t="s">
        <v>406</v>
      </c>
      <c r="I146" s="13" t="s">
        <v>355</v>
      </c>
      <c r="J146" s="15" t="str">
        <f>_xlfn.XLOOKUP(I146,FantasyOwnerNames!$G$4:$G$15,FantasyOwnerNames!$H$4:$H$15,)</f>
        <v>Jan Dela Cruz</v>
      </c>
      <c r="K146" s="15" t="str">
        <f>_xlfn.IFNA(_xlfn.XLOOKUP(F146,'PPR ADP 2023'!E:E,'PPR ADP 2023'!B:B),_xlfn.XLOOKUP(F146,'Adjusted PPR ADP'!A:A,'Adjusted PPR ADP'!B:B))</f>
        <v>14.10</v>
      </c>
      <c r="L146" s="13">
        <f t="shared" si="8"/>
        <v>-1.0899999999999999</v>
      </c>
    </row>
    <row r="147" spans="1:12" x14ac:dyDescent="0.25">
      <c r="A147" s="13">
        <v>13</v>
      </c>
      <c r="B147" s="14" t="s">
        <v>843</v>
      </c>
      <c r="C147" s="13" t="s">
        <v>492</v>
      </c>
      <c r="D147" s="13" t="s">
        <v>493</v>
      </c>
      <c r="E147" s="13" t="str">
        <f t="shared" si="9"/>
        <v>13.02</v>
      </c>
      <c r="F147" s="13" t="str">
        <f t="shared" si="10"/>
        <v>K.J. Osborn</v>
      </c>
      <c r="G147" s="13" t="s">
        <v>266</v>
      </c>
      <c r="H147" s="13" t="s">
        <v>406</v>
      </c>
      <c r="I147" s="13" t="s">
        <v>6</v>
      </c>
      <c r="J147" s="15" t="str">
        <f>_xlfn.XLOOKUP(I147,FantasyOwnerNames!$G$4:$G$15,FantasyOwnerNames!$H$4:$H$15,)</f>
        <v>Patrick Mercado</v>
      </c>
      <c r="K147" s="15" t="str">
        <f>_xlfn.IFNA(_xlfn.XLOOKUP(F147,'PPR ADP 2023'!E:E,'PPR ADP 2023'!B:B),_xlfn.XLOOKUP(F147,'Adjusted PPR ADP'!A:A,'Adjusted PPR ADP'!B:B))</f>
        <v>16.04</v>
      </c>
      <c r="L147" s="13">
        <f t="shared" si="8"/>
        <v>-3.0199999999999996</v>
      </c>
    </row>
    <row r="148" spans="1:12" x14ac:dyDescent="0.25">
      <c r="A148" s="13">
        <v>13</v>
      </c>
      <c r="B148" s="14" t="s">
        <v>844</v>
      </c>
      <c r="C148" s="13" t="s">
        <v>494</v>
      </c>
      <c r="D148" s="13" t="s">
        <v>272</v>
      </c>
      <c r="E148" s="13" t="str">
        <f t="shared" si="9"/>
        <v>13.03</v>
      </c>
      <c r="F148" s="13" t="str">
        <f t="shared" si="10"/>
        <v>Eagles D/ST</v>
      </c>
      <c r="G148" s="13" t="s">
        <v>672</v>
      </c>
      <c r="H148" s="13" t="s">
        <v>272</v>
      </c>
      <c r="I148" s="13" t="s">
        <v>454</v>
      </c>
      <c r="J148" s="15" t="str">
        <f>_xlfn.XLOOKUP(I148,FantasyOwnerNames!$G$4:$G$15,FantasyOwnerNames!$H$4:$H$15,)</f>
        <v>Krish Patel</v>
      </c>
      <c r="K148" s="15" t="str">
        <f>_xlfn.IFNA(_xlfn.XLOOKUP(F148,'PPR ADP 2023'!E:E,'PPR ADP 2023'!B:B),_xlfn.XLOOKUP(F148,'Adjusted PPR ADP'!A:A,'Adjusted PPR ADP'!B:B))</f>
        <v>9.02</v>
      </c>
      <c r="L148" s="13">
        <f t="shared" si="8"/>
        <v>4.01</v>
      </c>
    </row>
    <row r="149" spans="1:12" x14ac:dyDescent="0.25">
      <c r="A149" s="13">
        <v>13</v>
      </c>
      <c r="B149" s="14" t="s">
        <v>845</v>
      </c>
      <c r="C149" s="13" t="s">
        <v>139</v>
      </c>
      <c r="D149" s="13" t="s">
        <v>272</v>
      </c>
      <c r="E149" s="13" t="str">
        <f t="shared" si="9"/>
        <v>13.04</v>
      </c>
      <c r="F149" s="13" t="str">
        <f t="shared" si="10"/>
        <v>Browns D/ST</v>
      </c>
      <c r="G149" s="13" t="s">
        <v>633</v>
      </c>
      <c r="H149" s="13" t="s">
        <v>272</v>
      </c>
      <c r="I149" s="13" t="s">
        <v>455</v>
      </c>
      <c r="J149" s="15" t="str">
        <f>_xlfn.XLOOKUP(I149,FantasyOwnerNames!$G$4:$G$15,FantasyOwnerNames!$H$4:$H$15,)</f>
        <v>Bhavik Patel</v>
      </c>
      <c r="K149" s="15" t="str">
        <f>_xlfn.IFNA(_xlfn.XLOOKUP(F149,'PPR ADP 2023'!E:E,'PPR ADP 2023'!B:B),_xlfn.XLOOKUP(F149,'Adjusted PPR ADP'!A:A,'Adjusted PPR ADP'!B:B))</f>
        <v>16.11</v>
      </c>
      <c r="L149" s="13">
        <f t="shared" si="8"/>
        <v>-3.0700000000000003</v>
      </c>
    </row>
    <row r="150" spans="1:12" x14ac:dyDescent="0.25">
      <c r="A150" s="13">
        <v>13</v>
      </c>
      <c r="B150" s="14" t="s">
        <v>846</v>
      </c>
      <c r="C150" s="13" t="s">
        <v>172</v>
      </c>
      <c r="D150" s="13" t="s">
        <v>323</v>
      </c>
      <c r="E150" s="13" t="str">
        <f t="shared" si="9"/>
        <v>13.05</v>
      </c>
      <c r="F150" s="13" t="str">
        <f t="shared" si="10"/>
        <v>Graham Gano</v>
      </c>
      <c r="G150" s="13" t="s">
        <v>187</v>
      </c>
      <c r="H150" s="13" t="s">
        <v>362</v>
      </c>
      <c r="I150" s="13" t="s">
        <v>456</v>
      </c>
      <c r="J150" s="15" t="str">
        <f>_xlfn.XLOOKUP(I150,FantasyOwnerNames!$G$4:$G$15,FantasyOwnerNames!$H$4:$H$15,)</f>
        <v>Jeff Dela Cruz</v>
      </c>
      <c r="K150" s="15" t="str">
        <f>_xlfn.IFNA(_xlfn.XLOOKUP(F150,'PPR ADP 2023'!E:E,'PPR ADP 2023'!B:B),_xlfn.XLOOKUP(F150,'Adjusted PPR ADP'!A:A,'Adjusted PPR ADP'!B:B))</f>
        <v>13.07</v>
      </c>
      <c r="L150" s="13">
        <f t="shared" si="8"/>
        <v>-1.9999999999999574E-2</v>
      </c>
    </row>
    <row r="151" spans="1:12" x14ac:dyDescent="0.25">
      <c r="A151" s="13">
        <v>13</v>
      </c>
      <c r="B151" s="14" t="s">
        <v>847</v>
      </c>
      <c r="C151" s="13" t="s">
        <v>90</v>
      </c>
      <c r="D151" s="13" t="s">
        <v>256</v>
      </c>
      <c r="E151" s="13" t="str">
        <f t="shared" si="9"/>
        <v>13.06</v>
      </c>
      <c r="F151" s="13" t="str">
        <f t="shared" si="10"/>
        <v>Russell Wilson</v>
      </c>
      <c r="G151" s="13" t="s">
        <v>637</v>
      </c>
      <c r="H151" s="13" t="s">
        <v>408</v>
      </c>
      <c r="I151" s="13" t="s">
        <v>457</v>
      </c>
      <c r="J151" s="15" t="str">
        <f>_xlfn.XLOOKUP(I151,FantasyOwnerNames!$G$4:$G$15,FantasyOwnerNames!$H$4:$H$15,)</f>
        <v>Angelo Devera</v>
      </c>
      <c r="K151" s="15" t="str">
        <f>_xlfn.IFNA(_xlfn.XLOOKUP(F151,'PPR ADP 2023'!E:E,'PPR ADP 2023'!B:B),_xlfn.XLOOKUP(F151,'Adjusted PPR ADP'!A:A,'Adjusted PPR ADP'!B:B))</f>
        <v>12.12</v>
      </c>
      <c r="L151" s="13">
        <f t="shared" si="8"/>
        <v>0.94000000000000128</v>
      </c>
    </row>
    <row r="152" spans="1:12" x14ac:dyDescent="0.25">
      <c r="A152" s="13">
        <v>13</v>
      </c>
      <c r="B152" s="14" t="s">
        <v>848</v>
      </c>
      <c r="C152" s="13" t="s">
        <v>106</v>
      </c>
      <c r="D152" s="13" t="s">
        <v>314</v>
      </c>
      <c r="E152" s="13" t="str">
        <f t="shared" si="9"/>
        <v>13.07</v>
      </c>
      <c r="F152" s="13" t="str">
        <f t="shared" si="10"/>
        <v>Cole Kmet</v>
      </c>
      <c r="G152" s="13" t="s">
        <v>657</v>
      </c>
      <c r="H152" s="13" t="s">
        <v>407</v>
      </c>
      <c r="I152" s="13" t="s">
        <v>458</v>
      </c>
      <c r="J152" s="15" t="str">
        <f>_xlfn.XLOOKUP(I152,FantasyOwnerNames!$G$4:$G$15,FantasyOwnerNames!$H$4:$H$15,)</f>
        <v>Albert Tine</v>
      </c>
      <c r="K152" s="15" t="str">
        <f>_xlfn.IFNA(_xlfn.XLOOKUP(F152,'PPR ADP 2023'!E:E,'PPR ADP 2023'!B:B),_xlfn.XLOOKUP(F152,'Adjusted PPR ADP'!A:A,'Adjusted PPR ADP'!B:B))</f>
        <v>11.06</v>
      </c>
      <c r="L152" s="13">
        <f t="shared" si="8"/>
        <v>2.0099999999999998</v>
      </c>
    </row>
    <row r="153" spans="1:12" x14ac:dyDescent="0.25">
      <c r="A153" s="13">
        <v>13</v>
      </c>
      <c r="B153" s="14" t="s">
        <v>849</v>
      </c>
      <c r="C153" s="13" t="s">
        <v>399</v>
      </c>
      <c r="D153" s="13" t="s">
        <v>419</v>
      </c>
      <c r="E153" s="13" t="str">
        <f t="shared" si="9"/>
        <v>13.08</v>
      </c>
      <c r="F153" s="13" t="str">
        <f t="shared" si="10"/>
        <v>Alec Pierce</v>
      </c>
      <c r="G153" s="13" t="s">
        <v>641</v>
      </c>
      <c r="H153" s="13" t="s">
        <v>406</v>
      </c>
      <c r="I153" s="13" t="s">
        <v>459</v>
      </c>
      <c r="J153" s="15" t="str">
        <f>_xlfn.XLOOKUP(I153,FantasyOwnerNames!$G$4:$G$15,FantasyOwnerNames!$H$4:$H$15,)</f>
        <v>Adam Devera</v>
      </c>
      <c r="K153" s="15" t="str">
        <f>_xlfn.IFNA(_xlfn.XLOOKUP(F153,'PPR ADP 2023'!E:E,'PPR ADP 2023'!B:B),_xlfn.XLOOKUP(F153,'Adjusted PPR ADP'!A:A,'Adjusted PPR ADP'!B:B))</f>
        <v>20.03</v>
      </c>
      <c r="L153" s="13">
        <f t="shared" si="8"/>
        <v>-6.9500000000000011</v>
      </c>
    </row>
    <row r="154" spans="1:12" x14ac:dyDescent="0.25">
      <c r="A154" s="13">
        <v>13</v>
      </c>
      <c r="B154" s="14" t="s">
        <v>850</v>
      </c>
      <c r="C154" s="13" t="s">
        <v>61</v>
      </c>
      <c r="D154" s="13" t="s">
        <v>276</v>
      </c>
      <c r="E154" s="13" t="str">
        <f t="shared" si="9"/>
        <v>13.09</v>
      </c>
      <c r="F154" s="13" t="str">
        <f t="shared" si="10"/>
        <v>Tyler Higbee</v>
      </c>
      <c r="G154" s="13" t="s">
        <v>220</v>
      </c>
      <c r="H154" s="13" t="s">
        <v>407</v>
      </c>
      <c r="I154" s="13" t="s">
        <v>460</v>
      </c>
      <c r="J154" s="15" t="str">
        <f>_xlfn.XLOOKUP(I154,FantasyOwnerNames!$G$4:$G$15,FantasyOwnerNames!$H$4:$H$15,)</f>
        <v>Geoffrey Mercado</v>
      </c>
      <c r="K154" s="15" t="str">
        <f>_xlfn.IFNA(_xlfn.XLOOKUP(F154,'PPR ADP 2023'!E:E,'PPR ADP 2023'!B:B),_xlfn.XLOOKUP(F154,'Adjusted PPR ADP'!A:A,'Adjusted PPR ADP'!B:B))</f>
        <v>11.11</v>
      </c>
      <c r="L154" s="13">
        <f t="shared" si="8"/>
        <v>1.9800000000000004</v>
      </c>
    </row>
    <row r="155" spans="1:12" x14ac:dyDescent="0.25">
      <c r="A155" s="13">
        <v>13</v>
      </c>
      <c r="B155" s="14">
        <v>10</v>
      </c>
      <c r="C155" s="13" t="s">
        <v>495</v>
      </c>
      <c r="D155" s="13" t="s">
        <v>236</v>
      </c>
      <c r="E155" s="13" t="str">
        <f t="shared" si="9"/>
        <v>13.10</v>
      </c>
      <c r="F155" s="13" t="str">
        <f t="shared" si="10"/>
        <v>Juwan Johnson</v>
      </c>
      <c r="G155" s="13" t="s">
        <v>183</v>
      </c>
      <c r="H155" s="13" t="s">
        <v>407</v>
      </c>
      <c r="I155" s="13" t="s">
        <v>461</v>
      </c>
      <c r="J155" s="15" t="str">
        <f>_xlfn.XLOOKUP(I155,FantasyOwnerNames!$G$4:$G$15,FantasyOwnerNames!$H$4:$H$15,)</f>
        <v>Armon Antolin</v>
      </c>
      <c r="K155" s="15" t="str">
        <f>_xlfn.IFNA(_xlfn.XLOOKUP(F155,'PPR ADP 2023'!E:E,'PPR ADP 2023'!B:B),_xlfn.XLOOKUP(F155,'Adjusted PPR ADP'!A:A,'Adjusted PPR ADP'!B:B))</f>
        <v>12.11</v>
      </c>
      <c r="L155" s="13">
        <f t="shared" si="8"/>
        <v>0.99000000000000021</v>
      </c>
    </row>
    <row r="156" spans="1:12" x14ac:dyDescent="0.25">
      <c r="A156" s="13">
        <v>13</v>
      </c>
      <c r="B156" s="14">
        <v>11</v>
      </c>
      <c r="C156" s="13" t="s">
        <v>394</v>
      </c>
      <c r="D156" s="13" t="s">
        <v>232</v>
      </c>
      <c r="E156" s="13" t="str">
        <f t="shared" si="9"/>
        <v>13.11</v>
      </c>
      <c r="F156" s="13" t="str">
        <f t="shared" si="10"/>
        <v>Jameson Williams</v>
      </c>
      <c r="G156" s="13" t="s">
        <v>666</v>
      </c>
      <c r="H156" s="13" t="s">
        <v>406</v>
      </c>
      <c r="I156" s="13" t="s">
        <v>462</v>
      </c>
      <c r="J156" s="15" t="str">
        <f>_xlfn.XLOOKUP(I156,FantasyOwnerNames!$G$4:$G$15,FantasyOwnerNames!$H$4:$H$15,)</f>
        <v>Joseph Durkin</v>
      </c>
      <c r="K156" s="15" t="str">
        <f>_xlfn.IFNA(_xlfn.XLOOKUP(F156,'PPR ADP 2023'!E:E,'PPR ADP 2023'!B:B),_xlfn.XLOOKUP(F156,'Adjusted PPR ADP'!A:A,'Adjusted PPR ADP'!B:B))</f>
        <v>13.05</v>
      </c>
      <c r="L156" s="13">
        <f t="shared" si="8"/>
        <v>5.9999999999998721E-2</v>
      </c>
    </row>
    <row r="157" spans="1:12" x14ac:dyDescent="0.25">
      <c r="A157" s="13">
        <v>13</v>
      </c>
      <c r="B157" s="14">
        <v>12</v>
      </c>
      <c r="C157" s="13" t="s">
        <v>61</v>
      </c>
      <c r="D157" s="13" t="s">
        <v>441</v>
      </c>
      <c r="E157" s="13" t="str">
        <f t="shared" si="9"/>
        <v>13.12</v>
      </c>
      <c r="F157" s="13" t="str">
        <f t="shared" si="10"/>
        <v>Tyler Bass</v>
      </c>
      <c r="G157" s="13" t="s">
        <v>639</v>
      </c>
      <c r="H157" s="13" t="s">
        <v>362</v>
      </c>
      <c r="I157" s="13" t="s">
        <v>360</v>
      </c>
      <c r="J157" s="15" t="str">
        <f>_xlfn.XLOOKUP(I157,FantasyOwnerNames!$G$4:$G$15,FantasyOwnerNames!$H$4:$H$15,)</f>
        <v>Meahway Ngu</v>
      </c>
      <c r="K157" s="15" t="str">
        <f>_xlfn.IFNA(_xlfn.XLOOKUP(F157,'PPR ADP 2023'!E:E,'PPR ADP 2023'!B:B),_xlfn.XLOOKUP(F157,'Adjusted PPR ADP'!A:A,'Adjusted PPR ADP'!B:B))</f>
        <v>11.05</v>
      </c>
      <c r="L157" s="13">
        <f t="shared" si="8"/>
        <v>2.0699999999999985</v>
      </c>
    </row>
    <row r="158" spans="1:12" x14ac:dyDescent="0.25">
      <c r="A158" s="13">
        <v>14</v>
      </c>
      <c r="B158" s="14" t="s">
        <v>842</v>
      </c>
      <c r="C158" s="13" t="s">
        <v>135</v>
      </c>
      <c r="D158" s="13" t="s">
        <v>425</v>
      </c>
      <c r="E158" s="13" t="str">
        <f t="shared" si="9"/>
        <v>14.01</v>
      </c>
      <c r="F158" s="13" t="str">
        <f t="shared" si="10"/>
        <v>Hunter Renfrow</v>
      </c>
      <c r="G158" s="13" t="s">
        <v>208</v>
      </c>
      <c r="H158" s="13" t="s">
        <v>406</v>
      </c>
      <c r="I158" s="13" t="s">
        <v>360</v>
      </c>
      <c r="J158" s="15" t="str">
        <f>_xlfn.XLOOKUP(I158,FantasyOwnerNames!$G$4:$G$15,FantasyOwnerNames!$H$4:$H$15,)</f>
        <v>Meahway Ngu</v>
      </c>
      <c r="K158" s="15" t="str">
        <f>_xlfn.IFNA(_xlfn.XLOOKUP(F158,'PPR ADP 2023'!E:E,'PPR ADP 2023'!B:B),_xlfn.XLOOKUP(F158,'Adjusted PPR ADP'!A:A,'Adjusted PPR ADP'!B:B))</f>
        <v>19.03</v>
      </c>
      <c r="L158" s="13">
        <f t="shared" si="8"/>
        <v>-5.0200000000000014</v>
      </c>
    </row>
    <row r="159" spans="1:12" x14ac:dyDescent="0.25">
      <c r="A159" s="13">
        <v>14</v>
      </c>
      <c r="B159" s="14" t="s">
        <v>843</v>
      </c>
      <c r="C159" s="13" t="s">
        <v>496</v>
      </c>
      <c r="D159" s="13" t="s">
        <v>240</v>
      </c>
      <c r="E159" s="13" t="str">
        <f t="shared" si="9"/>
        <v>14.02</v>
      </c>
      <c r="F159" s="13" t="str">
        <f t="shared" si="10"/>
        <v>Deon Jackson</v>
      </c>
      <c r="G159" s="13" t="s">
        <v>187</v>
      </c>
      <c r="H159" s="13" t="s">
        <v>363</v>
      </c>
      <c r="I159" s="13" t="s">
        <v>462</v>
      </c>
      <c r="J159" s="15" t="str">
        <f>_xlfn.XLOOKUP(I159,FantasyOwnerNames!$G$4:$G$15,FantasyOwnerNames!$H$4:$H$15,)</f>
        <v>Joseph Durkin</v>
      </c>
      <c r="K159" s="15" t="str">
        <f>_xlfn.IFNA(_xlfn.XLOOKUP(F159,'PPR ADP 2023'!E:E,'PPR ADP 2023'!B:B),_xlfn.XLOOKUP(F159,'Adjusted PPR ADP'!A:A,'Adjusted PPR ADP'!B:B))</f>
        <v>18.12</v>
      </c>
      <c r="L159" s="13">
        <f t="shared" si="8"/>
        <v>-4.1000000000000014</v>
      </c>
    </row>
    <row r="160" spans="1:12" x14ac:dyDescent="0.25">
      <c r="A160" s="13">
        <v>14</v>
      </c>
      <c r="B160" s="14" t="s">
        <v>844</v>
      </c>
      <c r="C160" s="13" t="s">
        <v>165</v>
      </c>
      <c r="D160" s="13" t="s">
        <v>497</v>
      </c>
      <c r="E160" s="13" t="str">
        <f t="shared" si="9"/>
        <v>14.03</v>
      </c>
      <c r="F160" s="13" t="str">
        <f t="shared" si="10"/>
        <v>Matt Breida</v>
      </c>
      <c r="G160" s="13" t="s">
        <v>187</v>
      </c>
      <c r="H160" s="13" t="s">
        <v>363</v>
      </c>
      <c r="I160" s="13" t="s">
        <v>461</v>
      </c>
      <c r="J160" s="15" t="str">
        <f>_xlfn.XLOOKUP(I160,FantasyOwnerNames!$G$4:$G$15,FantasyOwnerNames!$H$4:$H$15,)</f>
        <v>Armon Antolin</v>
      </c>
      <c r="K160" s="15" t="str">
        <f>_xlfn.IFNA(_xlfn.XLOOKUP(F160,'PPR ADP 2023'!E:E,'PPR ADP 2023'!B:B),_xlfn.XLOOKUP(F160,'Adjusted PPR ADP'!A:A,'Adjusted PPR ADP'!B:B))</f>
        <v>30.11</v>
      </c>
      <c r="L160" s="13">
        <f t="shared" si="8"/>
        <v>-16.079999999999998</v>
      </c>
    </row>
    <row r="161" spans="1:12" x14ac:dyDescent="0.25">
      <c r="A161" s="13">
        <v>14</v>
      </c>
      <c r="B161" s="14" t="s">
        <v>845</v>
      </c>
      <c r="C161" s="13" t="s">
        <v>160</v>
      </c>
      <c r="D161" s="13" t="s">
        <v>315</v>
      </c>
      <c r="E161" s="13" t="str">
        <f t="shared" si="9"/>
        <v>14.04</v>
      </c>
      <c r="F161" s="13" t="str">
        <f t="shared" si="10"/>
        <v>Tua Tagovailoa</v>
      </c>
      <c r="G161" s="13" t="s">
        <v>680</v>
      </c>
      <c r="H161" s="13" t="s">
        <v>408</v>
      </c>
      <c r="I161" s="13" t="s">
        <v>460</v>
      </c>
      <c r="J161" s="15" t="str">
        <f>_xlfn.XLOOKUP(I161,FantasyOwnerNames!$G$4:$G$15,FantasyOwnerNames!$H$4:$H$15,)</f>
        <v>Geoffrey Mercado</v>
      </c>
      <c r="K161" s="15" t="str">
        <f>_xlfn.IFNA(_xlfn.XLOOKUP(F161,'PPR ADP 2023'!E:E,'PPR ADP 2023'!B:B),_xlfn.XLOOKUP(F161,'Adjusted PPR ADP'!A:A,'Adjusted PPR ADP'!B:B))</f>
        <v>8.05</v>
      </c>
      <c r="L161" s="13">
        <f t="shared" si="8"/>
        <v>5.9899999999999984</v>
      </c>
    </row>
    <row r="162" spans="1:12" x14ac:dyDescent="0.25">
      <c r="A162" s="13">
        <v>14</v>
      </c>
      <c r="B162" s="14" t="s">
        <v>846</v>
      </c>
      <c r="C162" s="13" t="s">
        <v>32</v>
      </c>
      <c r="D162" s="13" t="s">
        <v>498</v>
      </c>
      <c r="E162" s="13" t="str">
        <f t="shared" si="9"/>
        <v>14.05</v>
      </c>
      <c r="F162" s="13" t="str">
        <f t="shared" si="10"/>
        <v>Jonathan Mingo</v>
      </c>
      <c r="G162" s="13" t="s">
        <v>620</v>
      </c>
      <c r="H162" s="13" t="s">
        <v>406</v>
      </c>
      <c r="I162" s="13" t="s">
        <v>459</v>
      </c>
      <c r="J162" s="15" t="str">
        <f>_xlfn.XLOOKUP(I162,FantasyOwnerNames!$G$4:$G$15,FantasyOwnerNames!$H$4:$H$15,)</f>
        <v>Adam Devera</v>
      </c>
      <c r="K162" s="15" t="str">
        <f>_xlfn.IFNA(_xlfn.XLOOKUP(F162,'PPR ADP 2023'!E:E,'PPR ADP 2023'!B:B),_xlfn.XLOOKUP(F162,'Adjusted PPR ADP'!A:A,'Adjusted PPR ADP'!B:B))</f>
        <v>16.01</v>
      </c>
      <c r="L162" s="13">
        <f t="shared" ref="L162:L193" si="11">IFERROR(E162-K162,"N/A")</f>
        <v>-1.9600000000000009</v>
      </c>
    </row>
    <row r="163" spans="1:12" x14ac:dyDescent="0.25">
      <c r="A163" s="13">
        <v>14</v>
      </c>
      <c r="B163" s="14" t="s">
        <v>847</v>
      </c>
      <c r="C163" s="13" t="s">
        <v>77</v>
      </c>
      <c r="D163" s="13" t="s">
        <v>245</v>
      </c>
      <c r="E163" s="13" t="str">
        <f t="shared" si="9"/>
        <v>14.06</v>
      </c>
      <c r="F163" s="13" t="str">
        <f t="shared" si="10"/>
        <v>Chase Claypool</v>
      </c>
      <c r="G163" s="13" t="s">
        <v>680</v>
      </c>
      <c r="H163" s="13" t="s">
        <v>406</v>
      </c>
      <c r="I163" s="13" t="s">
        <v>458</v>
      </c>
      <c r="J163" s="15" t="str">
        <f>_xlfn.XLOOKUP(I163,FantasyOwnerNames!$G$4:$G$15,FantasyOwnerNames!$H$4:$H$15,)</f>
        <v>Albert Tine</v>
      </c>
      <c r="K163" s="15" t="str">
        <f>_xlfn.IFNA(_xlfn.XLOOKUP(F163,'PPR ADP 2023'!E:E,'PPR ADP 2023'!B:B),_xlfn.XLOOKUP(F163,'Adjusted PPR ADP'!A:A,'Adjusted PPR ADP'!B:B))</f>
        <v>22.06</v>
      </c>
      <c r="L163" s="13">
        <f t="shared" si="11"/>
        <v>-7.9999999999999982</v>
      </c>
    </row>
    <row r="164" spans="1:12" x14ac:dyDescent="0.25">
      <c r="A164" s="13">
        <v>14</v>
      </c>
      <c r="B164" s="14" t="s">
        <v>848</v>
      </c>
      <c r="C164" s="13" t="s">
        <v>382</v>
      </c>
      <c r="D164" s="13" t="s">
        <v>435</v>
      </c>
      <c r="E164" s="13" t="str">
        <f t="shared" si="9"/>
        <v>14.07</v>
      </c>
      <c r="F164" s="13" t="str">
        <f t="shared" si="10"/>
        <v>Romeo Doubs</v>
      </c>
      <c r="G164" s="13" t="s">
        <v>193</v>
      </c>
      <c r="H164" s="13" t="s">
        <v>406</v>
      </c>
      <c r="I164" s="13" t="s">
        <v>457</v>
      </c>
      <c r="J164" s="15" t="str">
        <f>_xlfn.XLOOKUP(I164,FantasyOwnerNames!$G$4:$G$15,FantasyOwnerNames!$H$4:$H$15,)</f>
        <v>Angelo Devera</v>
      </c>
      <c r="K164" s="15" t="str">
        <f>_xlfn.IFNA(_xlfn.XLOOKUP(F164,'PPR ADP 2023'!E:E,'PPR ADP 2023'!B:B),_xlfn.XLOOKUP(F164,'Adjusted PPR ADP'!A:A,'Adjusted PPR ADP'!B:B))</f>
        <v>15.05</v>
      </c>
      <c r="L164" s="13">
        <f t="shared" si="11"/>
        <v>-0.98000000000000043</v>
      </c>
    </row>
    <row r="165" spans="1:12" x14ac:dyDescent="0.25">
      <c r="A165" s="13">
        <v>14</v>
      </c>
      <c r="B165" s="14" t="s">
        <v>849</v>
      </c>
      <c r="C165" s="13" t="s">
        <v>371</v>
      </c>
      <c r="D165" s="13" t="s">
        <v>499</v>
      </c>
      <c r="E165" s="13" t="str">
        <f t="shared" si="9"/>
        <v>14.08</v>
      </c>
      <c r="F165" s="13" t="str">
        <f t="shared" si="10"/>
        <v>Dalton Kincaid</v>
      </c>
      <c r="G165" s="13" t="s">
        <v>639</v>
      </c>
      <c r="H165" s="13" t="s">
        <v>407</v>
      </c>
      <c r="I165" s="13" t="s">
        <v>456</v>
      </c>
      <c r="J165" s="15" t="str">
        <f>_xlfn.XLOOKUP(I165,FantasyOwnerNames!$G$4:$G$15,FantasyOwnerNames!$H$4:$H$15,)</f>
        <v>Jeff Dela Cruz</v>
      </c>
      <c r="K165" s="15" t="str">
        <f>_xlfn.IFNA(_xlfn.XLOOKUP(F165,'PPR ADP 2023'!E:E,'PPR ADP 2023'!B:B),_xlfn.XLOOKUP(F165,'Adjusted PPR ADP'!A:A,'Adjusted PPR ADP'!B:B))</f>
        <v>11.02</v>
      </c>
      <c r="L165" s="13">
        <f t="shared" si="11"/>
        <v>3.0600000000000005</v>
      </c>
    </row>
    <row r="166" spans="1:12" x14ac:dyDescent="0.25">
      <c r="A166" s="13">
        <v>14</v>
      </c>
      <c r="B166" s="14" t="s">
        <v>850</v>
      </c>
      <c r="C166" s="13" t="s">
        <v>500</v>
      </c>
      <c r="D166" s="13" t="s">
        <v>501</v>
      </c>
      <c r="E166" s="13" t="str">
        <f t="shared" si="9"/>
        <v>14.09</v>
      </c>
      <c r="F166" s="13" t="str">
        <f t="shared" si="10"/>
        <v>Jayden Reed</v>
      </c>
      <c r="G166" s="13" t="s">
        <v>193</v>
      </c>
      <c r="H166" s="13" t="s">
        <v>406</v>
      </c>
      <c r="I166" s="13" t="s">
        <v>455</v>
      </c>
      <c r="J166" s="15" t="str">
        <f>_xlfn.XLOOKUP(I166,FantasyOwnerNames!$G$4:$G$15,FantasyOwnerNames!$H$4:$H$15,)</f>
        <v>Bhavik Patel</v>
      </c>
      <c r="K166" s="15" t="str">
        <f>_xlfn.IFNA(_xlfn.XLOOKUP(F166,'PPR ADP 2023'!E:E,'PPR ADP 2023'!B:B),_xlfn.XLOOKUP(F166,'Adjusted PPR ADP'!A:A,'Adjusted PPR ADP'!B:B))</f>
        <v>20.10</v>
      </c>
      <c r="L166" s="13">
        <f t="shared" si="11"/>
        <v>-6.0100000000000016</v>
      </c>
    </row>
    <row r="167" spans="1:12" x14ac:dyDescent="0.25">
      <c r="A167" s="13">
        <v>14</v>
      </c>
      <c r="B167" s="14">
        <v>10</v>
      </c>
      <c r="C167" s="13" t="s">
        <v>502</v>
      </c>
      <c r="D167" s="13" t="s">
        <v>197</v>
      </c>
      <c r="E167" s="13" t="str">
        <f t="shared" si="9"/>
        <v>14.10</v>
      </c>
      <c r="F167" s="13" t="str">
        <f t="shared" si="10"/>
        <v>Van Jefferson</v>
      </c>
      <c r="G167" s="13" t="s">
        <v>637</v>
      </c>
      <c r="H167" s="13" t="s">
        <v>406</v>
      </c>
      <c r="I167" s="13" t="s">
        <v>454</v>
      </c>
      <c r="J167" s="15" t="str">
        <f>_xlfn.XLOOKUP(I167,FantasyOwnerNames!$G$4:$G$15,FantasyOwnerNames!$H$4:$H$15,)</f>
        <v>Krish Patel</v>
      </c>
      <c r="K167" s="15" t="str">
        <f>_xlfn.IFNA(_xlfn.XLOOKUP(F167,'PPR ADP 2023'!E:E,'PPR ADP 2023'!B:B),_xlfn.XLOOKUP(F167,'Adjusted PPR ADP'!A:A,'Adjusted PPR ADP'!B:B))</f>
        <v>20.02</v>
      </c>
      <c r="L167" s="13">
        <f t="shared" si="11"/>
        <v>-5.92</v>
      </c>
    </row>
    <row r="168" spans="1:12" x14ac:dyDescent="0.25">
      <c r="A168" s="13">
        <v>14</v>
      </c>
      <c r="B168" s="14">
        <v>11</v>
      </c>
      <c r="C168" s="13" t="s">
        <v>140</v>
      </c>
      <c r="D168" s="13" t="s">
        <v>297</v>
      </c>
      <c r="E168" s="13" t="str">
        <f t="shared" si="9"/>
        <v>14.11</v>
      </c>
      <c r="F168" s="13" t="str">
        <f t="shared" si="10"/>
        <v>Younghoe Koo</v>
      </c>
      <c r="G168" s="13" t="s">
        <v>647</v>
      </c>
      <c r="H168" s="13" t="s">
        <v>362</v>
      </c>
      <c r="I168" s="13" t="s">
        <v>6</v>
      </c>
      <c r="J168" s="15" t="str">
        <f>_xlfn.XLOOKUP(I168,FantasyOwnerNames!$G$4:$G$15,FantasyOwnerNames!$H$4:$H$15,)</f>
        <v>Patrick Mercado</v>
      </c>
      <c r="K168" s="15" t="str">
        <f>_xlfn.IFNA(_xlfn.XLOOKUP(F168,'PPR ADP 2023'!E:E,'PPR ADP 2023'!B:B),_xlfn.XLOOKUP(F168,'Adjusted PPR ADP'!A:A,'Adjusted PPR ADP'!B:B))</f>
        <v>12.05</v>
      </c>
      <c r="L168" s="13">
        <f t="shared" si="11"/>
        <v>2.0599999999999987</v>
      </c>
    </row>
    <row r="169" spans="1:12" x14ac:dyDescent="0.25">
      <c r="A169" s="13">
        <v>14</v>
      </c>
      <c r="B169" s="14">
        <v>12</v>
      </c>
      <c r="C169" s="13" t="s">
        <v>58</v>
      </c>
      <c r="D169" s="13" t="s">
        <v>325</v>
      </c>
      <c r="E169" s="13" t="str">
        <f t="shared" si="9"/>
        <v>14.12</v>
      </c>
      <c r="F169" s="13" t="str">
        <f t="shared" si="10"/>
        <v>Brandon McManus</v>
      </c>
      <c r="G169" s="13" t="s">
        <v>1046</v>
      </c>
      <c r="H169" s="13" t="s">
        <v>362</v>
      </c>
      <c r="I169" s="13" t="s">
        <v>355</v>
      </c>
      <c r="J169" s="15" t="str">
        <f>_xlfn.XLOOKUP(I169,FantasyOwnerNames!$G$4:$G$15,FantasyOwnerNames!$H$4:$H$15,)</f>
        <v>Jan Dela Cruz</v>
      </c>
      <c r="K169" s="15" t="str">
        <f>_xlfn.IFNA(_xlfn.XLOOKUP(F169,'PPR ADP 2023'!E:E,'PPR ADP 2023'!B:B),_xlfn.XLOOKUP(F169,'Adjusted PPR ADP'!A:A,'Adjusted PPR ADP'!B:B))</f>
        <v>16.08</v>
      </c>
      <c r="L169" s="13">
        <f t="shared" si="11"/>
        <v>-1.9599999999999991</v>
      </c>
    </row>
    <row r="170" spans="1:12" x14ac:dyDescent="0.25">
      <c r="A170" s="13">
        <v>15</v>
      </c>
      <c r="B170" s="14" t="s">
        <v>842</v>
      </c>
      <c r="C170" s="13" t="s">
        <v>503</v>
      </c>
      <c r="D170" s="13" t="s">
        <v>504</v>
      </c>
      <c r="E170" s="13" t="str">
        <f t="shared" si="9"/>
        <v>15.01</v>
      </c>
      <c r="F170" s="13" t="str">
        <f t="shared" si="10"/>
        <v>Jamal Agnew</v>
      </c>
      <c r="G170" s="13" t="s">
        <v>662</v>
      </c>
      <c r="H170" s="13" t="s">
        <v>406</v>
      </c>
      <c r="I170" s="13" t="s">
        <v>355</v>
      </c>
      <c r="J170" s="15" t="str">
        <f>_xlfn.XLOOKUP(I170,FantasyOwnerNames!$G$4:$G$15,FantasyOwnerNames!$H$4:$H$15,)</f>
        <v>Jan Dela Cruz</v>
      </c>
      <c r="K170" s="15" t="str">
        <f>_xlfn.IFNA(_xlfn.XLOOKUP(F170,'PPR ADP 2023'!E:E,'PPR ADP 2023'!B:B),_xlfn.XLOOKUP(F170,'Adjusted PPR ADP'!A:A,'Adjusted PPR ADP'!B:B))</f>
        <v>N/A</v>
      </c>
      <c r="L170" s="13" t="str">
        <f t="shared" si="11"/>
        <v>N/A</v>
      </c>
    </row>
    <row r="171" spans="1:12" x14ac:dyDescent="0.25">
      <c r="A171" s="13">
        <v>15</v>
      </c>
      <c r="B171" s="14" t="s">
        <v>843</v>
      </c>
      <c r="C171" s="13" t="s">
        <v>505</v>
      </c>
      <c r="D171" s="13" t="s">
        <v>286</v>
      </c>
      <c r="E171" s="13" t="str">
        <f t="shared" si="9"/>
        <v>15.02</v>
      </c>
      <c r="F171" s="13" t="str">
        <f t="shared" si="10"/>
        <v>Zamir White</v>
      </c>
      <c r="G171" s="13" t="s">
        <v>208</v>
      </c>
      <c r="H171" s="13" t="s">
        <v>363</v>
      </c>
      <c r="I171" s="13" t="s">
        <v>6</v>
      </c>
      <c r="J171" s="15" t="str">
        <f>_xlfn.XLOOKUP(I171,FantasyOwnerNames!$G$4:$G$15,FantasyOwnerNames!$H$4:$H$15,)</f>
        <v>Patrick Mercado</v>
      </c>
      <c r="K171" s="15" t="str">
        <f>_xlfn.IFNA(_xlfn.XLOOKUP(F171,'PPR ADP 2023'!E:E,'PPR ADP 2023'!B:B),_xlfn.XLOOKUP(F171,'Adjusted PPR ADP'!A:A,'Adjusted PPR ADP'!B:B))</f>
        <v>21.08</v>
      </c>
      <c r="L171" s="13">
        <f t="shared" si="11"/>
        <v>-6.0599999999999987</v>
      </c>
    </row>
    <row r="172" spans="1:12" x14ac:dyDescent="0.25">
      <c r="A172" s="13">
        <v>15</v>
      </c>
      <c r="B172" s="14" t="s">
        <v>844</v>
      </c>
      <c r="C172" s="13" t="s">
        <v>506</v>
      </c>
      <c r="D172" s="13" t="s">
        <v>268</v>
      </c>
      <c r="E172" s="13" t="str">
        <f t="shared" si="9"/>
        <v>15.03</v>
      </c>
      <c r="F172" s="13" t="str">
        <f t="shared" si="10"/>
        <v>Geno Smith</v>
      </c>
      <c r="G172" s="13" t="s">
        <v>650</v>
      </c>
      <c r="H172" s="13" t="s">
        <v>408</v>
      </c>
      <c r="I172" s="13" t="s">
        <v>454</v>
      </c>
      <c r="J172" s="15" t="str">
        <f>_xlfn.XLOOKUP(I172,FantasyOwnerNames!$G$4:$G$15,FantasyOwnerNames!$H$4:$H$15,)</f>
        <v>Krish Patel</v>
      </c>
      <c r="K172" s="15" t="str">
        <f>_xlfn.IFNA(_xlfn.XLOOKUP(F172,'PPR ADP 2023'!E:E,'PPR ADP 2023'!B:B),_xlfn.XLOOKUP(F172,'Adjusted PPR ADP'!A:A,'Adjusted PPR ADP'!B:B))</f>
        <v>10.11</v>
      </c>
      <c r="L172" s="13">
        <f t="shared" si="11"/>
        <v>4.92</v>
      </c>
    </row>
    <row r="173" spans="1:12" x14ac:dyDescent="0.25">
      <c r="A173" s="13">
        <v>15</v>
      </c>
      <c r="B173" s="14" t="s">
        <v>845</v>
      </c>
      <c r="C173" s="13" t="s">
        <v>147</v>
      </c>
      <c r="D173" s="13" t="s">
        <v>451</v>
      </c>
      <c r="E173" s="13" t="str">
        <f t="shared" si="9"/>
        <v>15.04</v>
      </c>
      <c r="F173" s="13" t="str">
        <f t="shared" si="10"/>
        <v>Joshua Kelley</v>
      </c>
      <c r="G173" s="13" t="s">
        <v>189</v>
      </c>
      <c r="H173" s="13" t="s">
        <v>363</v>
      </c>
      <c r="I173" s="13" t="s">
        <v>455</v>
      </c>
      <c r="J173" s="15" t="str">
        <f>_xlfn.XLOOKUP(I173,FantasyOwnerNames!$G$4:$G$15,FantasyOwnerNames!$H$4:$H$15,)</f>
        <v>Bhavik Patel</v>
      </c>
      <c r="K173" s="15" t="str">
        <f>_xlfn.IFNA(_xlfn.XLOOKUP(F173,'PPR ADP 2023'!E:E,'PPR ADP 2023'!B:B),_xlfn.XLOOKUP(F173,'Adjusted PPR ADP'!A:A,'Adjusted PPR ADP'!B:B))</f>
        <v>22.05</v>
      </c>
      <c r="L173" s="13">
        <f t="shared" si="11"/>
        <v>-7.0100000000000016</v>
      </c>
    </row>
    <row r="174" spans="1:12" x14ac:dyDescent="0.25">
      <c r="A174" s="13">
        <v>15</v>
      </c>
      <c r="B174" s="14" t="s">
        <v>846</v>
      </c>
      <c r="C174" s="13" t="s">
        <v>99</v>
      </c>
      <c r="D174" s="13" t="s">
        <v>200</v>
      </c>
      <c r="E174" s="13" t="str">
        <f t="shared" si="9"/>
        <v>15.05</v>
      </c>
      <c r="F174" s="13" t="str">
        <f t="shared" si="10"/>
        <v>Damien Harris</v>
      </c>
      <c r="G174" s="13" t="s">
        <v>639</v>
      </c>
      <c r="H174" s="13" t="s">
        <v>363</v>
      </c>
      <c r="I174" s="13" t="s">
        <v>456</v>
      </c>
      <c r="J174" s="15" t="str">
        <f>_xlfn.XLOOKUP(I174,FantasyOwnerNames!$G$4:$G$15,FantasyOwnerNames!$H$4:$H$15,)</f>
        <v>Jeff Dela Cruz</v>
      </c>
      <c r="K174" s="15" t="str">
        <f>_xlfn.IFNA(_xlfn.XLOOKUP(F174,'PPR ADP 2023'!E:E,'PPR ADP 2023'!B:B),_xlfn.XLOOKUP(F174,'Adjusted PPR ADP'!A:A,'Adjusted PPR ADP'!B:B))</f>
        <v>14.03</v>
      </c>
      <c r="L174" s="13">
        <f t="shared" si="11"/>
        <v>1.0200000000000014</v>
      </c>
    </row>
    <row r="175" spans="1:12" x14ac:dyDescent="0.25">
      <c r="A175" s="13">
        <v>15</v>
      </c>
      <c r="B175" s="14" t="s">
        <v>847</v>
      </c>
      <c r="C175" s="13" t="s">
        <v>117</v>
      </c>
      <c r="D175" s="13" t="s">
        <v>272</v>
      </c>
      <c r="E175" s="13" t="str">
        <f t="shared" si="9"/>
        <v>15.06</v>
      </c>
      <c r="F175" s="13" t="str">
        <f t="shared" si="10"/>
        <v>Patriots D/ST</v>
      </c>
      <c r="G175" s="13" t="s">
        <v>266</v>
      </c>
      <c r="H175" s="13" t="s">
        <v>272</v>
      </c>
      <c r="I175" s="13" t="s">
        <v>457</v>
      </c>
      <c r="J175" s="15" t="str">
        <f>_xlfn.XLOOKUP(I175,FantasyOwnerNames!$G$4:$G$15,FantasyOwnerNames!$H$4:$H$15,)</f>
        <v>Angelo Devera</v>
      </c>
      <c r="K175" s="15" t="str">
        <f>_xlfn.IFNA(_xlfn.XLOOKUP(F175,'PPR ADP 2023'!E:E,'PPR ADP 2023'!B:B),_xlfn.XLOOKUP(F175,'Adjusted PPR ADP'!A:A,'Adjusted PPR ADP'!B:B))</f>
        <v>11.04</v>
      </c>
      <c r="L175" s="13">
        <f t="shared" si="11"/>
        <v>4.0200000000000014</v>
      </c>
    </row>
    <row r="176" spans="1:12" x14ac:dyDescent="0.25">
      <c r="A176" s="13">
        <v>15</v>
      </c>
      <c r="B176" s="14" t="s">
        <v>848</v>
      </c>
      <c r="C176" s="13" t="s">
        <v>128</v>
      </c>
      <c r="D176" s="13" t="s">
        <v>264</v>
      </c>
      <c r="E176" s="13" t="str">
        <f t="shared" si="9"/>
        <v>15.07</v>
      </c>
      <c r="F176" s="13" t="str">
        <f t="shared" si="10"/>
        <v>Curtis Samuel</v>
      </c>
      <c r="G176" s="13" t="s">
        <v>639</v>
      </c>
      <c r="H176" s="13" t="s">
        <v>406</v>
      </c>
      <c r="I176" s="13" t="s">
        <v>458</v>
      </c>
      <c r="J176" s="15" t="str">
        <f>_xlfn.XLOOKUP(I176,FantasyOwnerNames!$G$4:$G$15,FantasyOwnerNames!$H$4:$H$15,)</f>
        <v>Albert Tine</v>
      </c>
      <c r="K176" s="15" t="str">
        <f>_xlfn.IFNA(_xlfn.XLOOKUP(F176,'PPR ADP 2023'!E:E,'PPR ADP 2023'!B:B),_xlfn.XLOOKUP(F176,'Adjusted PPR ADP'!A:A,'Adjusted PPR ADP'!B:B))</f>
        <v>20.01</v>
      </c>
      <c r="L176" s="13">
        <f t="shared" si="11"/>
        <v>-4.9400000000000013</v>
      </c>
    </row>
    <row r="177" spans="1:12" x14ac:dyDescent="0.25">
      <c r="A177" s="13">
        <v>15</v>
      </c>
      <c r="B177" s="14" t="s">
        <v>849</v>
      </c>
      <c r="C177" s="13" t="s">
        <v>507</v>
      </c>
      <c r="D177" s="13" t="s">
        <v>272</v>
      </c>
      <c r="E177" s="13" t="str">
        <f t="shared" si="9"/>
        <v>15.08</v>
      </c>
      <c r="F177" s="13" t="str">
        <f t="shared" si="10"/>
        <v>Panthers D/ST</v>
      </c>
      <c r="G177" s="13" t="s">
        <v>620</v>
      </c>
      <c r="H177" s="13" t="s">
        <v>272</v>
      </c>
      <c r="I177" s="13" t="s">
        <v>459</v>
      </c>
      <c r="J177" s="15" t="str">
        <f>_xlfn.XLOOKUP(I177,FantasyOwnerNames!$G$4:$G$15,FantasyOwnerNames!$H$4:$H$15,)</f>
        <v>Adam Devera</v>
      </c>
      <c r="K177" s="15" t="str">
        <f>_xlfn.IFNA(_xlfn.XLOOKUP(F177,'PPR ADP 2023'!E:E,'PPR ADP 2023'!B:B),_xlfn.XLOOKUP(F177,'Adjusted PPR ADP'!A:A,'Adjusted PPR ADP'!B:B))</f>
        <v>21.02</v>
      </c>
      <c r="L177" s="13">
        <f t="shared" si="11"/>
        <v>-5.9399999999999995</v>
      </c>
    </row>
    <row r="178" spans="1:12" x14ac:dyDescent="0.25">
      <c r="A178" s="13">
        <v>15</v>
      </c>
      <c r="B178" s="14" t="s">
        <v>850</v>
      </c>
      <c r="C178" s="13" t="s">
        <v>508</v>
      </c>
      <c r="D178" s="13" t="s">
        <v>509</v>
      </c>
      <c r="E178" s="13" t="str">
        <f t="shared" si="9"/>
        <v>15.09</v>
      </c>
      <c r="F178" s="13" t="str">
        <f t="shared" si="10"/>
        <v>Rashee Rice</v>
      </c>
      <c r="G178" s="13" t="s">
        <v>191</v>
      </c>
      <c r="H178" s="13" t="s">
        <v>406</v>
      </c>
      <c r="I178" s="13" t="s">
        <v>460</v>
      </c>
      <c r="J178" s="15" t="str">
        <f>_xlfn.XLOOKUP(I178,FantasyOwnerNames!$G$4:$G$15,FantasyOwnerNames!$H$4:$H$15,)</f>
        <v>Geoffrey Mercado</v>
      </c>
      <c r="K178" s="15" t="str">
        <f>_xlfn.IFNA(_xlfn.XLOOKUP(F178,'PPR ADP 2023'!E:E,'PPR ADP 2023'!B:B),_xlfn.XLOOKUP(F178,'Adjusted PPR ADP'!A:A,'Adjusted PPR ADP'!B:B))</f>
        <v>18.10</v>
      </c>
      <c r="L178" s="13">
        <f t="shared" si="11"/>
        <v>-3.0100000000000016</v>
      </c>
    </row>
    <row r="179" spans="1:12" x14ac:dyDescent="0.25">
      <c r="A179" s="13">
        <v>15</v>
      </c>
      <c r="B179" s="14">
        <v>10</v>
      </c>
      <c r="C179" s="13" t="s">
        <v>116</v>
      </c>
      <c r="D179" s="13" t="s">
        <v>272</v>
      </c>
      <c r="E179" s="13" t="str">
        <f t="shared" si="9"/>
        <v>15.10</v>
      </c>
      <c r="F179" s="13" t="str">
        <f t="shared" si="10"/>
        <v>Ravens D/ST</v>
      </c>
      <c r="G179" s="13" t="s">
        <v>685</v>
      </c>
      <c r="H179" s="13" t="s">
        <v>272</v>
      </c>
      <c r="I179" s="13" t="s">
        <v>461</v>
      </c>
      <c r="J179" s="15" t="str">
        <f>_xlfn.XLOOKUP(I179,FantasyOwnerNames!$G$4:$G$15,FantasyOwnerNames!$H$4:$H$15,)</f>
        <v>Armon Antolin</v>
      </c>
      <c r="K179" s="15" t="str">
        <f>_xlfn.IFNA(_xlfn.XLOOKUP(F179,'PPR ADP 2023'!E:E,'PPR ADP 2023'!B:B),_xlfn.XLOOKUP(F179,'Adjusted PPR ADP'!A:A,'Adjusted PPR ADP'!B:B))</f>
        <v>12.03</v>
      </c>
      <c r="L179" s="13">
        <f t="shared" si="11"/>
        <v>3.0700000000000003</v>
      </c>
    </row>
    <row r="180" spans="1:12" x14ac:dyDescent="0.25">
      <c r="A180" s="13">
        <v>15</v>
      </c>
      <c r="B180" s="14">
        <v>11</v>
      </c>
      <c r="C180" s="13" t="s">
        <v>510</v>
      </c>
      <c r="D180" s="13" t="s">
        <v>185</v>
      </c>
      <c r="E180" s="13" t="str">
        <f t="shared" si="9"/>
        <v>15.11</v>
      </c>
      <c r="F180" s="13" t="str">
        <f t="shared" si="10"/>
        <v>Jake Elliott</v>
      </c>
      <c r="G180" s="13" t="s">
        <v>672</v>
      </c>
      <c r="H180" s="13" t="s">
        <v>362</v>
      </c>
      <c r="I180" s="13" t="s">
        <v>462</v>
      </c>
      <c r="J180" s="15" t="str">
        <f>_xlfn.XLOOKUP(I180,FantasyOwnerNames!$G$4:$G$15,FantasyOwnerNames!$H$4:$H$15,)</f>
        <v>Joseph Durkin</v>
      </c>
      <c r="K180" s="15" t="str">
        <f>_xlfn.IFNA(_xlfn.XLOOKUP(F180,'PPR ADP 2023'!E:E,'PPR ADP 2023'!B:B),_xlfn.XLOOKUP(F180,'Adjusted PPR ADP'!A:A,'Adjusted PPR ADP'!B:B))</f>
        <v>13.11</v>
      </c>
      <c r="L180" s="13">
        <f t="shared" si="11"/>
        <v>2</v>
      </c>
    </row>
    <row r="181" spans="1:12" x14ac:dyDescent="0.25">
      <c r="A181" s="13">
        <v>15</v>
      </c>
      <c r="B181" s="14">
        <v>12</v>
      </c>
      <c r="C181" s="13" t="s">
        <v>511</v>
      </c>
      <c r="D181" s="13" t="s">
        <v>512</v>
      </c>
      <c r="E181" s="13" t="str">
        <f t="shared" si="9"/>
        <v>15.12</v>
      </c>
      <c r="F181" s="13" t="str">
        <f t="shared" si="10"/>
        <v>Isaiah Hodgins</v>
      </c>
      <c r="G181" s="13" t="s">
        <v>187</v>
      </c>
      <c r="H181" s="13" t="s">
        <v>406</v>
      </c>
      <c r="I181" s="13" t="s">
        <v>360</v>
      </c>
      <c r="J181" s="15" t="str">
        <f>_xlfn.XLOOKUP(I181,FantasyOwnerNames!$G$4:$G$15,FantasyOwnerNames!$H$4:$H$15,)</f>
        <v>Meahway Ngu</v>
      </c>
      <c r="K181" s="15" t="str">
        <f>_xlfn.IFNA(_xlfn.XLOOKUP(F181,'PPR ADP 2023'!E:E,'PPR ADP 2023'!B:B),_xlfn.XLOOKUP(F181,'Adjusted PPR ADP'!A:A,'Adjusted PPR ADP'!B:B))</f>
        <v>21.04</v>
      </c>
      <c r="L181" s="13">
        <f t="shared" si="11"/>
        <v>-5.92</v>
      </c>
    </row>
    <row r="182" spans="1:12" x14ac:dyDescent="0.25">
      <c r="A182" s="13">
        <v>16</v>
      </c>
      <c r="B182" s="14" t="s">
        <v>842</v>
      </c>
      <c r="C182" s="13" t="s">
        <v>164</v>
      </c>
      <c r="D182" s="13" t="s">
        <v>109</v>
      </c>
      <c r="E182" s="13" t="str">
        <f t="shared" si="9"/>
        <v>16.01</v>
      </c>
      <c r="F182" s="13" t="str">
        <f t="shared" si="10"/>
        <v>Daniel Jones</v>
      </c>
      <c r="G182" s="13" t="s">
        <v>187</v>
      </c>
      <c r="H182" s="13" t="s">
        <v>408</v>
      </c>
      <c r="I182" s="13" t="s">
        <v>360</v>
      </c>
      <c r="J182" s="15" t="str">
        <f>_xlfn.XLOOKUP(I182,FantasyOwnerNames!$G$4:$G$15,FantasyOwnerNames!$H$4:$H$15,)</f>
        <v>Meahway Ngu</v>
      </c>
      <c r="K182" s="15" t="str">
        <f>_xlfn.IFNA(_xlfn.XLOOKUP(F182,'PPR ADP 2023'!E:E,'PPR ADP 2023'!B:B),_xlfn.XLOOKUP(F182,'Adjusted PPR ADP'!A:A,'Adjusted PPR ADP'!B:B))</f>
        <v>10.09</v>
      </c>
      <c r="L182" s="13">
        <f t="shared" si="11"/>
        <v>5.9200000000000017</v>
      </c>
    </row>
    <row r="183" spans="1:12" x14ac:dyDescent="0.25">
      <c r="A183" s="13">
        <v>16</v>
      </c>
      <c r="B183" s="14" t="s">
        <v>843</v>
      </c>
      <c r="C183" s="13" t="s">
        <v>159</v>
      </c>
      <c r="D183" s="13" t="s">
        <v>513</v>
      </c>
      <c r="E183" s="13" t="str">
        <f t="shared" si="9"/>
        <v>16.02</v>
      </c>
      <c r="F183" s="13" t="str">
        <f t="shared" si="10"/>
        <v>Jared Goff</v>
      </c>
      <c r="G183" s="13" t="s">
        <v>666</v>
      </c>
      <c r="H183" s="13" t="s">
        <v>408</v>
      </c>
      <c r="I183" s="13" t="s">
        <v>462</v>
      </c>
      <c r="J183" s="15" t="str">
        <f>_xlfn.XLOOKUP(I183,FantasyOwnerNames!$G$4:$G$15,FantasyOwnerNames!$H$4:$H$15,)</f>
        <v>Joseph Durkin</v>
      </c>
      <c r="K183" s="15" t="str">
        <f>_xlfn.IFNA(_xlfn.XLOOKUP(F183,'PPR ADP 2023'!E:E,'PPR ADP 2023'!B:B),_xlfn.XLOOKUP(F183,'Adjusted PPR ADP'!A:A,'Adjusted PPR ADP'!B:B))</f>
        <v>12.04</v>
      </c>
      <c r="L183" s="13">
        <f t="shared" si="11"/>
        <v>3.9800000000000004</v>
      </c>
    </row>
    <row r="184" spans="1:12" x14ac:dyDescent="0.25">
      <c r="A184" s="13">
        <v>16</v>
      </c>
      <c r="B184" s="14" t="s">
        <v>844</v>
      </c>
      <c r="C184" s="13" t="s">
        <v>152</v>
      </c>
      <c r="D184" s="13" t="s">
        <v>226</v>
      </c>
      <c r="E184" s="13" t="str">
        <f t="shared" si="9"/>
        <v>16.03</v>
      </c>
      <c r="F184" s="13" t="str">
        <f t="shared" si="10"/>
        <v>Jason Sanders</v>
      </c>
      <c r="G184" s="13" t="s">
        <v>680</v>
      </c>
      <c r="H184" s="13" t="s">
        <v>362</v>
      </c>
      <c r="I184" s="13" t="s">
        <v>461</v>
      </c>
      <c r="J184" s="15" t="str">
        <f>_xlfn.XLOOKUP(I184,FantasyOwnerNames!$G$4:$G$15,FantasyOwnerNames!$H$4:$H$15,)</f>
        <v>Armon Antolin</v>
      </c>
      <c r="K184" s="15" t="str">
        <f>_xlfn.IFNA(_xlfn.XLOOKUP(F184,'PPR ADP 2023'!E:E,'PPR ADP 2023'!B:B),_xlfn.XLOOKUP(F184,'Adjusted PPR ADP'!A:A,'Adjusted PPR ADP'!B:B))</f>
        <v>19.01</v>
      </c>
      <c r="L184" s="13">
        <f t="shared" si="11"/>
        <v>-2.9800000000000004</v>
      </c>
    </row>
    <row r="185" spans="1:12" x14ac:dyDescent="0.25">
      <c r="A185" s="13">
        <v>16</v>
      </c>
      <c r="B185" s="14" t="s">
        <v>845</v>
      </c>
      <c r="C185" s="13" t="s">
        <v>371</v>
      </c>
      <c r="D185" s="13" t="s">
        <v>421</v>
      </c>
      <c r="E185" s="13" t="str">
        <f t="shared" si="9"/>
        <v>16.04</v>
      </c>
      <c r="F185" s="13" t="str">
        <f t="shared" si="10"/>
        <v>Dalton Schultz</v>
      </c>
      <c r="G185" s="13" t="s">
        <v>736</v>
      </c>
      <c r="H185" s="13" t="s">
        <v>407</v>
      </c>
      <c r="I185" s="13" t="s">
        <v>460</v>
      </c>
      <c r="J185" s="15" t="str">
        <f>_xlfn.XLOOKUP(I185,FantasyOwnerNames!$G$4:$G$15,FantasyOwnerNames!$H$4:$H$15,)</f>
        <v>Geoffrey Mercado</v>
      </c>
      <c r="K185" s="15" t="str">
        <f>_xlfn.IFNA(_xlfn.XLOOKUP(F185,'PPR ADP 2023'!E:E,'PPR ADP 2023'!B:B),_xlfn.XLOOKUP(F185,'Adjusted PPR ADP'!A:A,'Adjusted PPR ADP'!B:B))</f>
        <v>10.08</v>
      </c>
      <c r="L185" s="13">
        <f t="shared" si="11"/>
        <v>5.9599999999999991</v>
      </c>
    </row>
    <row r="186" spans="1:12" x14ac:dyDescent="0.25">
      <c r="A186" s="13">
        <v>16</v>
      </c>
      <c r="B186" s="14" t="s">
        <v>846</v>
      </c>
      <c r="C186" s="13" t="s">
        <v>76</v>
      </c>
      <c r="D186" s="13" t="s">
        <v>514</v>
      </c>
      <c r="E186" s="13" t="str">
        <f t="shared" si="9"/>
        <v>16.05</v>
      </c>
      <c r="F186" s="13" t="str">
        <f t="shared" si="10"/>
        <v>Kenny Pickett</v>
      </c>
      <c r="G186" s="13" t="s">
        <v>672</v>
      </c>
      <c r="H186" s="13" t="s">
        <v>408</v>
      </c>
      <c r="I186" s="13" t="s">
        <v>459</v>
      </c>
      <c r="J186" s="15" t="str">
        <f>_xlfn.XLOOKUP(I186,FantasyOwnerNames!$G$4:$G$15,FantasyOwnerNames!$H$4:$H$15,)</f>
        <v>Adam Devera</v>
      </c>
      <c r="K186" s="15" t="str">
        <f>_xlfn.IFNA(_xlfn.XLOOKUP(F186,'PPR ADP 2023'!E:E,'PPR ADP 2023'!B:B),_xlfn.XLOOKUP(F186,'Adjusted PPR ADP'!A:A,'Adjusted PPR ADP'!B:B))</f>
        <v>14.08</v>
      </c>
      <c r="L186" s="13">
        <f t="shared" si="11"/>
        <v>1.9700000000000006</v>
      </c>
    </row>
    <row r="187" spans="1:12" x14ac:dyDescent="0.25">
      <c r="A187" s="13">
        <v>16</v>
      </c>
      <c r="B187" s="14" t="s">
        <v>847</v>
      </c>
      <c r="C187" s="13" t="s">
        <v>1039</v>
      </c>
      <c r="D187" s="13" t="s">
        <v>515</v>
      </c>
      <c r="E187" s="13" t="str">
        <f t="shared" si="9"/>
        <v>16.06</v>
      </c>
      <c r="F187" s="13" t="str">
        <f>_xlfn.CONCAT(C187, " ", D187)</f>
        <v>Chig Okonkwo</v>
      </c>
      <c r="G187" s="13" t="s">
        <v>625</v>
      </c>
      <c r="H187" s="13" t="s">
        <v>407</v>
      </c>
      <c r="I187" s="13" t="s">
        <v>458</v>
      </c>
      <c r="J187" s="15" t="str">
        <f>_xlfn.XLOOKUP(I187,FantasyOwnerNames!$G$4:$G$15,FantasyOwnerNames!$H$4:$H$15,)</f>
        <v>Albert Tine</v>
      </c>
      <c r="K187" s="15" t="str">
        <f>_xlfn.IFNA(_xlfn.XLOOKUP(F187,'PPR ADP 2023'!E:E,'PPR ADP 2023'!B:B),_xlfn.XLOOKUP(F187,'Adjusted PPR ADP'!A:A,'Adjusted PPR ADP'!B:B))</f>
        <v>13.06</v>
      </c>
      <c r="L187" s="13">
        <f t="shared" si="11"/>
        <v>2.9999999999999982</v>
      </c>
    </row>
    <row r="188" spans="1:12" x14ac:dyDescent="0.25">
      <c r="A188" s="13">
        <v>16</v>
      </c>
      <c r="B188" s="14" t="s">
        <v>848</v>
      </c>
      <c r="C188" s="13" t="s">
        <v>516</v>
      </c>
      <c r="D188" s="13" t="s">
        <v>517</v>
      </c>
      <c r="E188" s="13" t="str">
        <f t="shared" si="9"/>
        <v>16.07</v>
      </c>
      <c r="F188" s="13" t="str">
        <f t="shared" si="10"/>
        <v>Jaleel McLaughlin</v>
      </c>
      <c r="G188" s="13" t="s">
        <v>688</v>
      </c>
      <c r="H188" s="13" t="s">
        <v>363</v>
      </c>
      <c r="I188" s="13" t="s">
        <v>457</v>
      </c>
      <c r="J188" s="15" t="str">
        <f>_xlfn.XLOOKUP(I188,FantasyOwnerNames!$G$4:$G$15,FantasyOwnerNames!$H$4:$H$15,)</f>
        <v>Angelo Devera</v>
      </c>
      <c r="K188" s="15" t="str">
        <f>_xlfn.IFNA(_xlfn.XLOOKUP(F188,'PPR ADP 2023'!E:E,'PPR ADP 2023'!B:B),_xlfn.XLOOKUP(F188,'Adjusted PPR ADP'!A:A,'Adjusted PPR ADP'!B:B))</f>
        <v>27.08</v>
      </c>
      <c r="L188" s="13">
        <f t="shared" si="11"/>
        <v>-11.009999999999998</v>
      </c>
    </row>
    <row r="189" spans="1:12" x14ac:dyDescent="0.25">
      <c r="A189" s="13">
        <v>16</v>
      </c>
      <c r="B189" s="14" t="s">
        <v>849</v>
      </c>
      <c r="C189" s="13" t="s">
        <v>518</v>
      </c>
      <c r="D189" s="13" t="s">
        <v>519</v>
      </c>
      <c r="E189" s="13" t="str">
        <f t="shared" si="9"/>
        <v>16.08</v>
      </c>
      <c r="F189" s="13" t="str">
        <f t="shared" si="10"/>
        <v>Jalin Hyatt</v>
      </c>
      <c r="G189" s="13" t="s">
        <v>187</v>
      </c>
      <c r="H189" s="13" t="s">
        <v>406</v>
      </c>
      <c r="I189" s="13" t="s">
        <v>456</v>
      </c>
      <c r="J189" s="15" t="str">
        <f>_xlfn.XLOOKUP(I189,FantasyOwnerNames!$G$4:$G$15,FantasyOwnerNames!$H$4:$H$15,)</f>
        <v>Jeff Dela Cruz</v>
      </c>
      <c r="K189" s="15" t="str">
        <f>_xlfn.IFNA(_xlfn.XLOOKUP(F189,'PPR ADP 2023'!E:E,'PPR ADP 2023'!B:B),_xlfn.XLOOKUP(F189,'Adjusted PPR ADP'!A:A,'Adjusted PPR ADP'!B:B))</f>
        <v>14.04</v>
      </c>
      <c r="L189" s="13">
        <f t="shared" si="11"/>
        <v>2.0399999999999991</v>
      </c>
    </row>
    <row r="190" spans="1:12" x14ac:dyDescent="0.25">
      <c r="A190" s="13">
        <v>16</v>
      </c>
      <c r="B190" s="14" t="s">
        <v>850</v>
      </c>
      <c r="C190" s="13" t="s">
        <v>520</v>
      </c>
      <c r="D190" s="13" t="s">
        <v>422</v>
      </c>
      <c r="E190" s="13" t="str">
        <f t="shared" si="9"/>
        <v>16.09</v>
      </c>
      <c r="F190" s="13" t="str">
        <f t="shared" si="10"/>
        <v>Riley Patterson</v>
      </c>
      <c r="G190" s="13" t="s">
        <v>662</v>
      </c>
      <c r="H190" s="13" t="s">
        <v>362</v>
      </c>
      <c r="I190" s="13" t="s">
        <v>455</v>
      </c>
      <c r="J190" s="15" t="str">
        <f>_xlfn.XLOOKUP(I190,FantasyOwnerNames!$G$4:$G$15,FantasyOwnerNames!$H$4:$H$15,)</f>
        <v>Bhavik Patel</v>
      </c>
      <c r="K190" s="15" t="str">
        <f>_xlfn.IFNA(_xlfn.XLOOKUP(F190,'PPR ADP 2023'!E:E,'PPR ADP 2023'!B:B),_xlfn.XLOOKUP(F190,'Adjusted PPR ADP'!A:A,'Adjusted PPR ADP'!B:B))</f>
        <v>21.05</v>
      </c>
      <c r="L190" s="13">
        <f t="shared" si="11"/>
        <v>-4.9600000000000009</v>
      </c>
    </row>
    <row r="191" spans="1:12" x14ac:dyDescent="0.25">
      <c r="A191" s="13">
        <v>16</v>
      </c>
      <c r="B191" s="14">
        <v>10</v>
      </c>
      <c r="C191" s="13" t="s">
        <v>143</v>
      </c>
      <c r="D191" s="13" t="s">
        <v>300</v>
      </c>
      <c r="E191" s="13" t="str">
        <f t="shared" si="9"/>
        <v>16.10</v>
      </c>
      <c r="F191" s="13" t="str">
        <f t="shared" si="10"/>
        <v>Gerald Everett</v>
      </c>
      <c r="G191" s="13" t="s">
        <v>657</v>
      </c>
      <c r="H191" s="13" t="s">
        <v>407</v>
      </c>
      <c r="I191" s="13" t="s">
        <v>454</v>
      </c>
      <c r="J191" s="15" t="str">
        <f>_xlfn.XLOOKUP(I191,FantasyOwnerNames!$G$4:$G$15,FantasyOwnerNames!$H$4:$H$15,)</f>
        <v>Krish Patel</v>
      </c>
      <c r="K191" s="15" t="str">
        <f>_xlfn.IFNA(_xlfn.XLOOKUP(F191,'PPR ADP 2023'!E:E,'PPR ADP 2023'!B:B),_xlfn.XLOOKUP(F191,'Adjusted PPR ADP'!A:A,'Adjusted PPR ADP'!B:B))</f>
        <v>13.12</v>
      </c>
      <c r="L191" s="13">
        <f t="shared" si="11"/>
        <v>2.9800000000000022</v>
      </c>
    </row>
    <row r="192" spans="1:12" x14ac:dyDescent="0.25">
      <c r="A192" s="13">
        <v>16</v>
      </c>
      <c r="B192" s="14">
        <v>11</v>
      </c>
      <c r="C192" s="13" t="s">
        <v>395</v>
      </c>
      <c r="D192" s="13" t="s">
        <v>272</v>
      </c>
      <c r="E192" s="13" t="str">
        <f t="shared" si="9"/>
        <v>16.11</v>
      </c>
      <c r="F192" s="13" t="str">
        <f t="shared" si="10"/>
        <v>Packers D/ST</v>
      </c>
      <c r="G192" s="13" t="s">
        <v>193</v>
      </c>
      <c r="H192" s="13" t="s">
        <v>272</v>
      </c>
      <c r="I192" s="13" t="s">
        <v>6</v>
      </c>
      <c r="J192" s="15" t="str">
        <f>_xlfn.XLOOKUP(I192,FantasyOwnerNames!$G$4:$G$15,FantasyOwnerNames!$H$4:$H$15,)</f>
        <v>Patrick Mercado</v>
      </c>
      <c r="K192" s="15" t="str">
        <f>_xlfn.IFNA(_xlfn.XLOOKUP(F192,'PPR ADP 2023'!E:E,'PPR ADP 2023'!B:B),_xlfn.XLOOKUP(F192,'Adjusted PPR ADP'!A:A,'Adjusted PPR ADP'!B:B))</f>
        <v>15.09</v>
      </c>
      <c r="L192" s="13">
        <f t="shared" si="11"/>
        <v>1.0199999999999996</v>
      </c>
    </row>
    <row r="193" spans="1:12" x14ac:dyDescent="0.25">
      <c r="A193" s="13">
        <v>16</v>
      </c>
      <c r="B193" s="14">
        <v>12</v>
      </c>
      <c r="C193" s="13" t="s">
        <v>57</v>
      </c>
      <c r="D193" s="13" t="s">
        <v>223</v>
      </c>
      <c r="E193" s="13" t="str">
        <f t="shared" si="9"/>
        <v>16.12</v>
      </c>
      <c r="F193" s="13" t="str">
        <f t="shared" si="10"/>
        <v>Kyler Murray</v>
      </c>
      <c r="G193" s="13" t="s">
        <v>645</v>
      </c>
      <c r="H193" s="13" t="s">
        <v>408</v>
      </c>
      <c r="I193" s="13" t="s">
        <v>355</v>
      </c>
      <c r="J193" s="15" t="str">
        <f>_xlfn.XLOOKUP(I193,FantasyOwnerNames!$G$4:$G$15,FantasyOwnerNames!$H$4:$H$15,)</f>
        <v>Jan Dela Cruz</v>
      </c>
      <c r="K193" s="15" t="str">
        <f>_xlfn.IFNA(_xlfn.XLOOKUP(F193,'PPR ADP 2023'!E:E,'PPR ADP 2023'!B:B),_xlfn.XLOOKUP(F193,'Adjusted PPR ADP'!A:A,'Adjusted PPR ADP'!B:B))</f>
        <v>17.04</v>
      </c>
      <c r="L193" s="13">
        <f t="shared" si="11"/>
        <v>-0.91999999999999815</v>
      </c>
    </row>
  </sheetData>
  <pageMargins left="0.7" right="0.7" top="0.75" bottom="0.75" header="0.3" footer="0.3"/>
  <ignoredErrors>
    <ignoredError sqref="B2:B19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84F9-1F9A-46D9-AAB3-BA648A4ADD54}">
  <dimension ref="A1:L193"/>
  <sheetViews>
    <sheetView workbookViewId="0">
      <selection sqref="A1:XFD1"/>
    </sheetView>
  </sheetViews>
  <sheetFormatPr defaultRowHeight="15" x14ac:dyDescent="0.25"/>
  <cols>
    <col min="1" max="1" width="6.7109375" style="2" bestFit="1" customWidth="1"/>
    <col min="2" max="2" width="4.5703125" style="9" bestFit="1" customWidth="1"/>
    <col min="3" max="3" width="11.28515625" style="2" bestFit="1" customWidth="1"/>
    <col min="4" max="4" width="12.5703125" style="2" bestFit="1" customWidth="1"/>
    <col min="5" max="5" width="12.5703125" style="2" customWidth="1"/>
    <col min="6" max="6" width="21.42578125" style="2" bestFit="1" customWidth="1"/>
    <col min="7" max="7" width="10.140625" style="2" bestFit="1" customWidth="1"/>
    <col min="8" max="8" width="8.28515625" style="2" bestFit="1" customWidth="1"/>
    <col min="9" max="9" width="26.85546875" style="2" bestFit="1" customWidth="1"/>
    <col min="10" max="10" width="29.7109375" style="2" bestFit="1" customWidth="1"/>
    <col min="11" max="11" width="14.140625" style="2" bestFit="1" customWidth="1"/>
    <col min="12" max="12" width="60.5703125" style="2" bestFit="1" customWidth="1"/>
    <col min="13" max="16384" width="9.140625" style="2"/>
  </cols>
  <sheetData>
    <row r="1" spans="1:12" x14ac:dyDescent="0.25">
      <c r="A1" s="3" t="s">
        <v>350</v>
      </c>
      <c r="B1" s="3" t="s">
        <v>351</v>
      </c>
      <c r="C1" s="3" t="s">
        <v>347</v>
      </c>
      <c r="D1" s="3" t="s">
        <v>346</v>
      </c>
      <c r="E1" s="3" t="s">
        <v>816</v>
      </c>
      <c r="F1" s="3" t="s">
        <v>815</v>
      </c>
      <c r="G1" s="3" t="s">
        <v>343</v>
      </c>
      <c r="H1" s="3" t="s">
        <v>345</v>
      </c>
      <c r="I1" s="3" t="s">
        <v>344</v>
      </c>
      <c r="J1" s="3" t="s">
        <v>342</v>
      </c>
      <c r="K1" s="16" t="s">
        <v>817</v>
      </c>
      <c r="L1" s="16" t="s">
        <v>851</v>
      </c>
    </row>
    <row r="2" spans="1:12" x14ac:dyDescent="0.25">
      <c r="A2" s="2">
        <v>1</v>
      </c>
      <c r="B2" s="9" t="s">
        <v>842</v>
      </c>
      <c r="C2" s="2" t="s">
        <v>18</v>
      </c>
      <c r="D2" s="2" t="s">
        <v>181</v>
      </c>
      <c r="E2" s="2" t="str">
        <f t="shared" ref="E2:E33" si="0">_xlfn.CONCAT(A2,".",B2)</f>
        <v>1.01</v>
      </c>
      <c r="F2" s="2" t="str">
        <f t="shared" ref="F2:F33" si="1">_xlfn.CONCAT(C2, " ",D2)</f>
        <v>Christian McCaffrey</v>
      </c>
      <c r="G2" s="2" t="s">
        <v>214</v>
      </c>
      <c r="H2" s="2" t="s">
        <v>363</v>
      </c>
      <c r="I2" s="2" t="s">
        <v>523</v>
      </c>
      <c r="J2" s="11" t="str">
        <f>_xlfn.XLOOKUP(I2,FantasyOwnerNames!$J$4:$J$15,FantasyOwnerNames!$K$4:$K$15,)</f>
        <v>Angelo Devera</v>
      </c>
      <c r="K2" s="2" t="str">
        <f>_xlfn.IFNA(_xlfn.XLOOKUP(F2,' PPR ADP 2024'!E:E,' PPR ADP 2024'!B:B),_xlfn.XLOOKUP(F2,'Adjusted PPR ADP'!A:A,'Adjusted PPR ADP'!B:B))</f>
        <v>1.01</v>
      </c>
      <c r="L2" s="2">
        <f t="shared" ref="L2:L33" si="2">IFERROR(E2-K2, "N/A")</f>
        <v>0</v>
      </c>
    </row>
    <row r="3" spans="1:12" x14ac:dyDescent="0.25">
      <c r="A3" s="2">
        <v>1</v>
      </c>
      <c r="B3" s="9" t="s">
        <v>843</v>
      </c>
      <c r="C3" s="2" t="s">
        <v>27</v>
      </c>
      <c r="D3" s="2" t="s">
        <v>194</v>
      </c>
      <c r="E3" s="2" t="str">
        <f t="shared" si="0"/>
        <v>1.02</v>
      </c>
      <c r="F3" s="2" t="str">
        <f t="shared" si="1"/>
        <v>Tyreek Hill</v>
      </c>
      <c r="G3" s="2" t="s">
        <v>680</v>
      </c>
      <c r="H3" s="2" t="s">
        <v>406</v>
      </c>
      <c r="I3" s="2" t="s">
        <v>524</v>
      </c>
      <c r="J3" s="11" t="str">
        <f>_xlfn.XLOOKUP(I3,FantasyOwnerNames!$J$4:$J$15,FantasyOwnerNames!$K$4:$K$15,)</f>
        <v>Krish Patel</v>
      </c>
      <c r="K3" s="2" t="str">
        <f>_xlfn.IFNA(_xlfn.XLOOKUP(F3,' PPR ADP 2024'!E:E,' PPR ADP 2024'!B:B),_xlfn.XLOOKUP(F3,'Adjusted PPR ADP'!A:A,'Adjusted PPR ADP'!B:B))</f>
        <v>1.03</v>
      </c>
      <c r="L3" s="2">
        <f t="shared" si="2"/>
        <v>-1.0000000000000009E-2</v>
      </c>
    </row>
    <row r="4" spans="1:12" x14ac:dyDescent="0.25">
      <c r="A4" s="2">
        <v>1</v>
      </c>
      <c r="B4" s="9" t="s">
        <v>844</v>
      </c>
      <c r="C4" s="2" t="s">
        <v>44</v>
      </c>
      <c r="D4" s="2" t="s">
        <v>209</v>
      </c>
      <c r="E4" s="2" t="str">
        <f t="shared" si="0"/>
        <v>1.03</v>
      </c>
      <c r="F4" s="2" t="str">
        <f t="shared" si="1"/>
        <v>CeeDee Lamb</v>
      </c>
      <c r="G4" s="2" t="s">
        <v>627</v>
      </c>
      <c r="H4" s="2" t="s">
        <v>406</v>
      </c>
      <c r="I4" s="2" t="s">
        <v>525</v>
      </c>
      <c r="J4" s="11" t="str">
        <f>_xlfn.XLOOKUP(I4,FantasyOwnerNames!$J$4:$J$15,FantasyOwnerNames!$K$4:$K$15,)</f>
        <v>Jeff Dela Cruz</v>
      </c>
      <c r="K4" s="2" t="str">
        <f>_xlfn.IFNA(_xlfn.XLOOKUP(F4,' PPR ADP 2024'!E:E,' PPR ADP 2024'!B:B),_xlfn.XLOOKUP(F4,'Adjusted PPR ADP'!A:A,'Adjusted PPR ADP'!B:B))</f>
        <v>1.02</v>
      </c>
      <c r="L4" s="2">
        <f t="shared" si="2"/>
        <v>1.0000000000000009E-2</v>
      </c>
    </row>
    <row r="5" spans="1:12" x14ac:dyDescent="0.25">
      <c r="A5" s="2">
        <v>1</v>
      </c>
      <c r="B5" s="9" t="s">
        <v>845</v>
      </c>
      <c r="C5" s="2" t="s">
        <v>463</v>
      </c>
      <c r="D5" s="2" t="s">
        <v>46</v>
      </c>
      <c r="E5" s="2" t="str">
        <f t="shared" si="0"/>
        <v>1.04</v>
      </c>
      <c r="F5" s="2" t="str">
        <f t="shared" si="1"/>
        <v>Bijan Robinson</v>
      </c>
      <c r="G5" s="2" t="s">
        <v>647</v>
      </c>
      <c r="H5" s="2" t="s">
        <v>363</v>
      </c>
      <c r="I5" s="2" t="s">
        <v>6</v>
      </c>
      <c r="J5" s="11" t="str">
        <f>_xlfn.XLOOKUP(I5,FantasyOwnerNames!$J$4:$J$15,FantasyOwnerNames!$K$4:$K$15,)</f>
        <v>Patrick Mercado</v>
      </c>
      <c r="K5" s="2" t="str">
        <f>_xlfn.IFNA(_xlfn.XLOOKUP(F5,' PPR ADP 2024'!E:E,' PPR ADP 2024'!B:B),_xlfn.XLOOKUP(F5,'Adjusted PPR ADP'!A:A,'Adjusted PPR ADP'!B:B))</f>
        <v>1.04</v>
      </c>
      <c r="L5" s="2">
        <f t="shared" si="2"/>
        <v>0</v>
      </c>
    </row>
    <row r="6" spans="1:12" x14ac:dyDescent="0.25">
      <c r="A6" s="2">
        <v>1</v>
      </c>
      <c r="B6" s="9" t="s">
        <v>846</v>
      </c>
      <c r="C6" s="2" t="s">
        <v>366</v>
      </c>
      <c r="D6" s="2" t="s">
        <v>402</v>
      </c>
      <c r="E6" s="2" t="str">
        <f t="shared" si="0"/>
        <v>1.05</v>
      </c>
      <c r="F6" s="2" t="str">
        <f t="shared" si="1"/>
        <v>Amon-Ra St. Brown</v>
      </c>
      <c r="G6" s="2" t="s">
        <v>666</v>
      </c>
      <c r="H6" s="2" t="s">
        <v>406</v>
      </c>
      <c r="I6" s="2" t="s">
        <v>526</v>
      </c>
      <c r="J6" s="11" t="str">
        <f>_xlfn.XLOOKUP(I6,FantasyOwnerNames!$J$4:$J$15,FantasyOwnerNames!$K$4:$K$15,)</f>
        <v>Jan Dela Cruz</v>
      </c>
      <c r="K6" s="2" t="str">
        <f>_xlfn.IFNA(_xlfn.XLOOKUP(F6,' PPR ADP 2024'!E:E,' PPR ADP 2024'!B:B),_xlfn.XLOOKUP(F6,'Adjusted PPR ADP'!A:A,'Adjusted PPR ADP'!B:B))</f>
        <v>1.06</v>
      </c>
      <c r="L6" s="2">
        <f t="shared" si="2"/>
        <v>-1.0000000000000009E-2</v>
      </c>
    </row>
    <row r="7" spans="1:12" x14ac:dyDescent="0.25">
      <c r="A7" s="2">
        <v>1</v>
      </c>
      <c r="B7" s="9" t="s">
        <v>847</v>
      </c>
      <c r="C7" s="2" t="s">
        <v>86</v>
      </c>
      <c r="D7" s="2" t="s">
        <v>77</v>
      </c>
      <c r="E7" s="2" t="str">
        <f t="shared" si="0"/>
        <v>1.06</v>
      </c>
      <c r="F7" s="2" t="str">
        <f t="shared" si="1"/>
        <v>Ja'Marr Chase</v>
      </c>
      <c r="G7" s="2" t="s">
        <v>649</v>
      </c>
      <c r="H7" s="2" t="s">
        <v>406</v>
      </c>
      <c r="I7" s="2" t="s">
        <v>527</v>
      </c>
      <c r="J7" s="11" t="str">
        <f>_xlfn.XLOOKUP(I7,FantasyOwnerNames!$J$4:$J$15,FantasyOwnerNames!$K$4:$K$15,)</f>
        <v>Meahway Ngu</v>
      </c>
      <c r="K7" s="2" t="str">
        <f>_xlfn.IFNA(_xlfn.XLOOKUP(F7,' PPR ADP 2024'!E:E,' PPR ADP 2024'!B:B),_xlfn.XLOOKUP(F7,'Adjusted PPR ADP'!A:A,'Adjusted PPR ADP'!B:B))</f>
        <v>1.07</v>
      </c>
      <c r="L7" s="2">
        <f t="shared" si="2"/>
        <v>-1.0000000000000009E-2</v>
      </c>
    </row>
    <row r="8" spans="1:12" x14ac:dyDescent="0.25">
      <c r="A8" s="2">
        <v>1</v>
      </c>
      <c r="B8" s="9" t="s">
        <v>848</v>
      </c>
      <c r="C8" s="2" t="s">
        <v>365</v>
      </c>
      <c r="D8" s="2" t="s">
        <v>417</v>
      </c>
      <c r="E8" s="2" t="str">
        <f t="shared" si="0"/>
        <v>1.07</v>
      </c>
      <c r="F8" s="2" t="str">
        <f t="shared" si="1"/>
        <v>Breece Hall</v>
      </c>
      <c r="G8" s="2" t="s">
        <v>269</v>
      </c>
      <c r="H8" s="2" t="s">
        <v>363</v>
      </c>
      <c r="I8" s="2" t="s">
        <v>528</v>
      </c>
      <c r="J8" s="11" t="str">
        <f>_xlfn.XLOOKUP(I8,FantasyOwnerNames!$J$4:$J$15,FantasyOwnerNames!$K$4:$K$15,)</f>
        <v>Joseph Herrera, Jeremiah Paul</v>
      </c>
      <c r="K8" s="2" t="str">
        <f>_xlfn.IFNA(_xlfn.XLOOKUP(F8,' PPR ADP 2024'!E:E,' PPR ADP 2024'!B:B),_xlfn.XLOOKUP(F8,'Adjusted PPR ADP'!A:A,'Adjusted PPR ADP'!B:B))</f>
        <v>1.05</v>
      </c>
      <c r="L8" s="2">
        <f t="shared" si="2"/>
        <v>2.0000000000000018E-2</v>
      </c>
    </row>
    <row r="9" spans="1:12" x14ac:dyDescent="0.25">
      <c r="A9" s="2">
        <v>1</v>
      </c>
      <c r="B9" s="9" t="s">
        <v>849</v>
      </c>
      <c r="C9" s="2" t="s">
        <v>31</v>
      </c>
      <c r="D9" s="2" t="s">
        <v>197</v>
      </c>
      <c r="E9" s="2" t="str">
        <f t="shared" si="0"/>
        <v>1.08</v>
      </c>
      <c r="F9" s="2" t="str">
        <f t="shared" si="1"/>
        <v>Justin Jefferson</v>
      </c>
      <c r="G9" s="2" t="s">
        <v>622</v>
      </c>
      <c r="H9" s="2" t="s">
        <v>406</v>
      </c>
      <c r="I9" s="2" t="s">
        <v>529</v>
      </c>
      <c r="J9" s="11" t="str">
        <f>_xlfn.XLOOKUP(I9,FantasyOwnerNames!$J$4:$J$15,FantasyOwnerNames!$K$4:$K$15,)</f>
        <v>Bhavik Patel</v>
      </c>
      <c r="K9" s="2" t="str">
        <f>_xlfn.IFNA(_xlfn.XLOOKUP(F9,' PPR ADP 2024'!E:E,' PPR ADP 2024'!B:B),_xlfn.XLOOKUP(F9,'Adjusted PPR ADP'!A:A,'Adjusted PPR ADP'!B:B))</f>
        <v>1.08</v>
      </c>
      <c r="L9" s="2">
        <f t="shared" si="2"/>
        <v>0</v>
      </c>
    </row>
    <row r="10" spans="1:12" x14ac:dyDescent="0.25">
      <c r="A10" s="2">
        <v>1</v>
      </c>
      <c r="B10" s="9" t="s">
        <v>850</v>
      </c>
      <c r="C10" s="2" t="s">
        <v>40</v>
      </c>
      <c r="D10" s="2" t="s">
        <v>206</v>
      </c>
      <c r="E10" s="2" t="str">
        <f t="shared" si="0"/>
        <v>1.09</v>
      </c>
      <c r="F10" s="2" t="str">
        <f t="shared" si="1"/>
        <v>A.J. Brown</v>
      </c>
      <c r="G10" s="2" t="s">
        <v>672</v>
      </c>
      <c r="H10" s="2" t="s">
        <v>406</v>
      </c>
      <c r="I10" s="2" t="s">
        <v>1</v>
      </c>
      <c r="J10" s="11" t="str">
        <f>_xlfn.XLOOKUP(I10,FantasyOwnerNames!$J$4:$J$15,FantasyOwnerNames!$K$4:$K$15,)</f>
        <v>Adam Devera, Emily McEnerney</v>
      </c>
      <c r="K10" s="2" t="str">
        <f>_xlfn.IFNA(_xlfn.XLOOKUP(F10,' PPR ADP 2024'!E:E,' PPR ADP 2024'!B:B),_xlfn.XLOOKUP(F10,'Adjusted PPR ADP'!A:A,'Adjusted PPR ADP'!B:B))</f>
        <v>1.10</v>
      </c>
      <c r="L10" s="2">
        <f t="shared" si="2"/>
        <v>-1.0000000000000009E-2</v>
      </c>
    </row>
    <row r="11" spans="1:12" x14ac:dyDescent="0.25">
      <c r="A11" s="2">
        <v>1</v>
      </c>
      <c r="B11" s="9">
        <v>10</v>
      </c>
      <c r="C11" s="2" t="s">
        <v>375</v>
      </c>
      <c r="D11" s="2" t="s">
        <v>256</v>
      </c>
      <c r="E11" s="2" t="str">
        <f t="shared" si="0"/>
        <v>1.10</v>
      </c>
      <c r="F11" s="2" t="str">
        <f t="shared" si="1"/>
        <v>Garrett Wilson</v>
      </c>
      <c r="G11" s="2" t="s">
        <v>269</v>
      </c>
      <c r="H11" s="2" t="s">
        <v>406</v>
      </c>
      <c r="I11" s="2" t="s">
        <v>460</v>
      </c>
      <c r="J11" s="11" t="str">
        <f>_xlfn.XLOOKUP(I11,FantasyOwnerNames!$J$4:$J$15,FantasyOwnerNames!$K$4:$K$15,)</f>
        <v>Geoffrey Mercado</v>
      </c>
      <c r="K11" s="2" t="str">
        <f>_xlfn.IFNA(_xlfn.XLOOKUP(F11,' PPR ADP 2024'!E:E,' PPR ADP 2024'!B:B),_xlfn.XLOOKUP(F11,'Adjusted PPR ADP'!A:A,'Adjusted PPR ADP'!B:B))</f>
        <v>1.12</v>
      </c>
      <c r="L11" s="2">
        <f t="shared" si="2"/>
        <v>-2.0000000000000018E-2</v>
      </c>
    </row>
    <row r="12" spans="1:12" x14ac:dyDescent="0.25">
      <c r="A12" s="2">
        <v>1</v>
      </c>
      <c r="B12" s="9">
        <v>11</v>
      </c>
      <c r="C12" s="2" t="s">
        <v>532</v>
      </c>
      <c r="D12" s="2" t="s">
        <v>533</v>
      </c>
      <c r="E12" s="2" t="str">
        <f t="shared" si="0"/>
        <v>1.11</v>
      </c>
      <c r="F12" s="2" t="str">
        <f t="shared" si="1"/>
        <v>Puka Nacua</v>
      </c>
      <c r="G12" s="2" t="s">
        <v>220</v>
      </c>
      <c r="H12" s="2" t="s">
        <v>406</v>
      </c>
      <c r="I12" s="2" t="s">
        <v>530</v>
      </c>
      <c r="J12" s="11" t="str">
        <f>_xlfn.XLOOKUP(I12,FantasyOwnerNames!$J$4:$J$15,FantasyOwnerNames!$K$4:$K$15,)</f>
        <v>Armon Antolin</v>
      </c>
      <c r="K12" s="2" t="str">
        <f>_xlfn.IFNA(_xlfn.XLOOKUP(F12,' PPR ADP 2024'!E:E,' PPR ADP 2024'!B:B),_xlfn.XLOOKUP(F12,'Adjusted PPR ADP'!A:A,'Adjusted PPR ADP'!B:B))</f>
        <v>2.02</v>
      </c>
      <c r="L12" s="2">
        <f t="shared" si="2"/>
        <v>-0.90999999999999992</v>
      </c>
    </row>
    <row r="13" spans="1:12" x14ac:dyDescent="0.25">
      <c r="A13" s="2">
        <v>1</v>
      </c>
      <c r="B13" s="9">
        <v>12</v>
      </c>
      <c r="C13" s="2" t="s">
        <v>23</v>
      </c>
      <c r="D13" s="2" t="s">
        <v>186</v>
      </c>
      <c r="E13" s="2" t="str">
        <f t="shared" si="0"/>
        <v>1.12</v>
      </c>
      <c r="F13" s="2" t="str">
        <f t="shared" si="1"/>
        <v>Saquon Barkley</v>
      </c>
      <c r="G13" s="2" t="s">
        <v>672</v>
      </c>
      <c r="H13" s="2" t="s">
        <v>363</v>
      </c>
      <c r="I13" s="2" t="s">
        <v>531</v>
      </c>
      <c r="J13" s="11" t="str">
        <f>_xlfn.XLOOKUP(I13,FantasyOwnerNames!$J$4:$J$15,FantasyOwnerNames!$K$4:$K$15,)</f>
        <v>Joseph Durkin</v>
      </c>
      <c r="K13" s="2" t="str">
        <f>_xlfn.IFNA(_xlfn.XLOOKUP(F13,' PPR ADP 2024'!E:E,' PPR ADP 2024'!B:B),_xlfn.XLOOKUP(F13,'Adjusted PPR ADP'!A:A,'Adjusted PPR ADP'!B:B))</f>
        <v>1.09</v>
      </c>
      <c r="L13" s="2">
        <f t="shared" si="2"/>
        <v>3.0000000000000027E-2</v>
      </c>
    </row>
    <row r="14" spans="1:12" x14ac:dyDescent="0.25">
      <c r="A14" s="2">
        <v>2</v>
      </c>
      <c r="B14" s="9" t="s">
        <v>842</v>
      </c>
      <c r="C14" s="2" t="s">
        <v>464</v>
      </c>
      <c r="D14" s="2" t="s">
        <v>465</v>
      </c>
      <c r="E14" s="2" t="str">
        <f t="shared" si="0"/>
        <v>2.01</v>
      </c>
      <c r="F14" s="2" t="str">
        <f t="shared" si="1"/>
        <v>Jahmyr Gibbs</v>
      </c>
      <c r="G14" s="2" t="s">
        <v>666</v>
      </c>
      <c r="H14" s="2" t="s">
        <v>363</v>
      </c>
      <c r="I14" s="2" t="s">
        <v>531</v>
      </c>
      <c r="J14" s="11" t="str">
        <f>_xlfn.XLOOKUP(I14,FantasyOwnerNames!$J$4:$J$15,FantasyOwnerNames!$K$4:$K$15,)</f>
        <v>Joseph Durkin</v>
      </c>
      <c r="K14" s="2" t="str">
        <f>_xlfn.IFNA(_xlfn.XLOOKUP(F14,' PPR ADP 2024'!E:E,' PPR ADP 2024'!B:B),_xlfn.XLOOKUP(F14,'Adjusted PPR ADP'!A:A,'Adjusted PPR ADP'!B:B))</f>
        <v>2.01</v>
      </c>
      <c r="L14" s="2">
        <f t="shared" si="2"/>
        <v>0</v>
      </c>
    </row>
    <row r="15" spans="1:12" x14ac:dyDescent="0.25">
      <c r="A15" s="2">
        <v>2</v>
      </c>
      <c r="B15" s="9" t="s">
        <v>843</v>
      </c>
      <c r="C15" s="2" t="s">
        <v>32</v>
      </c>
      <c r="D15" s="2" t="s">
        <v>198</v>
      </c>
      <c r="E15" s="2" t="str">
        <f t="shared" si="0"/>
        <v>2.02</v>
      </c>
      <c r="F15" s="2" t="str">
        <f t="shared" si="1"/>
        <v>Jonathan Taylor</v>
      </c>
      <c r="G15" s="2" t="s">
        <v>641</v>
      </c>
      <c r="H15" s="2" t="s">
        <v>363</v>
      </c>
      <c r="I15" s="2" t="s">
        <v>530</v>
      </c>
      <c r="J15" s="11" t="str">
        <f>_xlfn.XLOOKUP(I15,FantasyOwnerNames!$J$4:$J$15,FantasyOwnerNames!$K$4:$K$15,)</f>
        <v>Armon Antolin</v>
      </c>
      <c r="K15" s="2" t="str">
        <f>_xlfn.IFNA(_xlfn.XLOOKUP(F15,' PPR ADP 2024'!E:E,' PPR ADP 2024'!B:B),_xlfn.XLOOKUP(F15,'Adjusted PPR ADP'!A:A,'Adjusted PPR ADP'!B:B))</f>
        <v>1.11</v>
      </c>
      <c r="L15" s="2">
        <f t="shared" si="2"/>
        <v>0.90999999999999992</v>
      </c>
    </row>
    <row r="16" spans="1:12" x14ac:dyDescent="0.25">
      <c r="A16" s="2">
        <v>2</v>
      </c>
      <c r="B16" s="9" t="s">
        <v>844</v>
      </c>
      <c r="C16" s="2" t="s">
        <v>400</v>
      </c>
      <c r="D16" s="2" t="s">
        <v>450</v>
      </c>
      <c r="E16" s="2" t="str">
        <f t="shared" si="0"/>
        <v>2.03</v>
      </c>
      <c r="F16" s="2" t="str">
        <f t="shared" si="1"/>
        <v>Isiah Pacheco</v>
      </c>
      <c r="G16" s="2" t="s">
        <v>191</v>
      </c>
      <c r="H16" s="2" t="s">
        <v>363</v>
      </c>
      <c r="I16" s="2" t="s">
        <v>460</v>
      </c>
      <c r="J16" s="11" t="str">
        <f>_xlfn.XLOOKUP(I16,FantasyOwnerNames!$J$4:$J$15,FantasyOwnerNames!$K$4:$K$15,)</f>
        <v>Geoffrey Mercado</v>
      </c>
      <c r="K16" s="2" t="str">
        <f>_xlfn.IFNA(_xlfn.XLOOKUP(F16,' PPR ADP 2024'!E:E,' PPR ADP 2024'!B:B),_xlfn.XLOOKUP(F16,'Adjusted PPR ADP'!A:A,'Adjusted PPR ADP'!B:B))</f>
        <v>2.07</v>
      </c>
      <c r="L16" s="2">
        <f t="shared" si="2"/>
        <v>-4.0000000000000036E-2</v>
      </c>
    </row>
    <row r="17" spans="1:12" x14ac:dyDescent="0.25">
      <c r="A17" s="2">
        <v>2</v>
      </c>
      <c r="B17" s="9" t="s">
        <v>845</v>
      </c>
      <c r="C17" s="2" t="s">
        <v>25</v>
      </c>
      <c r="D17" s="2" t="s">
        <v>521</v>
      </c>
      <c r="E17" s="2" t="str">
        <f t="shared" si="0"/>
        <v>2.04</v>
      </c>
      <c r="F17" s="2" t="str">
        <f t="shared" si="1"/>
        <v>Travis Etienne Jr.</v>
      </c>
      <c r="G17" s="2" t="s">
        <v>662</v>
      </c>
      <c r="H17" s="2" t="s">
        <v>363</v>
      </c>
      <c r="I17" s="2" t="s">
        <v>1</v>
      </c>
      <c r="J17" s="11" t="str">
        <f>_xlfn.XLOOKUP(I17,FantasyOwnerNames!$J$4:$J$15,FantasyOwnerNames!$K$4:$K$15,)</f>
        <v>Adam Devera, Emily McEnerney</v>
      </c>
      <c r="K17" s="2" t="str">
        <f>_xlfn.IFNA(_xlfn.XLOOKUP(F17,' PPR ADP 2024'!E:E,' PPR ADP 2024'!B:B),_xlfn.XLOOKUP(F17,'Adjusted PPR ADP'!A:A,'Adjusted PPR ADP'!B:B))</f>
        <v>2.05</v>
      </c>
      <c r="L17" s="2">
        <f t="shared" si="2"/>
        <v>-9.9999999999997868E-3</v>
      </c>
    </row>
    <row r="18" spans="1:12" x14ac:dyDescent="0.25">
      <c r="A18" s="2">
        <v>2</v>
      </c>
      <c r="B18" s="9" t="s">
        <v>846</v>
      </c>
      <c r="C18" s="2" t="s">
        <v>19</v>
      </c>
      <c r="D18" s="2" t="s">
        <v>112</v>
      </c>
      <c r="E18" s="2" t="str">
        <f t="shared" si="0"/>
        <v>2.05</v>
      </c>
      <c r="F18" s="2" t="str">
        <f t="shared" si="1"/>
        <v>Derrick Henry</v>
      </c>
      <c r="G18" s="2" t="s">
        <v>685</v>
      </c>
      <c r="H18" s="2" t="s">
        <v>363</v>
      </c>
      <c r="I18" s="2" t="s">
        <v>529</v>
      </c>
      <c r="J18" s="11" t="str">
        <f>_xlfn.XLOOKUP(I18,FantasyOwnerNames!$J$4:$J$15,FantasyOwnerNames!$K$4:$K$15,)</f>
        <v>Bhavik Patel</v>
      </c>
      <c r="K18" s="2" t="str">
        <f>_xlfn.IFNA(_xlfn.XLOOKUP(F18,' PPR ADP 2024'!E:E,' PPR ADP 2024'!B:B),_xlfn.XLOOKUP(F18,'Adjusted PPR ADP'!A:A,'Adjusted PPR ADP'!B:B))</f>
        <v>2.06</v>
      </c>
      <c r="L18" s="2">
        <f t="shared" si="2"/>
        <v>-1.0000000000000231E-2</v>
      </c>
    </row>
    <row r="19" spans="1:12" x14ac:dyDescent="0.25">
      <c r="A19" s="2">
        <v>2</v>
      </c>
      <c r="B19" s="9" t="s">
        <v>847</v>
      </c>
      <c r="C19" s="2" t="s">
        <v>110</v>
      </c>
      <c r="D19" s="2" t="s">
        <v>614</v>
      </c>
      <c r="E19" s="2" t="str">
        <f t="shared" si="0"/>
        <v>2.06</v>
      </c>
      <c r="F19" s="2" t="str">
        <f t="shared" si="1"/>
        <v>Marvin Harrison Jr.</v>
      </c>
      <c r="G19" s="2" t="s">
        <v>645</v>
      </c>
      <c r="H19" s="2" t="s">
        <v>406</v>
      </c>
      <c r="I19" s="2" t="s">
        <v>528</v>
      </c>
      <c r="J19" s="11" t="str">
        <f>_xlfn.XLOOKUP(I19,FantasyOwnerNames!$J$4:$J$15,FantasyOwnerNames!$K$4:$K$15,)</f>
        <v>Joseph Herrera, Jeremiah Paul</v>
      </c>
      <c r="K19" s="2" t="str">
        <f>_xlfn.IFNA(_xlfn.XLOOKUP(F19,' PPR ADP 2024'!E:E,' PPR ADP 2024'!B:B),_xlfn.XLOOKUP(F19,'Adjusted PPR ADP'!A:A,'Adjusted PPR ADP'!B:B))</f>
        <v>2.04</v>
      </c>
      <c r="L19" s="2">
        <f t="shared" si="2"/>
        <v>2.0000000000000018E-2</v>
      </c>
    </row>
    <row r="20" spans="1:12" x14ac:dyDescent="0.25">
      <c r="A20" s="2">
        <v>2</v>
      </c>
      <c r="B20" s="9" t="s">
        <v>848</v>
      </c>
      <c r="C20" s="2" t="s">
        <v>534</v>
      </c>
      <c r="D20" s="2" t="s">
        <v>232</v>
      </c>
      <c r="E20" s="2" t="str">
        <f t="shared" si="0"/>
        <v>2.07</v>
      </c>
      <c r="F20" s="2" t="str">
        <f t="shared" si="1"/>
        <v>Kyren Williams</v>
      </c>
      <c r="G20" s="2" t="s">
        <v>220</v>
      </c>
      <c r="H20" s="2" t="s">
        <v>363</v>
      </c>
      <c r="I20" s="2" t="s">
        <v>527</v>
      </c>
      <c r="J20" s="11" t="str">
        <f>_xlfn.XLOOKUP(I20,FantasyOwnerNames!$J$4:$J$15,FantasyOwnerNames!$K$4:$K$15,)</f>
        <v>Meahway Ngu</v>
      </c>
      <c r="K20" s="2" t="str">
        <f>_xlfn.IFNA(_xlfn.XLOOKUP(F20,' PPR ADP 2024'!E:E,' PPR ADP 2024'!B:B),_xlfn.XLOOKUP(F20,'Adjusted PPR ADP'!A:A,'Adjusted PPR ADP'!B:B))</f>
        <v>2.03</v>
      </c>
      <c r="L20" s="2">
        <f t="shared" si="2"/>
        <v>4.0000000000000036E-2</v>
      </c>
    </row>
    <row r="21" spans="1:12" x14ac:dyDescent="0.25">
      <c r="A21" s="2">
        <v>2</v>
      </c>
      <c r="B21" s="9" t="s">
        <v>849</v>
      </c>
      <c r="C21" s="2" t="s">
        <v>535</v>
      </c>
      <c r="D21" s="2" t="s">
        <v>536</v>
      </c>
      <c r="E21" s="2" t="str">
        <f t="shared" si="0"/>
        <v>2.08</v>
      </c>
      <c r="F21" s="2" t="str">
        <f t="shared" si="1"/>
        <v>De'Von Achane</v>
      </c>
      <c r="G21" s="2" t="s">
        <v>680</v>
      </c>
      <c r="H21" s="2" t="s">
        <v>363</v>
      </c>
      <c r="I21" s="2" t="s">
        <v>526</v>
      </c>
      <c r="J21" s="11" t="str">
        <f>_xlfn.XLOOKUP(I21,FantasyOwnerNames!$J$4:$J$15,FantasyOwnerNames!$K$4:$K$15,)</f>
        <v>Jan Dela Cruz</v>
      </c>
      <c r="K21" s="2" t="str">
        <f>_xlfn.IFNA(_xlfn.XLOOKUP(F21,' PPR ADP 2024'!E:E,' PPR ADP 2024'!B:B),_xlfn.XLOOKUP(F21,'Adjusted PPR ADP'!A:A,'Adjusted PPR ADP'!B:B))</f>
        <v>3.01</v>
      </c>
      <c r="L21" s="2">
        <f t="shared" si="2"/>
        <v>-0.92999999999999972</v>
      </c>
    </row>
    <row r="22" spans="1:12" x14ac:dyDescent="0.25">
      <c r="A22" s="2">
        <v>2</v>
      </c>
      <c r="B22" s="9" t="s">
        <v>850</v>
      </c>
      <c r="C22" s="2" t="s">
        <v>62</v>
      </c>
      <c r="D22" s="2" t="s">
        <v>228</v>
      </c>
      <c r="E22" s="2" t="str">
        <f t="shared" si="0"/>
        <v>2.09</v>
      </c>
      <c r="F22" s="2" t="str">
        <f t="shared" si="1"/>
        <v>Josh Jacobs</v>
      </c>
      <c r="G22" s="2" t="s">
        <v>193</v>
      </c>
      <c r="H22" s="2" t="s">
        <v>363</v>
      </c>
      <c r="I22" s="2" t="s">
        <v>6</v>
      </c>
      <c r="J22" s="11" t="str">
        <f>_xlfn.XLOOKUP(I22,FantasyOwnerNames!$J$4:$J$15,FantasyOwnerNames!$K$4:$K$15,)</f>
        <v>Patrick Mercado</v>
      </c>
      <c r="K22" s="2" t="str">
        <f>_xlfn.IFNA(_xlfn.XLOOKUP(F22,' PPR ADP 2024'!E:E,' PPR ADP 2024'!B:B),_xlfn.XLOOKUP(F22,'Adjusted PPR ADP'!A:A,'Adjusted PPR ADP'!B:B))</f>
        <v>3.02</v>
      </c>
      <c r="L22" s="2">
        <f t="shared" si="2"/>
        <v>-0.93000000000000016</v>
      </c>
    </row>
    <row r="23" spans="1:12" x14ac:dyDescent="0.25">
      <c r="A23" s="2">
        <v>2</v>
      </c>
      <c r="B23" s="9">
        <v>10</v>
      </c>
      <c r="C23" s="2" t="s">
        <v>48</v>
      </c>
      <c r="D23" s="2" t="s">
        <v>211</v>
      </c>
      <c r="E23" s="2" t="str">
        <f t="shared" si="0"/>
        <v>2.10</v>
      </c>
      <c r="F23" s="2" t="str">
        <f t="shared" si="1"/>
        <v>Mike Evans</v>
      </c>
      <c r="G23" s="2" t="s">
        <v>212</v>
      </c>
      <c r="H23" s="2" t="s">
        <v>406</v>
      </c>
      <c r="I23" s="2" t="s">
        <v>525</v>
      </c>
      <c r="J23" s="11" t="str">
        <f>_xlfn.XLOOKUP(I23,FantasyOwnerNames!$J$4:$J$15,FantasyOwnerNames!$K$4:$K$15,)</f>
        <v>Jeff Dela Cruz</v>
      </c>
      <c r="K23" s="2" t="str">
        <f>_xlfn.IFNA(_xlfn.XLOOKUP(F23,' PPR ADP 2024'!E:E,' PPR ADP 2024'!B:B),_xlfn.XLOOKUP(F23,'Adjusted PPR ADP'!A:A,'Adjusted PPR ADP'!B:B))</f>
        <v>3.06</v>
      </c>
      <c r="L23" s="2">
        <f t="shared" si="2"/>
        <v>-0.96</v>
      </c>
    </row>
    <row r="24" spans="1:12" x14ac:dyDescent="0.25">
      <c r="A24" s="2">
        <v>2</v>
      </c>
      <c r="B24" s="9">
        <v>11</v>
      </c>
      <c r="C24" s="2" t="s">
        <v>20</v>
      </c>
      <c r="D24" s="2" t="s">
        <v>182</v>
      </c>
      <c r="E24" s="2" t="str">
        <f t="shared" si="0"/>
        <v>2.11</v>
      </c>
      <c r="F24" s="2" t="str">
        <f t="shared" si="1"/>
        <v>Alvin Kamara</v>
      </c>
      <c r="G24" s="2" t="s">
        <v>183</v>
      </c>
      <c r="H24" s="2" t="s">
        <v>363</v>
      </c>
      <c r="I24" s="2" t="s">
        <v>524</v>
      </c>
      <c r="J24" s="11" t="str">
        <f>_xlfn.XLOOKUP(I24,FantasyOwnerNames!$J$4:$J$15,FantasyOwnerNames!$K$4:$K$15,)</f>
        <v>Krish Patel</v>
      </c>
      <c r="K24" s="2" t="str">
        <f>_xlfn.IFNA(_xlfn.XLOOKUP(F24,' PPR ADP 2024'!E:E,' PPR ADP 2024'!B:B),_xlfn.XLOOKUP(F24,'Adjusted PPR ADP'!A:A,'Adjusted PPR ADP'!B:B))</f>
        <v>4.04</v>
      </c>
      <c r="L24" s="2">
        <f t="shared" si="2"/>
        <v>-1.9300000000000002</v>
      </c>
    </row>
    <row r="25" spans="1:12" x14ac:dyDescent="0.25">
      <c r="A25" s="2">
        <v>2</v>
      </c>
      <c r="B25" s="9">
        <v>12</v>
      </c>
      <c r="C25" s="2" t="s">
        <v>54</v>
      </c>
      <c r="D25" s="2" t="s">
        <v>429</v>
      </c>
      <c r="E25" s="2" t="str">
        <f t="shared" si="0"/>
        <v>2.12</v>
      </c>
      <c r="F25" s="2" t="str">
        <f t="shared" si="1"/>
        <v>Chris Olave</v>
      </c>
      <c r="G25" s="2" t="s">
        <v>183</v>
      </c>
      <c r="H25" s="2" t="s">
        <v>406</v>
      </c>
      <c r="I25" s="2" t="s">
        <v>523</v>
      </c>
      <c r="J25" s="11" t="str">
        <f>_xlfn.XLOOKUP(I25,FantasyOwnerNames!$J$4:$J$15,FantasyOwnerNames!$K$4:$K$15,)</f>
        <v>Angelo Devera</v>
      </c>
      <c r="K25" s="2" t="str">
        <f>_xlfn.IFNA(_xlfn.XLOOKUP(F25,' PPR ADP 2024'!E:E,' PPR ADP 2024'!B:B),_xlfn.XLOOKUP(F25,'Adjusted PPR ADP'!A:A,'Adjusted PPR ADP'!B:B))</f>
        <v>2.12</v>
      </c>
      <c r="L25" s="2">
        <f t="shared" si="2"/>
        <v>0</v>
      </c>
    </row>
    <row r="26" spans="1:12" x14ac:dyDescent="0.25">
      <c r="A26" s="2">
        <v>3</v>
      </c>
      <c r="B26" s="9" t="s">
        <v>842</v>
      </c>
      <c r="C26" s="2" t="s">
        <v>481</v>
      </c>
      <c r="D26" s="2" t="s">
        <v>482</v>
      </c>
      <c r="E26" s="2" t="str">
        <f t="shared" si="0"/>
        <v>3.01</v>
      </c>
      <c r="F26" s="2" t="str">
        <f t="shared" si="1"/>
        <v>Nico Collins</v>
      </c>
      <c r="G26" s="2" t="s">
        <v>736</v>
      </c>
      <c r="H26" s="2" t="s">
        <v>406</v>
      </c>
      <c r="I26" s="2" t="s">
        <v>523</v>
      </c>
      <c r="J26" s="11" t="str">
        <f>_xlfn.XLOOKUP(I26,FantasyOwnerNames!$J$4:$J$15,FantasyOwnerNames!$K$4:$K$15,)</f>
        <v>Angelo Devera</v>
      </c>
      <c r="K26" s="2" t="str">
        <f>_xlfn.IFNA(_xlfn.XLOOKUP(F26,' PPR ADP 2024'!E:E,' PPR ADP 2024'!B:B),_xlfn.XLOOKUP(F26,'Adjusted PPR ADP'!A:A,'Adjusted PPR ADP'!B:B))</f>
        <v>3.03</v>
      </c>
      <c r="L26" s="2">
        <f t="shared" si="2"/>
        <v>-2.0000000000000018E-2</v>
      </c>
    </row>
    <row r="27" spans="1:12" x14ac:dyDescent="0.25">
      <c r="A27" s="2">
        <v>3</v>
      </c>
      <c r="B27" s="9" t="s">
        <v>843</v>
      </c>
      <c r="C27" s="2" t="s">
        <v>50</v>
      </c>
      <c r="D27" s="2" t="s">
        <v>215</v>
      </c>
      <c r="E27" s="2" t="str">
        <f t="shared" si="0"/>
        <v>3.02</v>
      </c>
      <c r="F27" s="2" t="str">
        <f t="shared" si="1"/>
        <v>Joe Mixon</v>
      </c>
      <c r="G27" s="2" t="s">
        <v>736</v>
      </c>
      <c r="H27" s="2" t="s">
        <v>363</v>
      </c>
      <c r="I27" s="2" t="s">
        <v>524</v>
      </c>
      <c r="J27" s="11" t="str">
        <f>_xlfn.XLOOKUP(I27,FantasyOwnerNames!$J$4:$J$15,FantasyOwnerNames!$K$4:$K$15,)</f>
        <v>Krish Patel</v>
      </c>
      <c r="K27" s="2" t="str">
        <f>_xlfn.IFNA(_xlfn.XLOOKUP(F27,' PPR ADP 2024'!E:E,' PPR ADP 2024'!B:B),_xlfn.XLOOKUP(F27,'Adjusted PPR ADP'!A:A,'Adjusted PPR ADP'!B:B))</f>
        <v>4.03</v>
      </c>
      <c r="L27" s="2">
        <f t="shared" si="2"/>
        <v>-1.0100000000000002</v>
      </c>
    </row>
    <row r="28" spans="1:12" x14ac:dyDescent="0.25">
      <c r="A28" s="2">
        <v>3</v>
      </c>
      <c r="B28" s="9" t="s">
        <v>844</v>
      </c>
      <c r="C28" s="2" t="s">
        <v>26</v>
      </c>
      <c r="D28" s="2" t="s">
        <v>192</v>
      </c>
      <c r="E28" s="2" t="str">
        <f t="shared" si="0"/>
        <v>3.03</v>
      </c>
      <c r="F28" s="2" t="str">
        <f t="shared" si="1"/>
        <v>Davante Adams</v>
      </c>
      <c r="G28" s="2" t="s">
        <v>208</v>
      </c>
      <c r="H28" s="2" t="s">
        <v>406</v>
      </c>
      <c r="I28" s="2" t="s">
        <v>525</v>
      </c>
      <c r="J28" s="11" t="str">
        <f>_xlfn.XLOOKUP(I28,FantasyOwnerNames!$J$4:$J$15,FantasyOwnerNames!$K$4:$K$15,)</f>
        <v>Jeff Dela Cruz</v>
      </c>
      <c r="K28" s="2" t="str">
        <f>_xlfn.IFNA(_xlfn.XLOOKUP(F28,' PPR ADP 2024'!E:E,' PPR ADP 2024'!B:B),_xlfn.XLOOKUP(F28,'Adjusted PPR ADP'!A:A,'Adjusted PPR ADP'!B:B))</f>
        <v>2.08</v>
      </c>
      <c r="L28" s="2">
        <f t="shared" si="2"/>
        <v>0.94999999999999973</v>
      </c>
    </row>
    <row r="29" spans="1:12" x14ac:dyDescent="0.25">
      <c r="A29" s="2">
        <v>3</v>
      </c>
      <c r="B29" s="9" t="s">
        <v>845</v>
      </c>
      <c r="C29" s="2" t="s">
        <v>62</v>
      </c>
      <c r="D29" s="2" t="s">
        <v>45</v>
      </c>
      <c r="E29" s="2" t="str">
        <f t="shared" si="0"/>
        <v>3.04</v>
      </c>
      <c r="F29" s="2" t="str">
        <f t="shared" si="1"/>
        <v>Josh Allen</v>
      </c>
      <c r="G29" s="2" t="s">
        <v>639</v>
      </c>
      <c r="H29" s="2" t="s">
        <v>408</v>
      </c>
      <c r="I29" s="2" t="s">
        <v>6</v>
      </c>
      <c r="J29" s="11" t="str">
        <f>_xlfn.XLOOKUP(I29,FantasyOwnerNames!$J$4:$J$15,FantasyOwnerNames!$K$4:$K$15,)</f>
        <v>Patrick Mercado</v>
      </c>
      <c r="K29" s="2" t="str">
        <f>_xlfn.IFNA(_xlfn.XLOOKUP(F29,' PPR ADP 2024'!E:E,' PPR ADP 2024'!B:B),_xlfn.XLOOKUP(F29,'Adjusted PPR ADP'!A:A,'Adjusted PPR ADP'!B:B))</f>
        <v>2.09</v>
      </c>
      <c r="L29" s="2">
        <f t="shared" si="2"/>
        <v>0.95000000000000018</v>
      </c>
    </row>
    <row r="30" spans="1:12" x14ac:dyDescent="0.25">
      <c r="A30" s="2">
        <v>3</v>
      </c>
      <c r="B30" s="9" t="s">
        <v>846</v>
      </c>
      <c r="C30" s="2" t="s">
        <v>92</v>
      </c>
      <c r="D30" s="2" t="s">
        <v>258</v>
      </c>
      <c r="E30" s="2" t="str">
        <f t="shared" si="0"/>
        <v>3.05</v>
      </c>
      <c r="F30" s="2" t="str">
        <f t="shared" si="1"/>
        <v>Jalen Hurts</v>
      </c>
      <c r="G30" s="2" t="s">
        <v>672</v>
      </c>
      <c r="H30" s="2" t="s">
        <v>408</v>
      </c>
      <c r="I30" s="2" t="s">
        <v>526</v>
      </c>
      <c r="J30" s="11" t="str">
        <f>_xlfn.XLOOKUP(I30,FantasyOwnerNames!$J$4:$J$15,FantasyOwnerNames!$K$4:$K$15,)</f>
        <v>Jan Dela Cruz</v>
      </c>
      <c r="K30" s="2" t="str">
        <f>_xlfn.IFNA(_xlfn.XLOOKUP(F30,' PPR ADP 2024'!E:E,' PPR ADP 2024'!B:B),_xlfn.XLOOKUP(F30,'Adjusted PPR ADP'!A:A,'Adjusted PPR ADP'!B:B))</f>
        <v>3.07</v>
      </c>
      <c r="L30" s="2">
        <f t="shared" si="2"/>
        <v>-2.0000000000000018E-2</v>
      </c>
    </row>
    <row r="31" spans="1:12" x14ac:dyDescent="0.25">
      <c r="A31" s="2">
        <v>3</v>
      </c>
      <c r="B31" s="9" t="s">
        <v>847</v>
      </c>
      <c r="C31" s="2" t="s">
        <v>98</v>
      </c>
      <c r="D31" s="2" t="s">
        <v>615</v>
      </c>
      <c r="E31" s="2" t="str">
        <f t="shared" si="0"/>
        <v>3.06</v>
      </c>
      <c r="F31" s="2" t="str">
        <f t="shared" si="1"/>
        <v>Deebo Samuel Sr.</v>
      </c>
      <c r="G31" s="2" t="s">
        <v>214</v>
      </c>
      <c r="H31" s="2" t="s">
        <v>406</v>
      </c>
      <c r="I31" s="2" t="s">
        <v>527</v>
      </c>
      <c r="J31" s="11" t="str">
        <f>_xlfn.XLOOKUP(I31,FantasyOwnerNames!$J$4:$J$15,FantasyOwnerNames!$K$4:$K$15,)</f>
        <v>Meahway Ngu</v>
      </c>
      <c r="K31" s="2" t="str">
        <f>_xlfn.IFNA(_xlfn.XLOOKUP(F31,' PPR ADP 2024'!E:E,' PPR ADP 2024'!B:B),_xlfn.XLOOKUP(F31,'Adjusted PPR ADP'!A:A,'Adjusted PPR ADP'!B:B))</f>
        <v>3.10</v>
      </c>
      <c r="L31" s="2">
        <f t="shared" si="2"/>
        <v>-4.0000000000000036E-2</v>
      </c>
    </row>
    <row r="32" spans="1:12" x14ac:dyDescent="0.25">
      <c r="A32" s="2">
        <v>3</v>
      </c>
      <c r="B32" s="9" t="s">
        <v>848</v>
      </c>
      <c r="C32" s="2" t="s">
        <v>466</v>
      </c>
      <c r="D32" s="2" t="s">
        <v>286</v>
      </c>
      <c r="E32" s="2" t="str">
        <f t="shared" si="0"/>
        <v>3.07</v>
      </c>
      <c r="F32" s="2" t="str">
        <f t="shared" si="1"/>
        <v>Rachaad White</v>
      </c>
      <c r="G32" s="2" t="s">
        <v>212</v>
      </c>
      <c r="H32" s="2" t="s">
        <v>363</v>
      </c>
      <c r="I32" s="2" t="s">
        <v>528</v>
      </c>
      <c r="J32" s="11" t="str">
        <f>_xlfn.XLOOKUP(I32,FantasyOwnerNames!$J$4:$J$15,FantasyOwnerNames!$K$4:$K$15,)</f>
        <v>Joseph Herrera, Jeremiah Paul</v>
      </c>
      <c r="K32" s="2" t="str">
        <f>_xlfn.IFNA(_xlfn.XLOOKUP(F32,' PPR ADP 2024'!E:E,' PPR ADP 2024'!B:B),_xlfn.XLOOKUP(F32,'Adjusted PPR ADP'!A:A,'Adjusted PPR ADP'!B:B))</f>
        <v>3.08</v>
      </c>
      <c r="L32" s="2">
        <f t="shared" si="2"/>
        <v>-1.0000000000000231E-2</v>
      </c>
    </row>
    <row r="33" spans="1:12" x14ac:dyDescent="0.25">
      <c r="A33" s="2">
        <v>3</v>
      </c>
      <c r="B33" s="9" t="s">
        <v>849</v>
      </c>
      <c r="C33" s="2" t="s">
        <v>38</v>
      </c>
      <c r="D33" s="2" t="s">
        <v>184</v>
      </c>
      <c r="E33" s="2" t="str">
        <f t="shared" si="0"/>
        <v>3.08</v>
      </c>
      <c r="F33" s="2" t="str">
        <f t="shared" si="1"/>
        <v>James Cook</v>
      </c>
      <c r="G33" s="2" t="s">
        <v>639</v>
      </c>
      <c r="H33" s="2" t="s">
        <v>363</v>
      </c>
      <c r="I33" s="2" t="s">
        <v>529</v>
      </c>
      <c r="J33" s="11" t="str">
        <f>_xlfn.XLOOKUP(I33,FantasyOwnerNames!$J$4:$J$15,FantasyOwnerNames!$K$4:$K$15,)</f>
        <v>Bhavik Patel</v>
      </c>
      <c r="K33" s="2" t="str">
        <f>_xlfn.IFNA(_xlfn.XLOOKUP(F33,' PPR ADP 2024'!E:E,' PPR ADP 2024'!B:B),_xlfn.XLOOKUP(F33,'Adjusted PPR ADP'!A:A,'Adjusted PPR ADP'!B:B))</f>
        <v>3.05</v>
      </c>
      <c r="L33" s="2">
        <f t="shared" si="2"/>
        <v>3.0000000000000249E-2</v>
      </c>
    </row>
    <row r="34" spans="1:12" x14ac:dyDescent="0.25">
      <c r="A34" s="2">
        <v>3</v>
      </c>
      <c r="B34" s="9" t="s">
        <v>850</v>
      </c>
      <c r="C34" s="2" t="s">
        <v>89</v>
      </c>
      <c r="D34" s="2" t="s">
        <v>341</v>
      </c>
      <c r="E34" s="2" t="str">
        <f t="shared" ref="E34:E65" si="3">_xlfn.CONCAT(A34,".",B34)</f>
        <v>3.09</v>
      </c>
      <c r="F34" s="2" t="str">
        <f t="shared" ref="F34:F65" si="4">_xlfn.CONCAT(C34, " ",D34)</f>
        <v>Michael Pittman Jr.</v>
      </c>
      <c r="G34" s="2" t="s">
        <v>641</v>
      </c>
      <c r="H34" s="2" t="s">
        <v>406</v>
      </c>
      <c r="I34" s="2" t="s">
        <v>1</v>
      </c>
      <c r="J34" s="11" t="str">
        <f>_xlfn.XLOOKUP(I34,FantasyOwnerNames!$J$4:$J$15,FantasyOwnerNames!$K$4:$K$15,)</f>
        <v>Adam Devera, Emily McEnerney</v>
      </c>
      <c r="K34" s="2" t="str">
        <f>_xlfn.IFNA(_xlfn.XLOOKUP(F34,' PPR ADP 2024'!E:E,' PPR ADP 2024'!B:B),_xlfn.XLOOKUP(F34,'Adjusted PPR ADP'!A:A,'Adjusted PPR ADP'!B:B))</f>
        <v>3.12</v>
      </c>
      <c r="L34" s="2">
        <f t="shared" ref="L34:L65" si="5">IFERROR(E34-K34, "N/A")</f>
        <v>-3.0000000000000249E-2</v>
      </c>
    </row>
    <row r="35" spans="1:12" x14ac:dyDescent="0.25">
      <c r="A35" s="2">
        <v>3</v>
      </c>
      <c r="B35" s="9">
        <v>10</v>
      </c>
      <c r="C35" s="2" t="s">
        <v>537</v>
      </c>
      <c r="D35" s="2" t="s">
        <v>538</v>
      </c>
      <c r="E35" s="2" t="str">
        <f t="shared" si="3"/>
        <v>3.10</v>
      </c>
      <c r="F35" s="2" t="str">
        <f t="shared" si="4"/>
        <v>Sam LaPorta</v>
      </c>
      <c r="G35" s="2" t="s">
        <v>666</v>
      </c>
      <c r="H35" s="2" t="s">
        <v>407</v>
      </c>
      <c r="I35" s="2" t="s">
        <v>460</v>
      </c>
      <c r="J35" s="11" t="str">
        <f>_xlfn.XLOOKUP(I35,FantasyOwnerNames!$J$4:$J$15,FantasyOwnerNames!$K$4:$K$15,)</f>
        <v>Geoffrey Mercado</v>
      </c>
      <c r="K35" s="2" t="str">
        <f>_xlfn.IFNA(_xlfn.XLOOKUP(F35,' PPR ADP 2024'!E:E,' PPR ADP 2024'!B:B),_xlfn.XLOOKUP(F35,'Adjusted PPR ADP'!A:A,'Adjusted PPR ADP'!B:B))</f>
        <v>3.09</v>
      </c>
      <c r="L35" s="2">
        <f t="shared" si="5"/>
        <v>1.0000000000000231E-2</v>
      </c>
    </row>
    <row r="36" spans="1:12" x14ac:dyDescent="0.25">
      <c r="A36" s="2">
        <v>3</v>
      </c>
      <c r="B36" s="9">
        <v>11</v>
      </c>
      <c r="C36" s="2" t="s">
        <v>130</v>
      </c>
      <c r="D36" s="2" t="s">
        <v>285</v>
      </c>
      <c r="E36" s="2" t="str">
        <f t="shared" si="3"/>
        <v>3.11</v>
      </c>
      <c r="F36" s="2" t="str">
        <f t="shared" si="4"/>
        <v>Jaylen Waddle</v>
      </c>
      <c r="G36" s="2" t="s">
        <v>680</v>
      </c>
      <c r="H36" s="2" t="s">
        <v>406</v>
      </c>
      <c r="I36" s="2" t="s">
        <v>530</v>
      </c>
      <c r="J36" s="11" t="str">
        <f>_xlfn.XLOOKUP(I36,FantasyOwnerNames!$J$4:$J$15,FantasyOwnerNames!$K$4:$K$15,)</f>
        <v>Armon Antolin</v>
      </c>
      <c r="K36" s="2" t="str">
        <f>_xlfn.IFNA(_xlfn.XLOOKUP(F36,' PPR ADP 2024'!E:E,' PPR ADP 2024'!B:B),_xlfn.XLOOKUP(F36,'Adjusted PPR ADP'!A:A,'Adjusted PPR ADP'!B:B))</f>
        <v>4.07</v>
      </c>
      <c r="L36" s="2">
        <f t="shared" si="5"/>
        <v>-0.96000000000000041</v>
      </c>
    </row>
    <row r="37" spans="1:12" x14ac:dyDescent="0.25">
      <c r="A37" s="2">
        <v>3</v>
      </c>
      <c r="B37" s="9">
        <v>12</v>
      </c>
      <c r="C37" s="2" t="s">
        <v>56</v>
      </c>
      <c r="D37" s="2" t="s">
        <v>221</v>
      </c>
      <c r="E37" s="2" t="str">
        <f t="shared" si="3"/>
        <v>3.12</v>
      </c>
      <c r="F37" s="2" t="str">
        <f t="shared" si="4"/>
        <v>Patrick Mahomes</v>
      </c>
      <c r="G37" s="2" t="s">
        <v>191</v>
      </c>
      <c r="H37" s="2" t="s">
        <v>408</v>
      </c>
      <c r="I37" s="2" t="s">
        <v>531</v>
      </c>
      <c r="J37" s="11" t="str">
        <f>_xlfn.XLOOKUP(I37,FantasyOwnerNames!$J$4:$J$15,FantasyOwnerNames!$K$4:$K$15,)</f>
        <v>Joseph Durkin</v>
      </c>
      <c r="K37" s="2" t="str">
        <f>_xlfn.IFNA(_xlfn.XLOOKUP(F37,' PPR ADP 2024'!E:E,' PPR ADP 2024'!B:B),_xlfn.XLOOKUP(F37,'Adjusted PPR ADP'!A:A,'Adjusted PPR ADP'!B:B))</f>
        <v>3.04</v>
      </c>
      <c r="L37" s="2">
        <f t="shared" si="5"/>
        <v>8.0000000000000071E-2</v>
      </c>
    </row>
    <row r="38" spans="1:12" x14ac:dyDescent="0.25">
      <c r="A38" s="2">
        <v>4</v>
      </c>
      <c r="B38" s="9" t="s">
        <v>842</v>
      </c>
      <c r="C38" s="2" t="s">
        <v>58</v>
      </c>
      <c r="D38" s="2" t="s">
        <v>224</v>
      </c>
      <c r="E38" s="2" t="str">
        <f t="shared" si="3"/>
        <v>4.01</v>
      </c>
      <c r="F38" s="2" t="str">
        <f t="shared" si="4"/>
        <v>Brandon Aiyuk</v>
      </c>
      <c r="G38" s="2" t="s">
        <v>214</v>
      </c>
      <c r="H38" s="2" t="s">
        <v>406</v>
      </c>
      <c r="I38" s="2" t="s">
        <v>531</v>
      </c>
      <c r="J38" s="11" t="str">
        <f>_xlfn.XLOOKUP(I38,FantasyOwnerNames!$J$4:$J$15,FantasyOwnerNames!$K$4:$K$15,)</f>
        <v>Joseph Durkin</v>
      </c>
      <c r="K38" s="2" t="str">
        <f>_xlfn.IFNA(_xlfn.XLOOKUP(F38,' PPR ADP 2024'!E:E,' PPR ADP 2024'!B:B),_xlfn.XLOOKUP(F38,'Adjusted PPR ADP'!A:A,'Adjusted PPR ADP'!B:B))</f>
        <v>3.11</v>
      </c>
      <c r="L38" s="2">
        <f t="shared" si="5"/>
        <v>0.89999999999999991</v>
      </c>
    </row>
    <row r="39" spans="1:12" x14ac:dyDescent="0.25">
      <c r="A39" s="2">
        <v>4</v>
      </c>
      <c r="B39" s="9" t="s">
        <v>843</v>
      </c>
      <c r="C39" s="2" t="s">
        <v>51</v>
      </c>
      <c r="D39" s="2" t="s">
        <v>216</v>
      </c>
      <c r="E39" s="2" t="str">
        <f t="shared" si="3"/>
        <v>4.02</v>
      </c>
      <c r="F39" s="2" t="str">
        <f t="shared" si="4"/>
        <v>David Montgomery</v>
      </c>
      <c r="G39" s="2" t="s">
        <v>666</v>
      </c>
      <c r="H39" s="2" t="s">
        <v>363</v>
      </c>
      <c r="I39" s="2" t="s">
        <v>530</v>
      </c>
      <c r="J39" s="11" t="str">
        <f>_xlfn.XLOOKUP(I39,FantasyOwnerNames!$J$4:$J$15,FantasyOwnerNames!$K$4:$K$15,)</f>
        <v>Armon Antolin</v>
      </c>
      <c r="K39" s="2" t="str">
        <f>_xlfn.IFNA(_xlfn.XLOOKUP(F39,' PPR ADP 2024'!E:E,' PPR ADP 2024'!B:B),_xlfn.XLOOKUP(F39,'Adjusted PPR ADP'!A:A,'Adjusted PPR ADP'!B:B))</f>
        <v>5.12</v>
      </c>
      <c r="L39" s="2">
        <f t="shared" si="5"/>
        <v>-1.1000000000000005</v>
      </c>
    </row>
    <row r="40" spans="1:12" x14ac:dyDescent="0.25">
      <c r="A40" s="2">
        <v>4</v>
      </c>
      <c r="B40" s="9" t="s">
        <v>844</v>
      </c>
      <c r="C40" s="2" t="s">
        <v>101</v>
      </c>
      <c r="D40" s="2" t="s">
        <v>268</v>
      </c>
      <c r="E40" s="2" t="str">
        <f t="shared" si="3"/>
        <v>4.03</v>
      </c>
      <c r="F40" s="2" t="str">
        <f t="shared" si="4"/>
        <v>DeVonta Smith</v>
      </c>
      <c r="G40" s="2" t="s">
        <v>672</v>
      </c>
      <c r="H40" s="2" t="s">
        <v>406</v>
      </c>
      <c r="I40" s="2" t="s">
        <v>460</v>
      </c>
      <c r="J40" s="11" t="str">
        <f>_xlfn.XLOOKUP(I40,FantasyOwnerNames!$J$4:$J$15,FantasyOwnerNames!$K$4:$K$15,)</f>
        <v>Geoffrey Mercado</v>
      </c>
      <c r="K40" s="2" t="str">
        <f>_xlfn.IFNA(_xlfn.XLOOKUP(F40,' PPR ADP 2024'!E:E,' PPR ADP 2024'!B:B),_xlfn.XLOOKUP(F40,'Adjusted PPR ADP'!A:A,'Adjusted PPR ADP'!B:B))</f>
        <v>4.10</v>
      </c>
      <c r="L40" s="2">
        <f t="shared" si="5"/>
        <v>-6.9999999999999396E-2</v>
      </c>
    </row>
    <row r="41" spans="1:12" x14ac:dyDescent="0.25">
      <c r="A41" s="2">
        <v>4</v>
      </c>
      <c r="B41" s="9" t="s">
        <v>845</v>
      </c>
      <c r="C41" s="2" t="s">
        <v>25</v>
      </c>
      <c r="D41" s="2" t="s">
        <v>190</v>
      </c>
      <c r="E41" s="2" t="str">
        <f t="shared" si="3"/>
        <v>4.04</v>
      </c>
      <c r="F41" s="2" t="str">
        <f t="shared" si="4"/>
        <v>Travis Kelce</v>
      </c>
      <c r="G41" s="2" t="s">
        <v>191</v>
      </c>
      <c r="H41" s="2" t="s">
        <v>407</v>
      </c>
      <c r="I41" s="2" t="s">
        <v>1</v>
      </c>
      <c r="J41" s="11" t="str">
        <f>_xlfn.XLOOKUP(I41,FantasyOwnerNames!$J$4:$J$15,FantasyOwnerNames!$K$4:$K$15,)</f>
        <v>Adam Devera, Emily McEnerney</v>
      </c>
      <c r="K41" s="2" t="str">
        <f>_xlfn.IFNA(_xlfn.XLOOKUP(F41,' PPR ADP 2024'!E:E,' PPR ADP 2024'!B:B),_xlfn.XLOOKUP(F41,'Adjusted PPR ADP'!A:A,'Adjusted PPR ADP'!B:B))</f>
        <v>2.10</v>
      </c>
      <c r="L41" s="2">
        <f t="shared" si="5"/>
        <v>1.94</v>
      </c>
    </row>
    <row r="42" spans="1:12" x14ac:dyDescent="0.25">
      <c r="A42" s="2">
        <v>4</v>
      </c>
      <c r="B42" s="9" t="s">
        <v>846</v>
      </c>
      <c r="C42" s="2" t="s">
        <v>30</v>
      </c>
      <c r="D42" s="2" t="s">
        <v>196</v>
      </c>
      <c r="E42" s="2" t="str">
        <f t="shared" si="3"/>
        <v>4.05</v>
      </c>
      <c r="F42" s="2" t="str">
        <f t="shared" si="4"/>
        <v>Stefon Diggs</v>
      </c>
      <c r="G42" s="2" t="s">
        <v>736</v>
      </c>
      <c r="H42" s="2" t="s">
        <v>406</v>
      </c>
      <c r="I42" s="2" t="s">
        <v>529</v>
      </c>
      <c r="J42" s="11" t="str">
        <f>_xlfn.XLOOKUP(I42,FantasyOwnerNames!$J$4:$J$15,FantasyOwnerNames!$K$4:$K$15,)</f>
        <v>Bhavik Patel</v>
      </c>
      <c r="K42" s="2" t="str">
        <f>_xlfn.IFNA(_xlfn.XLOOKUP(F42,' PPR ADP 2024'!E:E,' PPR ADP 2024'!B:B),_xlfn.XLOOKUP(F42,'Adjusted PPR ADP'!A:A,'Adjusted PPR ADP'!B:B))</f>
        <v>4.08</v>
      </c>
      <c r="L42" s="2">
        <f t="shared" si="5"/>
        <v>-3.0000000000000249E-2</v>
      </c>
    </row>
    <row r="43" spans="1:12" x14ac:dyDescent="0.25">
      <c r="A43" s="2">
        <v>4</v>
      </c>
      <c r="B43" s="9" t="s">
        <v>847</v>
      </c>
      <c r="C43" s="2" t="s">
        <v>279</v>
      </c>
      <c r="D43" s="2" t="s">
        <v>428</v>
      </c>
      <c r="E43" s="2" t="str">
        <f t="shared" si="3"/>
        <v>4.06</v>
      </c>
      <c r="F43" s="2" t="str">
        <f t="shared" si="4"/>
        <v>Drake London</v>
      </c>
      <c r="G43" s="2" t="s">
        <v>647</v>
      </c>
      <c r="H43" s="2" t="s">
        <v>406</v>
      </c>
      <c r="I43" s="2" t="s">
        <v>528</v>
      </c>
      <c r="J43" s="11" t="str">
        <f>_xlfn.XLOOKUP(I43,FantasyOwnerNames!$J$4:$J$15,FantasyOwnerNames!$K$4:$K$15,)</f>
        <v>Joseph Herrera, Jeremiah Paul</v>
      </c>
      <c r="K43" s="2" t="str">
        <f>_xlfn.IFNA(_xlfn.XLOOKUP(F43,' PPR ADP 2024'!E:E,' PPR ADP 2024'!B:B),_xlfn.XLOOKUP(F43,'Adjusted PPR ADP'!A:A,'Adjusted PPR ADP'!B:B))</f>
        <v>2.11</v>
      </c>
      <c r="L43" s="2">
        <f t="shared" si="5"/>
        <v>1.9499999999999997</v>
      </c>
    </row>
    <row r="44" spans="1:12" x14ac:dyDescent="0.25">
      <c r="A44" s="2">
        <v>4</v>
      </c>
      <c r="B44" s="9" t="s">
        <v>848</v>
      </c>
      <c r="C44" s="2" t="s">
        <v>383</v>
      </c>
      <c r="D44" s="2" t="s">
        <v>404</v>
      </c>
      <c r="E44" s="2" t="str">
        <f t="shared" si="3"/>
        <v>4.07</v>
      </c>
      <c r="F44" s="2" t="str">
        <f t="shared" si="4"/>
        <v>Kenneth Walker III</v>
      </c>
      <c r="G44" s="2" t="s">
        <v>650</v>
      </c>
      <c r="H44" s="2" t="s">
        <v>363</v>
      </c>
      <c r="I44" s="2" t="s">
        <v>527</v>
      </c>
      <c r="J44" s="11" t="str">
        <f>_xlfn.XLOOKUP(I44,FantasyOwnerNames!$J$4:$J$15,FantasyOwnerNames!$K$4:$K$15,)</f>
        <v>Meahway Ngu</v>
      </c>
      <c r="K44" s="2" t="str">
        <f>_xlfn.IFNA(_xlfn.XLOOKUP(F44,' PPR ADP 2024'!E:E,' PPR ADP 2024'!B:B),_xlfn.XLOOKUP(F44,'Adjusted PPR ADP'!A:A,'Adjusted PPR ADP'!B:B))</f>
        <v>4.06</v>
      </c>
      <c r="L44" s="2">
        <f t="shared" si="5"/>
        <v>1.0000000000000675E-2</v>
      </c>
    </row>
    <row r="45" spans="1:12" x14ac:dyDescent="0.25">
      <c r="A45" s="2">
        <v>4</v>
      </c>
      <c r="B45" s="9" t="s">
        <v>849</v>
      </c>
      <c r="C45" s="2" t="s">
        <v>59</v>
      </c>
      <c r="D45" s="2" t="s">
        <v>225</v>
      </c>
      <c r="E45" s="2" t="str">
        <f t="shared" si="3"/>
        <v>4.08</v>
      </c>
      <c r="F45" s="2" t="str">
        <f t="shared" si="4"/>
        <v>Cooper Kupp</v>
      </c>
      <c r="G45" s="2" t="s">
        <v>220</v>
      </c>
      <c r="H45" s="2" t="s">
        <v>406</v>
      </c>
      <c r="I45" s="2" t="s">
        <v>526</v>
      </c>
      <c r="J45" s="11" t="str">
        <f>_xlfn.XLOOKUP(I45,FantasyOwnerNames!$J$4:$J$15,FantasyOwnerNames!$K$4:$K$15,)</f>
        <v>Jan Dela Cruz</v>
      </c>
      <c r="K45" s="2" t="str">
        <f>_xlfn.IFNA(_xlfn.XLOOKUP(F45,' PPR ADP 2024'!E:E,' PPR ADP 2024'!B:B),_xlfn.XLOOKUP(F45,'Adjusted PPR ADP'!A:A,'Adjusted PPR ADP'!B:B))</f>
        <v>4.01</v>
      </c>
      <c r="L45" s="2">
        <f t="shared" si="5"/>
        <v>7.0000000000000284E-2</v>
      </c>
    </row>
    <row r="46" spans="1:12" x14ac:dyDescent="0.25">
      <c r="A46" s="2">
        <v>4</v>
      </c>
      <c r="B46" s="9" t="s">
        <v>850</v>
      </c>
      <c r="C46" s="2" t="s">
        <v>508</v>
      </c>
      <c r="D46" s="2" t="s">
        <v>509</v>
      </c>
      <c r="E46" s="2" t="str">
        <f t="shared" si="3"/>
        <v>4.09</v>
      </c>
      <c r="F46" s="2" t="str">
        <f t="shared" si="4"/>
        <v>Rashee Rice</v>
      </c>
      <c r="G46" s="2" t="s">
        <v>191</v>
      </c>
      <c r="H46" s="2" t="s">
        <v>406</v>
      </c>
      <c r="I46" s="2" t="s">
        <v>6</v>
      </c>
      <c r="J46" s="11" t="str">
        <f>_xlfn.XLOOKUP(I46,FantasyOwnerNames!$J$4:$J$15,FantasyOwnerNames!$K$4:$K$15,)</f>
        <v>Patrick Mercado</v>
      </c>
      <c r="K46" s="2" t="str">
        <f>_xlfn.IFNA(_xlfn.XLOOKUP(F46,' PPR ADP 2024'!E:E,' PPR ADP 2024'!B:B),_xlfn.XLOOKUP(F46,'Adjusted PPR ADP'!A:A,'Adjusted PPR ADP'!B:B))</f>
        <v>6.08</v>
      </c>
      <c r="L46" s="2">
        <f t="shared" si="5"/>
        <v>-1.9900000000000002</v>
      </c>
    </row>
    <row r="47" spans="1:12" x14ac:dyDescent="0.25">
      <c r="A47" s="2">
        <v>4</v>
      </c>
      <c r="B47" s="9">
        <v>10</v>
      </c>
      <c r="C47" s="2" t="s">
        <v>67</v>
      </c>
      <c r="D47" s="2" t="s">
        <v>233</v>
      </c>
      <c r="E47" s="2" t="str">
        <f t="shared" si="3"/>
        <v>4.10</v>
      </c>
      <c r="F47" s="2" t="str">
        <f t="shared" si="4"/>
        <v>Mark Andrews</v>
      </c>
      <c r="G47" s="2" t="s">
        <v>685</v>
      </c>
      <c r="H47" s="2" t="s">
        <v>407</v>
      </c>
      <c r="I47" s="2" t="s">
        <v>525</v>
      </c>
      <c r="J47" s="11" t="str">
        <f>_xlfn.XLOOKUP(I47,FantasyOwnerNames!$J$4:$J$15,FantasyOwnerNames!$K$4:$K$15,)</f>
        <v>Jeff Dela Cruz</v>
      </c>
      <c r="K47" s="2" t="str">
        <f>_xlfn.IFNA(_xlfn.XLOOKUP(F47,' PPR ADP 2024'!E:E,' PPR ADP 2024'!B:B),_xlfn.XLOOKUP(F47,'Adjusted PPR ADP'!A:A,'Adjusted PPR ADP'!B:B))</f>
        <v>4.11</v>
      </c>
      <c r="L47" s="2">
        <f t="shared" si="5"/>
        <v>-1.0000000000000675E-2</v>
      </c>
    </row>
    <row r="48" spans="1:12" x14ac:dyDescent="0.25">
      <c r="A48" s="2">
        <v>4</v>
      </c>
      <c r="B48" s="9">
        <v>11</v>
      </c>
      <c r="C48" s="2" t="s">
        <v>68</v>
      </c>
      <c r="D48" s="2" t="s">
        <v>234</v>
      </c>
      <c r="E48" s="2" t="str">
        <f t="shared" si="3"/>
        <v>4.11</v>
      </c>
      <c r="F48" s="2" t="str">
        <f t="shared" si="4"/>
        <v>DJ Moore</v>
      </c>
      <c r="G48" s="2" t="s">
        <v>657</v>
      </c>
      <c r="H48" s="2" t="s">
        <v>406</v>
      </c>
      <c r="I48" s="2" t="s">
        <v>524</v>
      </c>
      <c r="J48" s="11" t="str">
        <f>_xlfn.XLOOKUP(I48,FantasyOwnerNames!$J$4:$J$15,FantasyOwnerNames!$K$4:$K$15,)</f>
        <v>Krish Patel</v>
      </c>
      <c r="K48" s="2" t="str">
        <f>_xlfn.IFNA(_xlfn.XLOOKUP(F48,' PPR ADP 2024'!E:E,' PPR ADP 2024'!B:B),_xlfn.XLOOKUP(F48,'Adjusted PPR ADP'!A:A,'Adjusted PPR ADP'!B:B))</f>
        <v>4.09</v>
      </c>
      <c r="L48" s="2">
        <f t="shared" si="5"/>
        <v>2.0000000000000462E-2</v>
      </c>
    </row>
    <row r="49" spans="1:12" x14ac:dyDescent="0.25">
      <c r="A49" s="2">
        <v>4</v>
      </c>
      <c r="B49" s="9">
        <v>12</v>
      </c>
      <c r="C49" s="2" t="s">
        <v>71</v>
      </c>
      <c r="D49" s="2" t="s">
        <v>237</v>
      </c>
      <c r="E49" s="2" t="str">
        <f t="shared" si="3"/>
        <v>4.12</v>
      </c>
      <c r="F49" s="2" t="str">
        <f t="shared" si="4"/>
        <v>Tee Higgins</v>
      </c>
      <c r="G49" s="2" t="s">
        <v>649</v>
      </c>
      <c r="H49" s="2" t="s">
        <v>406</v>
      </c>
      <c r="I49" s="2" t="s">
        <v>523</v>
      </c>
      <c r="J49" s="11" t="str">
        <f>_xlfn.XLOOKUP(I49,FantasyOwnerNames!$J$4:$J$15,FantasyOwnerNames!$K$4:$K$15,)</f>
        <v>Angelo Devera</v>
      </c>
      <c r="K49" s="2" t="str">
        <f>_xlfn.IFNA(_xlfn.XLOOKUP(F49,' PPR ADP 2024'!E:E,' PPR ADP 2024'!B:B),_xlfn.XLOOKUP(F49,'Adjusted PPR ADP'!A:A,'Adjusted PPR ADP'!B:B))</f>
        <v>6.01</v>
      </c>
      <c r="L49" s="2">
        <f t="shared" si="5"/>
        <v>-1.8899999999999997</v>
      </c>
    </row>
    <row r="50" spans="1:12" x14ac:dyDescent="0.25">
      <c r="A50" s="2">
        <v>5</v>
      </c>
      <c r="B50" s="9" t="s">
        <v>842</v>
      </c>
      <c r="C50" s="2" t="s">
        <v>142</v>
      </c>
      <c r="D50" s="2" t="s">
        <v>539</v>
      </c>
      <c r="E50" s="2" t="str">
        <f t="shared" si="3"/>
        <v>5.01</v>
      </c>
      <c r="F50" s="2" t="str">
        <f t="shared" si="4"/>
        <v>Trey McBride</v>
      </c>
      <c r="G50" s="2" t="s">
        <v>645</v>
      </c>
      <c r="H50" s="2" t="s">
        <v>407</v>
      </c>
      <c r="I50" s="2" t="s">
        <v>523</v>
      </c>
      <c r="J50" s="11" t="str">
        <f>_xlfn.XLOOKUP(I50,FantasyOwnerNames!$J$4:$J$15,FantasyOwnerNames!$K$4:$K$15,)</f>
        <v>Angelo Devera</v>
      </c>
      <c r="K50" s="2" t="str">
        <f>_xlfn.IFNA(_xlfn.XLOOKUP(F50,' PPR ADP 2024'!E:E,' PPR ADP 2024'!B:B),_xlfn.XLOOKUP(F50,'Adjusted PPR ADP'!A:A,'Adjusted PPR ADP'!B:B))</f>
        <v>4.12</v>
      </c>
      <c r="L50" s="2">
        <f t="shared" si="5"/>
        <v>0.88999999999999968</v>
      </c>
    </row>
    <row r="51" spans="1:12" x14ac:dyDescent="0.25">
      <c r="A51" s="2">
        <v>5</v>
      </c>
      <c r="B51" s="9" t="s">
        <v>843</v>
      </c>
      <c r="C51" s="2" t="s">
        <v>36</v>
      </c>
      <c r="D51" s="2" t="s">
        <v>202</v>
      </c>
      <c r="E51" s="2" t="str">
        <f t="shared" si="3"/>
        <v>5.02</v>
      </c>
      <c r="F51" s="2" t="str">
        <f t="shared" si="4"/>
        <v>DK Metcalf</v>
      </c>
      <c r="G51" s="2" t="s">
        <v>650</v>
      </c>
      <c r="H51" s="2" t="s">
        <v>406</v>
      </c>
      <c r="I51" s="2" t="s">
        <v>524</v>
      </c>
      <c r="J51" s="11" t="str">
        <f>_xlfn.XLOOKUP(I51,FantasyOwnerNames!$J$4:$J$15,FantasyOwnerNames!$K$4:$K$15,)</f>
        <v>Krish Patel</v>
      </c>
      <c r="K51" s="2" t="str">
        <f>_xlfn.IFNA(_xlfn.XLOOKUP(F51,' PPR ADP 2024'!E:E,' PPR ADP 2024'!B:B),_xlfn.XLOOKUP(F51,'Adjusted PPR ADP'!A:A,'Adjusted PPR ADP'!B:B))</f>
        <v>4.05</v>
      </c>
      <c r="L51" s="2">
        <f t="shared" si="5"/>
        <v>0.96999999999999975</v>
      </c>
    </row>
    <row r="52" spans="1:12" x14ac:dyDescent="0.25">
      <c r="A52" s="2">
        <v>5</v>
      </c>
      <c r="B52" s="9" t="s">
        <v>844</v>
      </c>
      <c r="C52" s="2" t="s">
        <v>38</v>
      </c>
      <c r="D52" s="2" t="s">
        <v>274</v>
      </c>
      <c r="E52" s="2" t="str">
        <f t="shared" si="3"/>
        <v>5.03</v>
      </c>
      <c r="F52" s="2" t="str">
        <f t="shared" si="4"/>
        <v>James Conner</v>
      </c>
      <c r="G52" s="2" t="s">
        <v>645</v>
      </c>
      <c r="H52" s="2" t="s">
        <v>363</v>
      </c>
      <c r="I52" s="2" t="s">
        <v>525</v>
      </c>
      <c r="J52" s="11" t="str">
        <f>_xlfn.XLOOKUP(I52,FantasyOwnerNames!$J$4:$J$15,FantasyOwnerNames!$K$4:$K$15,)</f>
        <v>Jeff Dela Cruz</v>
      </c>
      <c r="K52" s="2" t="str">
        <f>_xlfn.IFNA(_xlfn.XLOOKUP(F52,' PPR ADP 2024'!E:E,' PPR ADP 2024'!B:B),_xlfn.XLOOKUP(F52,'Adjusted PPR ADP'!A:A,'Adjusted PPR ADP'!B:B))</f>
        <v>5.04</v>
      </c>
      <c r="L52" s="2">
        <f t="shared" si="5"/>
        <v>-9.9999999999997868E-3</v>
      </c>
    </row>
    <row r="53" spans="1:12" x14ac:dyDescent="0.25">
      <c r="A53" s="2">
        <v>5</v>
      </c>
      <c r="B53" s="9" t="s">
        <v>845</v>
      </c>
      <c r="C53" s="2" t="s">
        <v>157</v>
      </c>
      <c r="D53" s="2" t="s">
        <v>312</v>
      </c>
      <c r="E53" s="2" t="str">
        <f t="shared" si="3"/>
        <v>5.04</v>
      </c>
      <c r="F53" s="2" t="str">
        <f t="shared" si="4"/>
        <v>Evan Engram</v>
      </c>
      <c r="G53" s="2" t="s">
        <v>662</v>
      </c>
      <c r="H53" s="2" t="s">
        <v>407</v>
      </c>
      <c r="I53" s="2" t="s">
        <v>6</v>
      </c>
      <c r="J53" s="11" t="str">
        <f>_xlfn.XLOOKUP(I53,FantasyOwnerNames!$J$4:$J$15,FantasyOwnerNames!$K$4:$K$15,)</f>
        <v>Patrick Mercado</v>
      </c>
      <c r="K53" s="2" t="str">
        <f>_xlfn.IFNA(_xlfn.XLOOKUP(F53,' PPR ADP 2024'!E:E,' PPR ADP 2024'!B:B),_xlfn.XLOOKUP(F53,'Adjusted PPR ADP'!A:A,'Adjusted PPR ADP'!B:B))</f>
        <v>6.05</v>
      </c>
      <c r="L53" s="2">
        <f t="shared" si="5"/>
        <v>-1.0099999999999998</v>
      </c>
    </row>
    <row r="54" spans="1:12" x14ac:dyDescent="0.25">
      <c r="A54" s="2">
        <v>5</v>
      </c>
      <c r="B54" s="9" t="s">
        <v>846</v>
      </c>
      <c r="C54" s="2" t="s">
        <v>540</v>
      </c>
      <c r="D54" s="2" t="s">
        <v>541</v>
      </c>
      <c r="E54" s="2" t="str">
        <f t="shared" si="3"/>
        <v>5.05</v>
      </c>
      <c r="F54" s="2" t="str">
        <f t="shared" si="4"/>
        <v>Malik Nabers</v>
      </c>
      <c r="G54" s="2" t="s">
        <v>187</v>
      </c>
      <c r="H54" s="2" t="s">
        <v>406</v>
      </c>
      <c r="I54" s="2" t="s">
        <v>526</v>
      </c>
      <c r="J54" s="11" t="str">
        <f>_xlfn.XLOOKUP(I54,FantasyOwnerNames!$J$4:$J$15,FantasyOwnerNames!$K$4:$K$15,)</f>
        <v>Jan Dela Cruz</v>
      </c>
      <c r="K54" s="2" t="str">
        <f>_xlfn.IFNA(_xlfn.XLOOKUP(F54,' PPR ADP 2024'!E:E,' PPR ADP 2024'!B:B),_xlfn.XLOOKUP(F54,'Adjusted PPR ADP'!A:A,'Adjusted PPR ADP'!B:B))</f>
        <v>5.01</v>
      </c>
      <c r="L54" s="2">
        <f t="shared" si="5"/>
        <v>4.0000000000000036E-2</v>
      </c>
    </row>
    <row r="55" spans="1:12" x14ac:dyDescent="0.25">
      <c r="A55" s="2">
        <v>5</v>
      </c>
      <c r="B55" s="9" t="s">
        <v>847</v>
      </c>
      <c r="C55" s="2" t="s">
        <v>475</v>
      </c>
      <c r="D55" s="2" t="s">
        <v>542</v>
      </c>
      <c r="E55" s="2" t="str">
        <f t="shared" si="3"/>
        <v>5.06</v>
      </c>
      <c r="F55" s="2" t="str">
        <f t="shared" si="4"/>
        <v>Tank Dell</v>
      </c>
      <c r="G55" s="2" t="s">
        <v>736</v>
      </c>
      <c r="H55" s="2" t="s">
        <v>406</v>
      </c>
      <c r="I55" s="2" t="s">
        <v>527</v>
      </c>
      <c r="J55" s="11" t="str">
        <f>_xlfn.XLOOKUP(I55,FantasyOwnerNames!$J$4:$J$15,FantasyOwnerNames!$K$4:$K$15,)</f>
        <v>Meahway Ngu</v>
      </c>
      <c r="K55" s="2" t="str">
        <f>_xlfn.IFNA(_xlfn.XLOOKUP(F55,' PPR ADP 2024'!E:E,' PPR ADP 2024'!B:B),_xlfn.XLOOKUP(F55,'Adjusted PPR ADP'!A:A,'Adjusted PPR ADP'!B:B))</f>
        <v>6.04</v>
      </c>
      <c r="L55" s="2">
        <f t="shared" si="5"/>
        <v>-0.98000000000000043</v>
      </c>
    </row>
    <row r="56" spans="1:12" x14ac:dyDescent="0.25">
      <c r="A56" s="2">
        <v>5</v>
      </c>
      <c r="B56" s="9" t="s">
        <v>848</v>
      </c>
      <c r="C56" s="2" t="s">
        <v>39</v>
      </c>
      <c r="D56" s="2" t="s">
        <v>205</v>
      </c>
      <c r="E56" s="2" t="str">
        <f t="shared" si="3"/>
        <v>5.07</v>
      </c>
      <c r="F56" s="2" t="str">
        <f t="shared" si="4"/>
        <v>Calvin Ridley</v>
      </c>
      <c r="G56" s="2" t="s">
        <v>625</v>
      </c>
      <c r="H56" s="2" t="s">
        <v>406</v>
      </c>
      <c r="I56" s="2" t="s">
        <v>528</v>
      </c>
      <c r="J56" s="11" t="str">
        <f>_xlfn.XLOOKUP(I56,FantasyOwnerNames!$J$4:$J$15,FantasyOwnerNames!$K$4:$K$15,)</f>
        <v>Joseph Herrera, Jeremiah Paul</v>
      </c>
      <c r="K56" s="2" t="str">
        <f>_xlfn.IFNA(_xlfn.XLOOKUP(F56,' PPR ADP 2024'!E:E,' PPR ADP 2024'!B:B),_xlfn.XLOOKUP(F56,'Adjusted PPR ADP'!A:A,'Adjusted PPR ADP'!B:B))</f>
        <v>7.02</v>
      </c>
      <c r="L56" s="2">
        <f t="shared" si="5"/>
        <v>-1.9499999999999993</v>
      </c>
    </row>
    <row r="57" spans="1:12" x14ac:dyDescent="0.25">
      <c r="A57" s="2">
        <v>5</v>
      </c>
      <c r="B57" s="9" t="s">
        <v>849</v>
      </c>
      <c r="C57" s="2" t="s">
        <v>401</v>
      </c>
      <c r="D57" s="2" t="s">
        <v>467</v>
      </c>
      <c r="E57" s="2" t="str">
        <f t="shared" si="3"/>
        <v>5.08</v>
      </c>
      <c r="F57" s="2" t="str">
        <f t="shared" si="4"/>
        <v>Zay Flowers</v>
      </c>
      <c r="G57" s="2" t="s">
        <v>685</v>
      </c>
      <c r="H57" s="2" t="s">
        <v>406</v>
      </c>
      <c r="I57" s="2" t="s">
        <v>529</v>
      </c>
      <c r="J57" s="11" t="str">
        <f>_xlfn.XLOOKUP(I57,FantasyOwnerNames!$J$4:$J$15,FantasyOwnerNames!$K$4:$K$15,)</f>
        <v>Bhavik Patel</v>
      </c>
      <c r="K57" s="2" t="str">
        <f>_xlfn.IFNA(_xlfn.XLOOKUP(F57,' PPR ADP 2024'!E:E,' PPR ADP 2024'!B:B),_xlfn.XLOOKUP(F57,'Adjusted PPR ADP'!A:A,'Adjusted PPR ADP'!B:B))</f>
        <v>6.02</v>
      </c>
      <c r="L57" s="2">
        <f t="shared" si="5"/>
        <v>-0.9399999999999995</v>
      </c>
    </row>
    <row r="58" spans="1:12" x14ac:dyDescent="0.25">
      <c r="A58" s="2">
        <v>5</v>
      </c>
      <c r="B58" s="9" t="s">
        <v>850</v>
      </c>
      <c r="C58" s="2" t="s">
        <v>49</v>
      </c>
      <c r="D58" s="2" t="s">
        <v>440</v>
      </c>
      <c r="E58" s="2" t="str">
        <f t="shared" si="3"/>
        <v>5.09</v>
      </c>
      <c r="F58" s="2" t="str">
        <f t="shared" si="4"/>
        <v>George Pickens</v>
      </c>
      <c r="G58" s="2" t="s">
        <v>637</v>
      </c>
      <c r="H58" s="2" t="s">
        <v>406</v>
      </c>
      <c r="I58" s="2" t="s">
        <v>1</v>
      </c>
      <c r="J58" s="11" t="str">
        <f>_xlfn.XLOOKUP(I58,FantasyOwnerNames!$J$4:$J$15,FantasyOwnerNames!$K$4:$K$15,)</f>
        <v>Adam Devera, Emily McEnerney</v>
      </c>
      <c r="K58" s="2" t="str">
        <f>_xlfn.IFNA(_xlfn.XLOOKUP(F58,' PPR ADP 2024'!E:E,' PPR ADP 2024'!B:B),_xlfn.XLOOKUP(F58,'Adjusted PPR ADP'!A:A,'Adjusted PPR ADP'!B:B))</f>
        <v>5.09</v>
      </c>
      <c r="L58" s="2">
        <f t="shared" si="5"/>
        <v>0</v>
      </c>
    </row>
    <row r="59" spans="1:12" x14ac:dyDescent="0.25">
      <c r="A59" s="2">
        <v>5</v>
      </c>
      <c r="B59" s="9">
        <v>10</v>
      </c>
      <c r="C59" s="2" t="s">
        <v>74</v>
      </c>
      <c r="D59" s="2" t="s">
        <v>240</v>
      </c>
      <c r="E59" s="2" t="str">
        <f t="shared" si="3"/>
        <v>5.10</v>
      </c>
      <c r="F59" s="2" t="str">
        <f t="shared" si="4"/>
        <v>Lamar Jackson</v>
      </c>
      <c r="G59" s="2" t="s">
        <v>685</v>
      </c>
      <c r="H59" s="2" t="s">
        <v>408</v>
      </c>
      <c r="I59" s="2" t="s">
        <v>460</v>
      </c>
      <c r="J59" s="11" t="str">
        <f>_xlfn.XLOOKUP(I59,FantasyOwnerNames!$J$4:$J$15,FantasyOwnerNames!$K$4:$K$15,)</f>
        <v>Geoffrey Mercado</v>
      </c>
      <c r="K59" s="2" t="str">
        <f>_xlfn.IFNA(_xlfn.XLOOKUP(F59,' PPR ADP 2024'!E:E,' PPR ADP 2024'!B:B),_xlfn.XLOOKUP(F59,'Adjusted PPR ADP'!A:A,'Adjusted PPR ADP'!B:B))</f>
        <v>4.02</v>
      </c>
      <c r="L59" s="2">
        <f t="shared" si="5"/>
        <v>1.08</v>
      </c>
    </row>
    <row r="60" spans="1:12" x14ac:dyDescent="0.25">
      <c r="A60" s="2">
        <v>5</v>
      </c>
      <c r="B60" s="9">
        <v>11</v>
      </c>
      <c r="C60" s="2" t="s">
        <v>57</v>
      </c>
      <c r="D60" s="2" t="s">
        <v>223</v>
      </c>
      <c r="E60" s="2" t="str">
        <f t="shared" si="3"/>
        <v>5.11</v>
      </c>
      <c r="F60" s="2" t="str">
        <f t="shared" si="4"/>
        <v>Kyler Murray</v>
      </c>
      <c r="G60" s="2" t="s">
        <v>645</v>
      </c>
      <c r="H60" s="2" t="s">
        <v>408</v>
      </c>
      <c r="I60" s="2" t="s">
        <v>530</v>
      </c>
      <c r="J60" s="11" t="str">
        <f>_xlfn.XLOOKUP(I60,FantasyOwnerNames!$J$4:$J$15,FantasyOwnerNames!$K$4:$K$15,)</f>
        <v>Armon Antolin</v>
      </c>
      <c r="K60" s="2" t="str">
        <f>_xlfn.IFNA(_xlfn.XLOOKUP(F60,' PPR ADP 2024'!E:E,' PPR ADP 2024'!B:B),_xlfn.XLOOKUP(F60,'Adjusted PPR ADP'!A:A,'Adjusted PPR ADP'!B:B))</f>
        <v>6.10</v>
      </c>
      <c r="L60" s="2">
        <f t="shared" si="5"/>
        <v>-0.98999999999999932</v>
      </c>
    </row>
    <row r="61" spans="1:12" x14ac:dyDescent="0.25">
      <c r="A61" s="2">
        <v>5</v>
      </c>
      <c r="B61" s="9">
        <v>12</v>
      </c>
      <c r="C61" s="2" t="s">
        <v>54</v>
      </c>
      <c r="D61" s="2" t="s">
        <v>222</v>
      </c>
      <c r="E61" s="2" t="str">
        <f t="shared" si="3"/>
        <v>5.12</v>
      </c>
      <c r="F61" s="2" t="str">
        <f t="shared" si="4"/>
        <v>Chris Godwin</v>
      </c>
      <c r="G61" s="2" t="s">
        <v>212</v>
      </c>
      <c r="H61" s="2" t="s">
        <v>406</v>
      </c>
      <c r="I61" s="2" t="s">
        <v>531</v>
      </c>
      <c r="J61" s="11" t="str">
        <f>_xlfn.XLOOKUP(I61,FantasyOwnerNames!$J$4:$J$15,FantasyOwnerNames!$K$4:$K$15,)</f>
        <v>Joseph Durkin</v>
      </c>
      <c r="K61" s="2" t="str">
        <f>_xlfn.IFNA(_xlfn.XLOOKUP(F61,' PPR ADP 2024'!E:E,' PPR ADP 2024'!B:B),_xlfn.XLOOKUP(F61,'Adjusted PPR ADP'!A:A,'Adjusted PPR ADP'!B:B))</f>
        <v>7.05</v>
      </c>
      <c r="L61" s="2">
        <f t="shared" si="5"/>
        <v>-1.9299999999999997</v>
      </c>
    </row>
    <row r="62" spans="1:12" x14ac:dyDescent="0.25">
      <c r="A62" s="2">
        <v>6</v>
      </c>
      <c r="B62" s="9" t="s">
        <v>842</v>
      </c>
      <c r="C62" s="2" t="s">
        <v>371</v>
      </c>
      <c r="D62" s="2" t="s">
        <v>499</v>
      </c>
      <c r="E62" s="2" t="str">
        <f t="shared" si="3"/>
        <v>6.01</v>
      </c>
      <c r="F62" s="2" t="str">
        <f t="shared" si="4"/>
        <v>Dalton Kincaid</v>
      </c>
      <c r="G62" s="2" t="s">
        <v>639</v>
      </c>
      <c r="H62" s="2" t="s">
        <v>407</v>
      </c>
      <c r="I62" s="2" t="s">
        <v>531</v>
      </c>
      <c r="J62" s="11" t="str">
        <f>_xlfn.XLOOKUP(I62,FantasyOwnerNames!$J$4:$J$15,FantasyOwnerNames!$K$4:$K$15,)</f>
        <v>Joseph Durkin</v>
      </c>
      <c r="K62" s="2" t="str">
        <f>_xlfn.IFNA(_xlfn.XLOOKUP(F62,' PPR ADP 2024'!E:E,' PPR ADP 2024'!B:B),_xlfn.XLOOKUP(F62,'Adjusted PPR ADP'!A:A,'Adjusted PPR ADP'!B:B))</f>
        <v>5.03</v>
      </c>
      <c r="L62" s="2">
        <f t="shared" si="5"/>
        <v>0.97999999999999954</v>
      </c>
    </row>
    <row r="63" spans="1:12" x14ac:dyDescent="0.25">
      <c r="A63" s="2">
        <v>6</v>
      </c>
      <c r="B63" s="9" t="s">
        <v>843</v>
      </c>
      <c r="C63" s="2" t="s">
        <v>543</v>
      </c>
      <c r="D63" s="2" t="s">
        <v>544</v>
      </c>
      <c r="E63" s="2" t="str">
        <f t="shared" si="3"/>
        <v>6.02</v>
      </c>
      <c r="F63" s="2" t="str">
        <f t="shared" si="4"/>
        <v>Xavier Worthy</v>
      </c>
      <c r="G63" s="2" t="s">
        <v>191</v>
      </c>
      <c r="H63" s="2" t="s">
        <v>406</v>
      </c>
      <c r="I63" s="2" t="s">
        <v>530</v>
      </c>
      <c r="J63" s="11" t="str">
        <f>_xlfn.XLOOKUP(I63,FantasyOwnerNames!$J$4:$J$15,FantasyOwnerNames!$K$4:$K$15,)</f>
        <v>Armon Antolin</v>
      </c>
      <c r="K63" s="2" t="str">
        <f>_xlfn.IFNA(_xlfn.XLOOKUP(F63,' PPR ADP 2024'!E:E,' PPR ADP 2024'!B:B),_xlfn.XLOOKUP(F63,'Adjusted PPR ADP'!A:A,'Adjusted PPR ADP'!B:B))</f>
        <v>8.01</v>
      </c>
      <c r="L63" s="2">
        <f t="shared" si="5"/>
        <v>-1.9900000000000002</v>
      </c>
    </row>
    <row r="64" spans="1:12" x14ac:dyDescent="0.25">
      <c r="A64" s="2">
        <v>6</v>
      </c>
      <c r="B64" s="9" t="s">
        <v>844</v>
      </c>
      <c r="C64" s="2" t="s">
        <v>42</v>
      </c>
      <c r="D64" s="2" t="s">
        <v>59</v>
      </c>
      <c r="E64" s="2" t="str">
        <f t="shared" si="3"/>
        <v>6.03</v>
      </c>
      <c r="F64" s="2" t="str">
        <f t="shared" si="4"/>
        <v>Amari Cooper</v>
      </c>
      <c r="G64" s="2" t="s">
        <v>633</v>
      </c>
      <c r="H64" s="2" t="s">
        <v>406</v>
      </c>
      <c r="I64" s="2" t="s">
        <v>460</v>
      </c>
      <c r="J64" s="11" t="str">
        <f>_xlfn.XLOOKUP(I64,FantasyOwnerNames!$J$4:$J$15,FantasyOwnerNames!$K$4:$K$15,)</f>
        <v>Geoffrey Mercado</v>
      </c>
      <c r="K64" s="2" t="str">
        <f>_xlfn.IFNA(_xlfn.XLOOKUP(F64,' PPR ADP 2024'!E:E,' PPR ADP 2024'!B:B),_xlfn.XLOOKUP(F64,'Adjusted PPR ADP'!A:A,'Adjusted PPR ADP'!B:B))</f>
        <v>5.06</v>
      </c>
      <c r="L64" s="2">
        <f t="shared" si="5"/>
        <v>0.97000000000000064</v>
      </c>
    </row>
    <row r="65" spans="1:12" x14ac:dyDescent="0.25">
      <c r="A65" s="2">
        <v>6</v>
      </c>
      <c r="B65" s="9" t="s">
        <v>845</v>
      </c>
      <c r="C65" s="2" t="s">
        <v>545</v>
      </c>
      <c r="D65" s="2" t="s">
        <v>546</v>
      </c>
      <c r="E65" s="2" t="str">
        <f t="shared" si="3"/>
        <v>6.04</v>
      </c>
      <c r="F65" s="2" t="str">
        <f t="shared" si="4"/>
        <v>C.J. Stroud</v>
      </c>
      <c r="G65" s="2" t="s">
        <v>736</v>
      </c>
      <c r="H65" s="2" t="s">
        <v>408</v>
      </c>
      <c r="I65" s="2" t="s">
        <v>1</v>
      </c>
      <c r="J65" s="11" t="str">
        <f>_xlfn.XLOOKUP(I65,FantasyOwnerNames!$J$4:$J$15,FantasyOwnerNames!$K$4:$K$15,)</f>
        <v>Adam Devera, Emily McEnerney</v>
      </c>
      <c r="K65" s="2" t="str">
        <f>_xlfn.IFNA(_xlfn.XLOOKUP(F65,' PPR ADP 2024'!E:E,' PPR ADP 2024'!B:B),_xlfn.XLOOKUP(F65,'Adjusted PPR ADP'!A:A,'Adjusted PPR ADP'!B:B))</f>
        <v>5.02</v>
      </c>
      <c r="L65" s="2">
        <f t="shared" si="5"/>
        <v>1.0200000000000005</v>
      </c>
    </row>
    <row r="66" spans="1:12" x14ac:dyDescent="0.25">
      <c r="A66" s="2">
        <v>6</v>
      </c>
      <c r="B66" s="9" t="s">
        <v>846</v>
      </c>
      <c r="C66" s="2" t="s">
        <v>49</v>
      </c>
      <c r="D66" s="2" t="s">
        <v>213</v>
      </c>
      <c r="E66" s="2" t="str">
        <f t="shared" ref="E66:E97" si="6">_xlfn.CONCAT(A66,".",B66)</f>
        <v>6.05</v>
      </c>
      <c r="F66" s="2" t="str">
        <f t="shared" ref="F66:F97" si="7">_xlfn.CONCAT(C66, " ",D66)</f>
        <v>George Kittle</v>
      </c>
      <c r="G66" s="2" t="s">
        <v>214</v>
      </c>
      <c r="H66" s="2" t="s">
        <v>407</v>
      </c>
      <c r="I66" s="2" t="s">
        <v>529</v>
      </c>
      <c r="J66" s="11" t="str">
        <f>_xlfn.XLOOKUP(I66,FantasyOwnerNames!$J$4:$J$15,FantasyOwnerNames!$K$4:$K$15,)</f>
        <v>Bhavik Patel</v>
      </c>
      <c r="K66" s="2" t="str">
        <f>_xlfn.IFNA(_xlfn.XLOOKUP(F66,' PPR ADP 2024'!E:E,' PPR ADP 2024'!B:B),_xlfn.XLOOKUP(F66,'Adjusted PPR ADP'!A:A,'Adjusted PPR ADP'!B:B))</f>
        <v>5.05</v>
      </c>
      <c r="L66" s="2">
        <f t="shared" ref="L66:L97" si="8">IFERROR(E66-K66, "N/A")</f>
        <v>1</v>
      </c>
    </row>
    <row r="67" spans="1:12" x14ac:dyDescent="0.25">
      <c r="A67" s="2">
        <v>6</v>
      </c>
      <c r="B67" s="9" t="s">
        <v>847</v>
      </c>
      <c r="C67" s="2" t="s">
        <v>50</v>
      </c>
      <c r="D67" s="2" t="s">
        <v>294</v>
      </c>
      <c r="E67" s="2" t="str">
        <f t="shared" si="6"/>
        <v>6.06</v>
      </c>
      <c r="F67" s="2" t="str">
        <f t="shared" si="7"/>
        <v>Joe Burrow</v>
      </c>
      <c r="G67" s="2" t="s">
        <v>649</v>
      </c>
      <c r="H67" s="2" t="s">
        <v>408</v>
      </c>
      <c r="I67" s="2" t="s">
        <v>528</v>
      </c>
      <c r="J67" s="11" t="str">
        <f>_xlfn.XLOOKUP(I67,FantasyOwnerNames!$J$4:$J$15,FantasyOwnerNames!$K$4:$K$15,)</f>
        <v>Joseph Herrera, Jeremiah Paul</v>
      </c>
      <c r="K67" s="2" t="str">
        <f>_xlfn.IFNA(_xlfn.XLOOKUP(F67,' PPR ADP 2024'!E:E,' PPR ADP 2024'!B:B),_xlfn.XLOOKUP(F67,'Adjusted PPR ADP'!A:A,'Adjusted PPR ADP'!B:B))</f>
        <v>5.11</v>
      </c>
      <c r="L67" s="2">
        <f t="shared" si="8"/>
        <v>0.94999999999999929</v>
      </c>
    </row>
    <row r="68" spans="1:12" x14ac:dyDescent="0.25">
      <c r="A68" s="2">
        <v>6</v>
      </c>
      <c r="B68" s="9" t="s">
        <v>848</v>
      </c>
      <c r="C68" s="2" t="s">
        <v>85</v>
      </c>
      <c r="D68" s="2" t="s">
        <v>252</v>
      </c>
      <c r="E68" s="2" t="str">
        <f t="shared" si="6"/>
        <v>6.07</v>
      </c>
      <c r="F68" s="2" t="str">
        <f t="shared" si="7"/>
        <v>Dak Prescott</v>
      </c>
      <c r="G68" s="2" t="s">
        <v>627</v>
      </c>
      <c r="H68" s="2" t="s">
        <v>408</v>
      </c>
      <c r="I68" s="2" t="s">
        <v>527</v>
      </c>
      <c r="J68" s="11" t="str">
        <f>_xlfn.XLOOKUP(I68,FantasyOwnerNames!$J$4:$J$15,FantasyOwnerNames!$K$4:$K$15,)</f>
        <v>Meahway Ngu</v>
      </c>
      <c r="K68" s="2" t="str">
        <f>_xlfn.IFNA(_xlfn.XLOOKUP(F68,' PPR ADP 2024'!E:E,' PPR ADP 2024'!B:B),_xlfn.XLOOKUP(F68,'Adjusted PPR ADP'!A:A,'Adjusted PPR ADP'!B:B))</f>
        <v>6.09</v>
      </c>
      <c r="L68" s="2">
        <f t="shared" si="8"/>
        <v>-1.9999999999999574E-2</v>
      </c>
    </row>
    <row r="69" spans="1:12" x14ac:dyDescent="0.25">
      <c r="A69" s="2">
        <v>6</v>
      </c>
      <c r="B69" s="9" t="s">
        <v>849</v>
      </c>
      <c r="C69" s="2" t="s">
        <v>28</v>
      </c>
      <c r="D69" s="2" t="s">
        <v>109</v>
      </c>
      <c r="E69" s="2" t="str">
        <f t="shared" si="6"/>
        <v>6.08</v>
      </c>
      <c r="F69" s="2" t="str">
        <f t="shared" si="7"/>
        <v>Aaron Jones</v>
      </c>
      <c r="G69" s="2" t="s">
        <v>622</v>
      </c>
      <c r="H69" s="2" t="s">
        <v>363</v>
      </c>
      <c r="I69" s="2" t="s">
        <v>526</v>
      </c>
      <c r="J69" s="11" t="str">
        <f>_xlfn.XLOOKUP(I69,FantasyOwnerNames!$J$4:$J$15,FantasyOwnerNames!$K$4:$K$15,)</f>
        <v>Jan Dela Cruz</v>
      </c>
      <c r="K69" s="2" t="str">
        <f>_xlfn.IFNA(_xlfn.XLOOKUP(F69,' PPR ADP 2024'!E:E,' PPR ADP 2024'!B:B),_xlfn.XLOOKUP(F69,'Adjusted PPR ADP'!A:A,'Adjusted PPR ADP'!B:B))</f>
        <v>5.08</v>
      </c>
      <c r="L69" s="2">
        <f t="shared" si="8"/>
        <v>1</v>
      </c>
    </row>
    <row r="70" spans="1:12" x14ac:dyDescent="0.25">
      <c r="A70" s="2">
        <v>6</v>
      </c>
      <c r="B70" s="9" t="s">
        <v>850</v>
      </c>
      <c r="C70" s="2" t="s">
        <v>47</v>
      </c>
      <c r="D70" s="2" t="s">
        <v>210</v>
      </c>
      <c r="E70" s="2" t="str">
        <f t="shared" si="6"/>
        <v>6.09</v>
      </c>
      <c r="F70" s="2" t="str">
        <f t="shared" si="7"/>
        <v>Terry McLaurin</v>
      </c>
      <c r="G70" s="2" t="s">
        <v>1046</v>
      </c>
      <c r="H70" s="2" t="s">
        <v>406</v>
      </c>
      <c r="I70" s="2" t="s">
        <v>6</v>
      </c>
      <c r="J70" s="11" t="str">
        <f>_xlfn.XLOOKUP(I70,FantasyOwnerNames!$J$4:$J$15,FantasyOwnerNames!$K$4:$K$15,)</f>
        <v>Patrick Mercado</v>
      </c>
      <c r="K70" s="2" t="str">
        <f>_xlfn.IFNA(_xlfn.XLOOKUP(F70,' PPR ADP 2024'!E:E,' PPR ADP 2024'!B:B),_xlfn.XLOOKUP(F70,'Adjusted PPR ADP'!A:A,'Adjusted PPR ADP'!B:B))</f>
        <v>7.01</v>
      </c>
      <c r="L70" s="2">
        <f t="shared" si="8"/>
        <v>-0.91999999999999993</v>
      </c>
    </row>
    <row r="71" spans="1:12" x14ac:dyDescent="0.25">
      <c r="A71" s="2">
        <v>6</v>
      </c>
      <c r="B71" s="9">
        <v>10</v>
      </c>
      <c r="C71" s="2" t="s">
        <v>169</v>
      </c>
      <c r="D71" s="2" t="s">
        <v>320</v>
      </c>
      <c r="E71" s="2" t="str">
        <f t="shared" si="6"/>
        <v>6.10</v>
      </c>
      <c r="F71" s="2" t="str">
        <f t="shared" si="7"/>
        <v>Rhamondre Stevenson</v>
      </c>
      <c r="G71" s="2" t="s">
        <v>266</v>
      </c>
      <c r="H71" s="2" t="s">
        <v>363</v>
      </c>
      <c r="I71" s="2" t="s">
        <v>525</v>
      </c>
      <c r="J71" s="11" t="str">
        <f>_xlfn.XLOOKUP(I71,FantasyOwnerNames!$J$4:$J$15,FantasyOwnerNames!$K$4:$K$15,)</f>
        <v>Jeff Dela Cruz</v>
      </c>
      <c r="K71" s="2" t="str">
        <f>_xlfn.IFNA(_xlfn.XLOOKUP(F71,' PPR ADP 2024'!E:E,' PPR ADP 2024'!B:B),_xlfn.XLOOKUP(F71,'Adjusted PPR ADP'!A:A,'Adjusted PPR ADP'!B:B))</f>
        <v>6.07</v>
      </c>
      <c r="L71" s="2">
        <f t="shared" si="8"/>
        <v>2.9999999999999361E-2</v>
      </c>
    </row>
    <row r="72" spans="1:12" x14ac:dyDescent="0.25">
      <c r="A72" s="2">
        <v>6</v>
      </c>
      <c r="B72" s="9">
        <v>11</v>
      </c>
      <c r="C72" s="2" t="s">
        <v>490</v>
      </c>
      <c r="D72" s="2" t="s">
        <v>491</v>
      </c>
      <c r="E72" s="2" t="str">
        <f t="shared" si="6"/>
        <v>6.11</v>
      </c>
      <c r="F72" s="2" t="str">
        <f t="shared" si="7"/>
        <v>Anthony Richardson</v>
      </c>
      <c r="G72" s="2" t="s">
        <v>641</v>
      </c>
      <c r="H72" s="2" t="s">
        <v>408</v>
      </c>
      <c r="I72" s="2" t="s">
        <v>524</v>
      </c>
      <c r="J72" s="11" t="str">
        <f>_xlfn.XLOOKUP(I72,FantasyOwnerNames!$J$4:$J$15,FantasyOwnerNames!$K$4:$K$15,)</f>
        <v>Krish Patel</v>
      </c>
      <c r="K72" s="2" t="str">
        <f>_xlfn.IFNA(_xlfn.XLOOKUP(F72,' PPR ADP 2024'!E:E,' PPR ADP 2024'!B:B),_xlfn.XLOOKUP(F72,'Adjusted PPR ADP'!A:A,'Adjusted PPR ADP'!B:B))</f>
        <v>5.07</v>
      </c>
      <c r="L72" s="2">
        <f t="shared" si="8"/>
        <v>1.04</v>
      </c>
    </row>
    <row r="73" spans="1:12" x14ac:dyDescent="0.25">
      <c r="A73" s="2">
        <v>6</v>
      </c>
      <c r="B73" s="9">
        <v>12</v>
      </c>
      <c r="C73" s="2" t="s">
        <v>505</v>
      </c>
      <c r="D73" s="2" t="s">
        <v>286</v>
      </c>
      <c r="E73" s="2" t="str">
        <f t="shared" si="6"/>
        <v>6.12</v>
      </c>
      <c r="F73" s="2" t="str">
        <f t="shared" si="7"/>
        <v>Zamir White</v>
      </c>
      <c r="G73" s="2" t="s">
        <v>208</v>
      </c>
      <c r="H73" s="2" t="s">
        <v>363</v>
      </c>
      <c r="I73" s="2" t="s">
        <v>523</v>
      </c>
      <c r="J73" s="11" t="str">
        <f>_xlfn.XLOOKUP(I73,FantasyOwnerNames!$J$4:$J$15,FantasyOwnerNames!$K$4:$K$15,)</f>
        <v>Angelo Devera</v>
      </c>
      <c r="K73" s="2" t="str">
        <f>_xlfn.IFNA(_xlfn.XLOOKUP(F73,' PPR ADP 2024'!E:E,' PPR ADP 2024'!B:B),_xlfn.XLOOKUP(F73,'Adjusted PPR ADP'!A:A,'Adjusted PPR ADP'!B:B))</f>
        <v>6.06</v>
      </c>
      <c r="L73" s="2">
        <f t="shared" si="8"/>
        <v>6.0000000000000497E-2</v>
      </c>
    </row>
    <row r="74" spans="1:12" x14ac:dyDescent="0.25">
      <c r="A74" s="2">
        <v>7</v>
      </c>
      <c r="B74" s="9" t="s">
        <v>842</v>
      </c>
      <c r="C74" s="2" t="s">
        <v>88</v>
      </c>
      <c r="D74" s="2" t="s">
        <v>254</v>
      </c>
      <c r="E74" s="2" t="str">
        <f t="shared" si="6"/>
        <v>7.01</v>
      </c>
      <c r="F74" s="2" t="str">
        <f t="shared" si="7"/>
        <v>Trevor Lawrence</v>
      </c>
      <c r="G74" s="2" t="s">
        <v>662</v>
      </c>
      <c r="H74" s="2" t="s">
        <v>408</v>
      </c>
      <c r="I74" s="2" t="s">
        <v>523</v>
      </c>
      <c r="J74" s="11" t="str">
        <f>_xlfn.XLOOKUP(I74,FantasyOwnerNames!$J$4:$J$15,FantasyOwnerNames!$K$4:$K$15,)</f>
        <v>Angelo Devera</v>
      </c>
      <c r="K74" s="2" t="str">
        <f>_xlfn.IFNA(_xlfn.XLOOKUP(F74,' PPR ADP 2024'!E:E,' PPR ADP 2024'!B:B),_xlfn.XLOOKUP(F74,'Adjusted PPR ADP'!A:A,'Adjusted PPR ADP'!B:B))</f>
        <v>11.06</v>
      </c>
      <c r="L74" s="2">
        <f t="shared" si="8"/>
        <v>-4.0500000000000007</v>
      </c>
    </row>
    <row r="75" spans="1:12" x14ac:dyDescent="0.25">
      <c r="A75" s="2">
        <v>7</v>
      </c>
      <c r="B75" s="9" t="s">
        <v>843</v>
      </c>
      <c r="C75" s="2" t="s">
        <v>51</v>
      </c>
      <c r="D75" s="2" t="s">
        <v>489</v>
      </c>
      <c r="E75" s="2" t="str">
        <f t="shared" si="6"/>
        <v>7.02</v>
      </c>
      <c r="F75" s="2" t="str">
        <f t="shared" si="7"/>
        <v>David Njoku</v>
      </c>
      <c r="G75" s="2" t="s">
        <v>633</v>
      </c>
      <c r="H75" s="2" t="s">
        <v>407</v>
      </c>
      <c r="I75" s="2" t="s">
        <v>524</v>
      </c>
      <c r="J75" s="11" t="str">
        <f>_xlfn.XLOOKUP(I75,FantasyOwnerNames!$J$4:$J$15,FantasyOwnerNames!$K$4:$K$15,)</f>
        <v>Krish Patel</v>
      </c>
      <c r="K75" s="2" t="str">
        <f>_xlfn.IFNA(_xlfn.XLOOKUP(F75,' PPR ADP 2024'!E:E,' PPR ADP 2024'!B:B),_xlfn.XLOOKUP(F75,'Adjusted PPR ADP'!A:A,'Adjusted PPR ADP'!B:B))</f>
        <v>7.10</v>
      </c>
      <c r="L75" s="2">
        <f t="shared" si="8"/>
        <v>-8.0000000000000071E-2</v>
      </c>
    </row>
    <row r="76" spans="1:12" x14ac:dyDescent="0.25">
      <c r="A76" s="2">
        <v>7</v>
      </c>
      <c r="B76" s="9" t="s">
        <v>844</v>
      </c>
      <c r="C76" s="2" t="s">
        <v>381</v>
      </c>
      <c r="D76" s="2" t="s">
        <v>403</v>
      </c>
      <c r="E76" s="2" t="str">
        <f t="shared" si="6"/>
        <v>7.03</v>
      </c>
      <c r="F76" s="2" t="str">
        <f t="shared" si="7"/>
        <v>Brian Robinson Jr.</v>
      </c>
      <c r="G76" s="2" t="s">
        <v>1046</v>
      </c>
      <c r="H76" s="2" t="s">
        <v>363</v>
      </c>
      <c r="I76" s="2" t="s">
        <v>525</v>
      </c>
      <c r="J76" s="11" t="str">
        <f>_xlfn.XLOOKUP(I76,FantasyOwnerNames!$J$4:$J$15,FantasyOwnerNames!$K$4:$K$15,)</f>
        <v>Jeff Dela Cruz</v>
      </c>
      <c r="K76" s="2" t="str">
        <f>_xlfn.IFNA(_xlfn.XLOOKUP(F76,' PPR ADP 2024'!E:E,' PPR ADP 2024'!B:B),_xlfn.XLOOKUP(F76,'Adjusted PPR ADP'!A:A,'Adjusted PPR ADP'!B:B))</f>
        <v>8.04</v>
      </c>
      <c r="L76" s="2">
        <f t="shared" si="8"/>
        <v>-1.0099999999999989</v>
      </c>
    </row>
    <row r="77" spans="1:12" x14ac:dyDescent="0.25">
      <c r="A77" s="2">
        <v>7</v>
      </c>
      <c r="B77" s="9" t="s">
        <v>845</v>
      </c>
      <c r="C77" s="2" t="s">
        <v>381</v>
      </c>
      <c r="D77" s="2" t="s">
        <v>616</v>
      </c>
      <c r="E77" s="2" t="str">
        <f t="shared" si="6"/>
        <v>7.04</v>
      </c>
      <c r="F77" s="2" t="str">
        <f t="shared" si="7"/>
        <v>Brian Thomas Jr.</v>
      </c>
      <c r="G77" s="2" t="s">
        <v>662</v>
      </c>
      <c r="H77" s="2" t="s">
        <v>406</v>
      </c>
      <c r="I77" s="2" t="s">
        <v>6</v>
      </c>
      <c r="J77" s="11" t="str">
        <f>_xlfn.XLOOKUP(I77,FantasyOwnerNames!$J$4:$J$15,FantasyOwnerNames!$K$4:$K$15,)</f>
        <v>Patrick Mercado</v>
      </c>
      <c r="K77" s="2" t="str">
        <f>_xlfn.IFNA(_xlfn.XLOOKUP(F77,' PPR ADP 2024'!E:E,' PPR ADP 2024'!B:B),_xlfn.XLOOKUP(F77,'Adjusted PPR ADP'!A:A,'Adjusted PPR ADP'!B:B))</f>
        <v>10.10</v>
      </c>
      <c r="L77" s="2">
        <f t="shared" si="8"/>
        <v>-3.0599999999999996</v>
      </c>
    </row>
    <row r="78" spans="1:12" x14ac:dyDescent="0.25">
      <c r="A78" s="2">
        <v>7</v>
      </c>
      <c r="B78" s="9" t="s">
        <v>846</v>
      </c>
      <c r="C78" s="2" t="s">
        <v>73</v>
      </c>
      <c r="D78" s="2" t="s">
        <v>239</v>
      </c>
      <c r="E78" s="2" t="str">
        <f t="shared" si="6"/>
        <v>7.05</v>
      </c>
      <c r="F78" s="2" t="str">
        <f t="shared" si="7"/>
        <v>Kyle Pitts</v>
      </c>
      <c r="G78" s="2" t="s">
        <v>647</v>
      </c>
      <c r="H78" s="2" t="s">
        <v>407</v>
      </c>
      <c r="I78" s="2" t="s">
        <v>526</v>
      </c>
      <c r="J78" s="11" t="str">
        <f>_xlfn.XLOOKUP(I78,FantasyOwnerNames!$J$4:$J$15,FantasyOwnerNames!$K$4:$K$15,)</f>
        <v>Jan Dela Cruz</v>
      </c>
      <c r="K78" s="2" t="str">
        <f>_xlfn.IFNA(_xlfn.XLOOKUP(F78,' PPR ADP 2024'!E:E,' PPR ADP 2024'!B:B),_xlfn.XLOOKUP(F78,'Adjusted PPR ADP'!A:A,'Adjusted PPR ADP'!B:B))</f>
        <v>6.03</v>
      </c>
      <c r="L78" s="2">
        <f t="shared" si="8"/>
        <v>1.0199999999999996</v>
      </c>
    </row>
    <row r="79" spans="1:12" x14ac:dyDescent="0.25">
      <c r="A79" s="2">
        <v>7</v>
      </c>
      <c r="B79" s="9" t="s">
        <v>847</v>
      </c>
      <c r="C79" s="2" t="s">
        <v>510</v>
      </c>
      <c r="D79" s="2" t="s">
        <v>547</v>
      </c>
      <c r="E79" s="2" t="str">
        <f t="shared" si="6"/>
        <v>7.06</v>
      </c>
      <c r="F79" s="2" t="str">
        <f t="shared" si="7"/>
        <v>Jake Ferguson</v>
      </c>
      <c r="G79" s="2" t="s">
        <v>627</v>
      </c>
      <c r="H79" s="2" t="s">
        <v>407</v>
      </c>
      <c r="I79" s="2" t="s">
        <v>527</v>
      </c>
      <c r="J79" s="11" t="str">
        <f>_xlfn.XLOOKUP(I79,FantasyOwnerNames!$J$4:$J$15,FantasyOwnerNames!$K$4:$K$15,)</f>
        <v>Meahway Ngu</v>
      </c>
      <c r="K79" s="2" t="str">
        <f>_xlfn.IFNA(_xlfn.XLOOKUP(F79,' PPR ADP 2024'!E:E,' PPR ADP 2024'!B:B),_xlfn.XLOOKUP(F79,'Adjusted PPR ADP'!A:A,'Adjusted PPR ADP'!B:B))</f>
        <v>7.08</v>
      </c>
      <c r="L79" s="2">
        <f t="shared" si="8"/>
        <v>-2.0000000000000462E-2</v>
      </c>
    </row>
    <row r="80" spans="1:12" x14ac:dyDescent="0.25">
      <c r="A80" s="2">
        <v>7</v>
      </c>
      <c r="B80" s="9" t="s">
        <v>848</v>
      </c>
      <c r="C80" s="2" t="s">
        <v>63</v>
      </c>
      <c r="D80" s="2" t="s">
        <v>229</v>
      </c>
      <c r="E80" s="2" t="str">
        <f t="shared" si="6"/>
        <v>7.07</v>
      </c>
      <c r="F80" s="2" t="str">
        <f t="shared" si="7"/>
        <v>D'Andre Swift</v>
      </c>
      <c r="G80" s="2" t="s">
        <v>657</v>
      </c>
      <c r="H80" s="2" t="s">
        <v>363</v>
      </c>
      <c r="I80" s="2" t="s">
        <v>528</v>
      </c>
      <c r="J80" s="11" t="str">
        <f>_xlfn.XLOOKUP(I80,FantasyOwnerNames!$J$4:$J$15,FantasyOwnerNames!$K$4:$K$15,)</f>
        <v>Joseph Herrera, Jeremiah Paul</v>
      </c>
      <c r="K80" s="2" t="str">
        <f>_xlfn.IFNA(_xlfn.XLOOKUP(F80,' PPR ADP 2024'!E:E,' PPR ADP 2024'!B:B),_xlfn.XLOOKUP(F80,'Adjusted PPR ADP'!A:A,'Adjusted PPR ADP'!B:B))</f>
        <v>5.10</v>
      </c>
      <c r="L80" s="2">
        <f t="shared" si="8"/>
        <v>1.9700000000000006</v>
      </c>
    </row>
    <row r="81" spans="1:12" x14ac:dyDescent="0.25">
      <c r="A81" s="2">
        <v>7</v>
      </c>
      <c r="B81" s="9" t="s">
        <v>849</v>
      </c>
      <c r="C81" s="2" t="s">
        <v>468</v>
      </c>
      <c r="D81" s="2" t="s">
        <v>548</v>
      </c>
      <c r="E81" s="2" t="str">
        <f t="shared" si="6"/>
        <v>7.08</v>
      </c>
      <c r="F81" s="2" t="str">
        <f t="shared" si="7"/>
        <v>Jordan Love</v>
      </c>
      <c r="G81" s="2" t="s">
        <v>193</v>
      </c>
      <c r="H81" s="2" t="s">
        <v>408</v>
      </c>
      <c r="I81" s="2" t="s">
        <v>529</v>
      </c>
      <c r="J81" s="11" t="str">
        <f>_xlfn.XLOOKUP(I81,FantasyOwnerNames!$J$4:$J$15,FantasyOwnerNames!$K$4:$K$15,)</f>
        <v>Bhavik Patel</v>
      </c>
      <c r="K81" s="2" t="str">
        <f>_xlfn.IFNA(_xlfn.XLOOKUP(F81,' PPR ADP 2024'!E:E,' PPR ADP 2024'!B:B),_xlfn.XLOOKUP(F81,'Adjusted PPR ADP'!A:A,'Adjusted PPR ADP'!B:B))</f>
        <v>6.12</v>
      </c>
      <c r="L81" s="2">
        <f t="shared" si="8"/>
        <v>0.96</v>
      </c>
    </row>
    <row r="82" spans="1:12" x14ac:dyDescent="0.25">
      <c r="A82" s="2">
        <v>7</v>
      </c>
      <c r="B82" s="9" t="s">
        <v>850</v>
      </c>
      <c r="C82" s="2" t="s">
        <v>549</v>
      </c>
      <c r="D82" s="2" t="s">
        <v>550</v>
      </c>
      <c r="E82" s="2" t="str">
        <f t="shared" si="6"/>
        <v>7.09</v>
      </c>
      <c r="F82" s="2" t="str">
        <f t="shared" si="7"/>
        <v>Tyjae Spears</v>
      </c>
      <c r="G82" s="2" t="s">
        <v>625</v>
      </c>
      <c r="H82" s="2" t="s">
        <v>363</v>
      </c>
      <c r="I82" s="2" t="s">
        <v>1</v>
      </c>
      <c r="J82" s="11" t="str">
        <f>_xlfn.XLOOKUP(I82,FantasyOwnerNames!$J$4:$J$15,FantasyOwnerNames!$K$4:$K$15,)</f>
        <v>Adam Devera, Emily McEnerney</v>
      </c>
      <c r="K82" s="2" t="str">
        <f>_xlfn.IFNA(_xlfn.XLOOKUP(F82,' PPR ADP 2024'!E:E,' PPR ADP 2024'!B:B),_xlfn.XLOOKUP(F82,'Adjusted PPR ADP'!A:A,'Adjusted PPR ADP'!B:B))</f>
        <v>8.10</v>
      </c>
      <c r="L82" s="2">
        <f t="shared" si="8"/>
        <v>-1.0099999999999998</v>
      </c>
    </row>
    <row r="83" spans="1:12" x14ac:dyDescent="0.25">
      <c r="A83" s="2">
        <v>7</v>
      </c>
      <c r="B83" s="9">
        <v>10</v>
      </c>
      <c r="C83" s="2" t="s">
        <v>18</v>
      </c>
      <c r="D83" s="2" t="s">
        <v>392</v>
      </c>
      <c r="E83" s="2" t="str">
        <f t="shared" si="6"/>
        <v>7.10</v>
      </c>
      <c r="F83" s="2" t="str">
        <f t="shared" si="7"/>
        <v>Christian Kirk</v>
      </c>
      <c r="G83" s="2" t="s">
        <v>662</v>
      </c>
      <c r="H83" s="2" t="s">
        <v>406</v>
      </c>
      <c r="I83" s="2" t="s">
        <v>460</v>
      </c>
      <c r="J83" s="11" t="str">
        <f>_xlfn.XLOOKUP(I83,FantasyOwnerNames!$J$4:$J$15,FantasyOwnerNames!$K$4:$K$15,)</f>
        <v>Geoffrey Mercado</v>
      </c>
      <c r="K83" s="2" t="str">
        <f>_xlfn.IFNA(_xlfn.XLOOKUP(F83,' PPR ADP 2024'!E:E,' PPR ADP 2024'!B:B),_xlfn.XLOOKUP(F83,'Adjusted PPR ADP'!A:A,'Adjusted PPR ADP'!B:B))</f>
        <v>7.04</v>
      </c>
      <c r="L83" s="2">
        <f t="shared" si="8"/>
        <v>5.9999999999999609E-2</v>
      </c>
    </row>
    <row r="84" spans="1:12" x14ac:dyDescent="0.25">
      <c r="A84" s="2">
        <v>7</v>
      </c>
      <c r="B84" s="9">
        <v>11</v>
      </c>
      <c r="C84" s="2" t="s">
        <v>470</v>
      </c>
      <c r="D84" s="2" t="s">
        <v>471</v>
      </c>
      <c r="E84" s="2" t="str">
        <f t="shared" si="6"/>
        <v>7.11</v>
      </c>
      <c r="F84" s="2" t="str">
        <f t="shared" si="7"/>
        <v>Jaxon Smith-Njigba</v>
      </c>
      <c r="G84" s="2" t="s">
        <v>650</v>
      </c>
      <c r="H84" s="2" t="s">
        <v>406</v>
      </c>
      <c r="I84" s="2" t="s">
        <v>530</v>
      </c>
      <c r="J84" s="11" t="str">
        <f>_xlfn.XLOOKUP(I84,FantasyOwnerNames!$J$4:$J$15,FantasyOwnerNames!$K$4:$K$15,)</f>
        <v>Armon Antolin</v>
      </c>
      <c r="K84" s="2" t="str">
        <f>_xlfn.IFNA(_xlfn.XLOOKUP(F84,' PPR ADP 2024'!E:E,' PPR ADP 2024'!B:B),_xlfn.XLOOKUP(F84,'Adjusted PPR ADP'!A:A,'Adjusted PPR ADP'!B:B))</f>
        <v>8.09</v>
      </c>
      <c r="L84" s="2">
        <f t="shared" si="8"/>
        <v>-0.97999999999999954</v>
      </c>
    </row>
    <row r="85" spans="1:12" x14ac:dyDescent="0.25">
      <c r="A85" s="2">
        <v>7</v>
      </c>
      <c r="B85" s="9">
        <v>12</v>
      </c>
      <c r="C85" s="2" t="s">
        <v>66</v>
      </c>
      <c r="D85" s="2" t="s">
        <v>232</v>
      </c>
      <c r="E85" s="2" t="str">
        <f t="shared" si="6"/>
        <v>7.12</v>
      </c>
      <c r="F85" s="2" t="str">
        <f t="shared" si="7"/>
        <v>Javonte Williams</v>
      </c>
      <c r="G85" s="2" t="s">
        <v>688</v>
      </c>
      <c r="H85" s="2" t="s">
        <v>363</v>
      </c>
      <c r="I85" s="2" t="s">
        <v>531</v>
      </c>
      <c r="J85" s="11" t="str">
        <f>_xlfn.XLOOKUP(I85,FantasyOwnerNames!$J$4:$J$15,FantasyOwnerNames!$K$4:$K$15,)</f>
        <v>Joseph Durkin</v>
      </c>
      <c r="K85" s="2" t="str">
        <f>_xlfn.IFNA(_xlfn.XLOOKUP(F85,' PPR ADP 2024'!E:E,' PPR ADP 2024'!B:B),_xlfn.XLOOKUP(F85,'Adjusted PPR ADP'!A:A,'Adjusted PPR ADP'!B:B))</f>
        <v>7.07</v>
      </c>
      <c r="L85" s="2">
        <f t="shared" si="8"/>
        <v>4.9999999999999822E-2</v>
      </c>
    </row>
    <row r="86" spans="1:12" x14ac:dyDescent="0.25">
      <c r="A86" s="2">
        <v>8</v>
      </c>
      <c r="B86" s="9" t="s">
        <v>842</v>
      </c>
      <c r="C86" s="2" t="s">
        <v>43</v>
      </c>
      <c r="D86" s="2" t="s">
        <v>45</v>
      </c>
      <c r="E86" s="2" t="str">
        <f t="shared" si="6"/>
        <v>8.01</v>
      </c>
      <c r="F86" s="2" t="str">
        <f t="shared" si="7"/>
        <v>Keenan Allen</v>
      </c>
      <c r="G86" s="2" t="s">
        <v>657</v>
      </c>
      <c r="H86" s="2" t="s">
        <v>406</v>
      </c>
      <c r="I86" s="2" t="s">
        <v>531</v>
      </c>
      <c r="J86" s="11" t="str">
        <f>_xlfn.XLOOKUP(I86,FantasyOwnerNames!$J$4:$J$15,FantasyOwnerNames!$K$4:$K$15,)</f>
        <v>Joseph Durkin</v>
      </c>
      <c r="K86" s="2" t="str">
        <f>_xlfn.IFNA(_xlfn.XLOOKUP(F86,' PPR ADP 2024'!E:E,' PPR ADP 2024'!B:B),_xlfn.XLOOKUP(F86,'Adjusted PPR ADP'!A:A,'Adjusted PPR ADP'!B:B))</f>
        <v>7.06</v>
      </c>
      <c r="L86" s="2">
        <f t="shared" si="8"/>
        <v>0.95000000000000018</v>
      </c>
    </row>
    <row r="87" spans="1:12" x14ac:dyDescent="0.25">
      <c r="A87" s="2">
        <v>8</v>
      </c>
      <c r="B87" s="9" t="s">
        <v>843</v>
      </c>
      <c r="C87" s="2" t="s">
        <v>551</v>
      </c>
      <c r="D87" s="2" t="s">
        <v>552</v>
      </c>
      <c r="E87" s="2" t="str">
        <f t="shared" si="6"/>
        <v>8.02</v>
      </c>
      <c r="F87" s="2" t="str">
        <f t="shared" si="7"/>
        <v>Rico Dowdle</v>
      </c>
      <c r="G87" s="2" t="s">
        <v>627</v>
      </c>
      <c r="H87" s="2" t="s">
        <v>363</v>
      </c>
      <c r="I87" s="2" t="s">
        <v>530</v>
      </c>
      <c r="J87" s="11" t="str">
        <f>_xlfn.XLOOKUP(I87,FantasyOwnerNames!$J$4:$J$15,FantasyOwnerNames!$K$4:$K$15,)</f>
        <v>Armon Antolin</v>
      </c>
      <c r="K87" s="2" t="str">
        <f>_xlfn.IFNA(_xlfn.XLOOKUP(F87,' PPR ADP 2024'!E:E,' PPR ADP 2024'!B:B),_xlfn.XLOOKUP(F87,'Adjusted PPR ADP'!A:A,'Adjusted PPR ADP'!B:B))</f>
        <v>13.05</v>
      </c>
      <c r="L87" s="2">
        <f t="shared" si="8"/>
        <v>-5.0300000000000011</v>
      </c>
    </row>
    <row r="88" spans="1:12" x14ac:dyDescent="0.25">
      <c r="A88" s="2">
        <v>8</v>
      </c>
      <c r="B88" s="9" t="s">
        <v>844</v>
      </c>
      <c r="C88" s="2" t="s">
        <v>553</v>
      </c>
      <c r="D88" s="2" t="s">
        <v>554</v>
      </c>
      <c r="E88" s="2" t="str">
        <f t="shared" si="6"/>
        <v>8.03</v>
      </c>
      <c r="F88" s="2" t="str">
        <f t="shared" si="7"/>
        <v>Ladd McConkey</v>
      </c>
      <c r="G88" s="2" t="s">
        <v>189</v>
      </c>
      <c r="H88" s="2" t="s">
        <v>406</v>
      </c>
      <c r="I88" s="2" t="s">
        <v>460</v>
      </c>
      <c r="J88" s="11" t="str">
        <f>_xlfn.XLOOKUP(I88,FantasyOwnerNames!$J$4:$J$15,FantasyOwnerNames!$K$4:$K$15,)</f>
        <v>Geoffrey Mercado</v>
      </c>
      <c r="K88" s="2" t="str">
        <f>_xlfn.IFNA(_xlfn.XLOOKUP(F88,' PPR ADP 2024'!E:E,' PPR ADP 2024'!B:B),_xlfn.XLOOKUP(F88,'Adjusted PPR ADP'!A:A,'Adjusted PPR ADP'!B:B))</f>
        <v>9.05</v>
      </c>
      <c r="L88" s="2">
        <f t="shared" si="8"/>
        <v>-1.0200000000000014</v>
      </c>
    </row>
    <row r="89" spans="1:12" x14ac:dyDescent="0.25">
      <c r="A89" s="2">
        <v>8</v>
      </c>
      <c r="B89" s="9" t="s">
        <v>845</v>
      </c>
      <c r="C89" s="2" t="s">
        <v>18</v>
      </c>
      <c r="D89" s="2" t="s">
        <v>436</v>
      </c>
      <c r="E89" s="2" t="str">
        <f t="shared" si="6"/>
        <v>8.04</v>
      </c>
      <c r="F89" s="2" t="str">
        <f t="shared" si="7"/>
        <v>Christian Watson</v>
      </c>
      <c r="G89" s="2" t="s">
        <v>193</v>
      </c>
      <c r="H89" s="2" t="s">
        <v>406</v>
      </c>
      <c r="I89" s="2" t="s">
        <v>1</v>
      </c>
      <c r="J89" s="11" t="str">
        <f>_xlfn.XLOOKUP(I89,FantasyOwnerNames!$J$4:$J$15,FantasyOwnerNames!$K$4:$K$15,)</f>
        <v>Adam Devera, Emily McEnerney</v>
      </c>
      <c r="K89" s="2" t="str">
        <f>_xlfn.IFNA(_xlfn.XLOOKUP(F89,' PPR ADP 2024'!E:E,' PPR ADP 2024'!B:B),_xlfn.XLOOKUP(F89,'Adjusted PPR ADP'!A:A,'Adjusted PPR ADP'!B:B))</f>
        <v>9.02</v>
      </c>
      <c r="L89" s="2">
        <f t="shared" si="8"/>
        <v>-0.98000000000000043</v>
      </c>
    </row>
    <row r="90" spans="1:12" x14ac:dyDescent="0.25">
      <c r="A90" s="2">
        <v>8</v>
      </c>
      <c r="B90" s="9" t="s">
        <v>846</v>
      </c>
      <c r="C90" s="2" t="s">
        <v>52</v>
      </c>
      <c r="D90" s="2" t="s">
        <v>217</v>
      </c>
      <c r="E90" s="2" t="str">
        <f t="shared" si="6"/>
        <v>8.05</v>
      </c>
      <c r="F90" s="2" t="str">
        <f t="shared" si="7"/>
        <v>Raheem Mostert</v>
      </c>
      <c r="G90" s="2" t="s">
        <v>680</v>
      </c>
      <c r="H90" s="2" t="s">
        <v>363</v>
      </c>
      <c r="I90" s="2" t="s">
        <v>529</v>
      </c>
      <c r="J90" s="11" t="str">
        <f>_xlfn.XLOOKUP(I90,FantasyOwnerNames!$J$4:$J$15,FantasyOwnerNames!$K$4:$K$15,)</f>
        <v>Bhavik Patel</v>
      </c>
      <c r="K90" s="2" t="str">
        <f>_xlfn.IFNA(_xlfn.XLOOKUP(F90,' PPR ADP 2024'!E:E,' PPR ADP 2024'!B:B),_xlfn.XLOOKUP(F90,'Adjusted PPR ADP'!A:A,'Adjusted PPR ADP'!B:B))</f>
        <v>7.03</v>
      </c>
      <c r="L90" s="2">
        <f t="shared" si="8"/>
        <v>1.0200000000000005</v>
      </c>
    </row>
    <row r="91" spans="1:12" x14ac:dyDescent="0.25">
      <c r="A91" s="2">
        <v>8</v>
      </c>
      <c r="B91" s="9" t="s">
        <v>847</v>
      </c>
      <c r="C91" s="2" t="s">
        <v>70</v>
      </c>
      <c r="D91" s="2" t="s">
        <v>236</v>
      </c>
      <c r="E91" s="2" t="str">
        <f t="shared" si="6"/>
        <v>8.06</v>
      </c>
      <c r="F91" s="2" t="str">
        <f t="shared" si="7"/>
        <v>Diontae Johnson</v>
      </c>
      <c r="G91" s="2" t="s">
        <v>620</v>
      </c>
      <c r="H91" s="2" t="s">
        <v>406</v>
      </c>
      <c r="I91" s="2" t="s">
        <v>528</v>
      </c>
      <c r="J91" s="11" t="str">
        <f>_xlfn.XLOOKUP(I91,FantasyOwnerNames!$J$4:$J$15,FantasyOwnerNames!$K$4:$K$15,)</f>
        <v>Joseph Herrera, Jeremiah Paul</v>
      </c>
      <c r="K91" s="2" t="str">
        <f>_xlfn.IFNA(_xlfn.XLOOKUP(F91,' PPR ADP 2024'!E:E,' PPR ADP 2024'!B:B),_xlfn.XLOOKUP(F91,'Adjusted PPR ADP'!A:A,'Adjusted PPR ADP'!B:B))</f>
        <v>7.12</v>
      </c>
      <c r="L91" s="2">
        <f t="shared" si="8"/>
        <v>0.94000000000000039</v>
      </c>
    </row>
    <row r="92" spans="1:12" x14ac:dyDescent="0.25">
      <c r="A92" s="2">
        <v>8</v>
      </c>
      <c r="B92" s="9" t="s">
        <v>848</v>
      </c>
      <c r="C92" s="2" t="s">
        <v>555</v>
      </c>
      <c r="D92" s="2" t="s">
        <v>556</v>
      </c>
      <c r="E92" s="2" t="str">
        <f t="shared" si="6"/>
        <v>8.07</v>
      </c>
      <c r="F92" s="2" t="str">
        <f t="shared" si="7"/>
        <v>Rome Odunze</v>
      </c>
      <c r="G92" s="2" t="s">
        <v>657</v>
      </c>
      <c r="H92" s="2" t="s">
        <v>406</v>
      </c>
      <c r="I92" s="2" t="s">
        <v>527</v>
      </c>
      <c r="J92" s="11" t="str">
        <f>_xlfn.XLOOKUP(I92,FantasyOwnerNames!$J$4:$J$15,FantasyOwnerNames!$K$4:$K$15,)</f>
        <v>Meahway Ngu</v>
      </c>
      <c r="K92" s="2" t="str">
        <f>_xlfn.IFNA(_xlfn.XLOOKUP(F92,' PPR ADP 2024'!E:E,' PPR ADP 2024'!B:B),_xlfn.XLOOKUP(F92,'Adjusted PPR ADP'!A:A,'Adjusted PPR ADP'!B:B))</f>
        <v>8.08</v>
      </c>
      <c r="L92" s="2">
        <f t="shared" si="8"/>
        <v>-9.9999999999997868E-3</v>
      </c>
    </row>
    <row r="93" spans="1:12" x14ac:dyDescent="0.25">
      <c r="A93" s="2">
        <v>8</v>
      </c>
      <c r="B93" s="9" t="s">
        <v>849</v>
      </c>
      <c r="C93" s="2" t="s">
        <v>34</v>
      </c>
      <c r="D93" s="2" t="s">
        <v>200</v>
      </c>
      <c r="E93" s="2" t="str">
        <f t="shared" si="6"/>
        <v>8.08</v>
      </c>
      <c r="F93" s="2" t="str">
        <f t="shared" si="7"/>
        <v>Najee Harris</v>
      </c>
      <c r="G93" s="2" t="s">
        <v>637</v>
      </c>
      <c r="H93" s="2" t="s">
        <v>363</v>
      </c>
      <c r="I93" s="2" t="s">
        <v>526</v>
      </c>
      <c r="J93" s="11" t="str">
        <f>_xlfn.XLOOKUP(I93,FantasyOwnerNames!$J$4:$J$15,FantasyOwnerNames!$K$4:$K$15,)</f>
        <v>Jan Dela Cruz</v>
      </c>
      <c r="K93" s="2" t="str">
        <f>_xlfn.IFNA(_xlfn.XLOOKUP(F93,' PPR ADP 2024'!E:E,' PPR ADP 2024'!B:B),_xlfn.XLOOKUP(F93,'Adjusted PPR ADP'!A:A,'Adjusted PPR ADP'!B:B))</f>
        <v>6.11</v>
      </c>
      <c r="L93" s="2">
        <f t="shared" si="8"/>
        <v>1.9699999999999998</v>
      </c>
    </row>
    <row r="94" spans="1:12" x14ac:dyDescent="0.25">
      <c r="A94" s="2">
        <v>8</v>
      </c>
      <c r="B94" s="9" t="s">
        <v>850</v>
      </c>
      <c r="C94" s="2" t="s">
        <v>130</v>
      </c>
      <c r="D94" s="2" t="s">
        <v>486</v>
      </c>
      <c r="E94" s="2" t="str">
        <f t="shared" si="6"/>
        <v>8.09</v>
      </c>
      <c r="F94" s="2" t="str">
        <f t="shared" si="7"/>
        <v>Jaylen Warren</v>
      </c>
      <c r="G94" s="2" t="s">
        <v>637</v>
      </c>
      <c r="H94" s="2" t="s">
        <v>363</v>
      </c>
      <c r="I94" s="2" t="s">
        <v>6</v>
      </c>
      <c r="J94" s="11" t="str">
        <f>_xlfn.XLOOKUP(I94,FantasyOwnerNames!$J$4:$J$15,FantasyOwnerNames!$K$4:$K$15,)</f>
        <v>Patrick Mercado</v>
      </c>
      <c r="K94" s="2" t="str">
        <f>_xlfn.IFNA(_xlfn.XLOOKUP(F94,' PPR ADP 2024'!E:E,' PPR ADP 2024'!B:B),_xlfn.XLOOKUP(F94,'Adjusted PPR ADP'!A:A,'Adjusted PPR ADP'!B:B))</f>
        <v>8.05</v>
      </c>
      <c r="L94" s="2">
        <f t="shared" si="8"/>
        <v>3.9999999999999147E-2</v>
      </c>
    </row>
    <row r="95" spans="1:12" x14ac:dyDescent="0.25">
      <c r="A95" s="2">
        <v>8</v>
      </c>
      <c r="B95" s="9">
        <v>10</v>
      </c>
      <c r="C95" s="2" t="s">
        <v>31</v>
      </c>
      <c r="D95" s="2" t="s">
        <v>247</v>
      </c>
      <c r="E95" s="2" t="str">
        <f t="shared" si="6"/>
        <v>8.10</v>
      </c>
      <c r="F95" s="2" t="str">
        <f t="shared" si="7"/>
        <v>Justin Herbert</v>
      </c>
      <c r="G95" s="2" t="s">
        <v>189</v>
      </c>
      <c r="H95" s="2" t="s">
        <v>408</v>
      </c>
      <c r="I95" s="2" t="s">
        <v>525</v>
      </c>
      <c r="J95" s="11" t="str">
        <f>_xlfn.XLOOKUP(I95,FantasyOwnerNames!$J$4:$J$15,FantasyOwnerNames!$K$4:$K$15,)</f>
        <v>Jeff Dela Cruz</v>
      </c>
      <c r="K95" s="2" t="str">
        <f>_xlfn.IFNA(_xlfn.XLOOKUP(F95,' PPR ADP 2024'!E:E,' PPR ADP 2024'!B:B),_xlfn.XLOOKUP(F95,'Adjusted PPR ADP'!A:A,'Adjusted PPR ADP'!B:B))</f>
        <v>11.07</v>
      </c>
      <c r="L95" s="2">
        <f t="shared" si="8"/>
        <v>-2.9700000000000006</v>
      </c>
    </row>
    <row r="96" spans="1:12" x14ac:dyDescent="0.25">
      <c r="A96" s="2">
        <v>8</v>
      </c>
      <c r="B96" s="9">
        <v>11</v>
      </c>
      <c r="C96" s="2" t="s">
        <v>161</v>
      </c>
      <c r="D96" s="2" t="s">
        <v>316</v>
      </c>
      <c r="E96" s="2" t="str">
        <f t="shared" si="6"/>
        <v>8.11</v>
      </c>
      <c r="F96" s="2" t="str">
        <f t="shared" si="7"/>
        <v>Tony Pollard</v>
      </c>
      <c r="G96" s="2" t="s">
        <v>625</v>
      </c>
      <c r="H96" s="2" t="s">
        <v>363</v>
      </c>
      <c r="I96" s="2" t="s">
        <v>524</v>
      </c>
      <c r="J96" s="11" t="str">
        <f>_xlfn.XLOOKUP(I96,FantasyOwnerNames!$J$4:$J$15,FantasyOwnerNames!$K$4:$K$15,)</f>
        <v>Krish Patel</v>
      </c>
      <c r="K96" s="2" t="str">
        <f>_xlfn.IFNA(_xlfn.XLOOKUP(F96,' PPR ADP 2024'!E:E,' PPR ADP 2024'!B:B),_xlfn.XLOOKUP(F96,'Adjusted PPR ADP'!A:A,'Adjusted PPR ADP'!B:B))</f>
        <v>7.09</v>
      </c>
      <c r="L96" s="2">
        <f t="shared" si="8"/>
        <v>1.0199999999999996</v>
      </c>
    </row>
    <row r="97" spans="1:12" x14ac:dyDescent="0.25">
      <c r="A97" s="2">
        <v>8</v>
      </c>
      <c r="B97" s="9">
        <v>12</v>
      </c>
      <c r="C97" s="2" t="s">
        <v>24</v>
      </c>
      <c r="D97" s="2" t="s">
        <v>188</v>
      </c>
      <c r="E97" s="2" t="str">
        <f t="shared" si="6"/>
        <v>8.12</v>
      </c>
      <c r="F97" s="2" t="str">
        <f t="shared" si="7"/>
        <v>Austin Ekeler</v>
      </c>
      <c r="G97" s="2" t="s">
        <v>1046</v>
      </c>
      <c r="H97" s="2" t="s">
        <v>363</v>
      </c>
      <c r="I97" s="2" t="s">
        <v>523</v>
      </c>
      <c r="J97" s="11" t="str">
        <f>_xlfn.XLOOKUP(I97,FantasyOwnerNames!$J$4:$J$15,FantasyOwnerNames!$K$4:$K$15,)</f>
        <v>Angelo Devera</v>
      </c>
      <c r="K97" s="2" t="str">
        <f>_xlfn.IFNA(_xlfn.XLOOKUP(F97,' PPR ADP 2024'!E:E,' PPR ADP 2024'!B:B),_xlfn.XLOOKUP(F97,'Adjusted PPR ADP'!A:A,'Adjusted PPR ADP'!B:B))</f>
        <v>8.02</v>
      </c>
      <c r="L97" s="2">
        <f t="shared" si="8"/>
        <v>9.9999999999999645E-2</v>
      </c>
    </row>
    <row r="98" spans="1:12" x14ac:dyDescent="0.25">
      <c r="A98" s="2">
        <v>9</v>
      </c>
      <c r="B98" s="9" t="s">
        <v>842</v>
      </c>
      <c r="C98" s="2" t="s">
        <v>91</v>
      </c>
      <c r="D98" s="2" t="s">
        <v>257</v>
      </c>
      <c r="E98" s="2" t="str">
        <f t="shared" ref="E98:E129" si="9">_xlfn.CONCAT(A98,".",B98)</f>
        <v>9.01</v>
      </c>
      <c r="F98" s="2" t="str">
        <f t="shared" ref="F98:F129" si="10">_xlfn.CONCAT(C98, " ",D98)</f>
        <v>Courtland Sutton</v>
      </c>
      <c r="G98" s="2" t="s">
        <v>688</v>
      </c>
      <c r="H98" s="2" t="s">
        <v>406</v>
      </c>
      <c r="I98" s="2" t="s">
        <v>523</v>
      </c>
      <c r="J98" s="11" t="str">
        <f>_xlfn.XLOOKUP(I98,FantasyOwnerNames!$J$4:$J$15,FantasyOwnerNames!$K$4:$K$15,)</f>
        <v>Angelo Devera</v>
      </c>
      <c r="K98" s="2" t="str">
        <f>_xlfn.IFNA(_xlfn.XLOOKUP(F98,' PPR ADP 2024'!E:E,' PPR ADP 2024'!B:B),_xlfn.XLOOKUP(F98,'Adjusted PPR ADP'!A:A,'Adjusted PPR ADP'!B:B))</f>
        <v>10.02</v>
      </c>
      <c r="L98" s="2">
        <f t="shared" ref="L98:L129" si="11">IFERROR(E98-K98, "N/A")</f>
        <v>-1.0099999999999998</v>
      </c>
    </row>
    <row r="99" spans="1:12" x14ac:dyDescent="0.25">
      <c r="A99" s="2">
        <v>9</v>
      </c>
      <c r="B99" s="9" t="s">
        <v>843</v>
      </c>
      <c r="C99" s="2" t="s">
        <v>557</v>
      </c>
      <c r="D99" s="2" t="s">
        <v>558</v>
      </c>
      <c r="E99" s="2" t="str">
        <f t="shared" si="9"/>
        <v>9.02</v>
      </c>
      <c r="F99" s="2" t="str">
        <f t="shared" si="10"/>
        <v>Keon Coleman</v>
      </c>
      <c r="G99" s="2" t="s">
        <v>639</v>
      </c>
      <c r="H99" s="2" t="s">
        <v>406</v>
      </c>
      <c r="I99" s="2" t="s">
        <v>524</v>
      </c>
      <c r="J99" s="11" t="str">
        <f>_xlfn.XLOOKUP(I99,FantasyOwnerNames!$J$4:$J$15,FantasyOwnerNames!$K$4:$K$15,)</f>
        <v>Krish Patel</v>
      </c>
      <c r="K99" s="2" t="str">
        <f>_xlfn.IFNA(_xlfn.XLOOKUP(F99,' PPR ADP 2024'!E:E,' PPR ADP 2024'!B:B),_xlfn.XLOOKUP(F99,'Adjusted PPR ADP'!A:A,'Adjusted PPR ADP'!B:B))</f>
        <v>9.04</v>
      </c>
      <c r="L99" s="2">
        <f t="shared" si="11"/>
        <v>-1.9999999999999574E-2</v>
      </c>
    </row>
    <row r="100" spans="1:12" x14ac:dyDescent="0.25">
      <c r="A100" s="2">
        <v>9</v>
      </c>
      <c r="B100" s="9" t="s">
        <v>844</v>
      </c>
      <c r="C100" s="2" t="s">
        <v>559</v>
      </c>
      <c r="D100" s="2" t="s">
        <v>560</v>
      </c>
      <c r="E100" s="2" t="str">
        <f t="shared" si="9"/>
        <v>9.03</v>
      </c>
      <c r="F100" s="2" t="str">
        <f t="shared" si="10"/>
        <v>Jerome Ford</v>
      </c>
      <c r="G100" s="2" t="s">
        <v>633</v>
      </c>
      <c r="H100" s="2" t="s">
        <v>363</v>
      </c>
      <c r="I100" s="2" t="s">
        <v>525</v>
      </c>
      <c r="J100" s="11" t="str">
        <f>_xlfn.XLOOKUP(I100,FantasyOwnerNames!$J$4:$J$15,FantasyOwnerNames!$K$4:$K$15,)</f>
        <v>Jeff Dela Cruz</v>
      </c>
      <c r="K100" s="2" t="str">
        <f>_xlfn.IFNA(_xlfn.XLOOKUP(F100,' PPR ADP 2024'!E:E,' PPR ADP 2024'!B:B),_xlfn.XLOOKUP(F100,'Adjusted PPR ADP'!A:A,'Adjusted PPR ADP'!B:B))</f>
        <v>10.03</v>
      </c>
      <c r="L100" s="2">
        <f t="shared" si="11"/>
        <v>-1</v>
      </c>
    </row>
    <row r="101" spans="1:12" x14ac:dyDescent="0.25">
      <c r="A101" s="2">
        <v>9</v>
      </c>
      <c r="B101" s="9" t="s">
        <v>845</v>
      </c>
      <c r="C101" s="2" t="s">
        <v>500</v>
      </c>
      <c r="D101" s="2" t="s">
        <v>501</v>
      </c>
      <c r="E101" s="2" t="str">
        <f t="shared" si="9"/>
        <v>9.04</v>
      </c>
      <c r="F101" s="2" t="str">
        <f t="shared" si="10"/>
        <v>Jayden Reed</v>
      </c>
      <c r="G101" s="2" t="s">
        <v>193</v>
      </c>
      <c r="H101" s="2" t="s">
        <v>406</v>
      </c>
      <c r="I101" s="2" t="s">
        <v>6</v>
      </c>
      <c r="J101" s="11" t="str">
        <f>_xlfn.XLOOKUP(I101,FantasyOwnerNames!$J$4:$J$15,FantasyOwnerNames!$K$4:$K$15,)</f>
        <v>Patrick Mercado</v>
      </c>
      <c r="K101" s="2" t="str">
        <f>_xlfn.IFNA(_xlfn.XLOOKUP(F101,' PPR ADP 2024'!E:E,' PPR ADP 2024'!B:B),_xlfn.XLOOKUP(F101,'Adjusted PPR ADP'!A:A,'Adjusted PPR ADP'!B:B))</f>
        <v>7.11</v>
      </c>
      <c r="L101" s="2">
        <f t="shared" si="11"/>
        <v>1.9299999999999988</v>
      </c>
    </row>
    <row r="102" spans="1:12" x14ac:dyDescent="0.25">
      <c r="A102" s="2">
        <v>9</v>
      </c>
      <c r="B102" s="9" t="s">
        <v>846</v>
      </c>
      <c r="C102" s="2" t="s">
        <v>561</v>
      </c>
      <c r="D102" s="2" t="s">
        <v>206</v>
      </c>
      <c r="E102" s="2" t="str">
        <f t="shared" si="9"/>
        <v>9.05</v>
      </c>
      <c r="F102" s="2" t="str">
        <f t="shared" si="10"/>
        <v>Hollywood Brown</v>
      </c>
      <c r="G102" s="2" t="s">
        <v>191</v>
      </c>
      <c r="H102" s="2" t="s">
        <v>406</v>
      </c>
      <c r="I102" s="2" t="s">
        <v>526</v>
      </c>
      <c r="J102" s="11" t="str">
        <f>_xlfn.XLOOKUP(I102,FantasyOwnerNames!$J$4:$J$15,FantasyOwnerNames!$K$4:$K$15,)</f>
        <v>Jan Dela Cruz</v>
      </c>
      <c r="K102" s="2" t="str">
        <f>_xlfn.IFNA(_xlfn.XLOOKUP(F102,' PPR ADP 2024'!E:E,' PPR ADP 2024'!B:B),_xlfn.XLOOKUP(F102,'Adjusted PPR ADP'!A:A,'Adjusted PPR ADP'!B:B))</f>
        <v>9.10</v>
      </c>
      <c r="L102" s="2">
        <f t="shared" si="11"/>
        <v>-4.9999999999998934E-2</v>
      </c>
    </row>
    <row r="103" spans="1:12" x14ac:dyDescent="0.25">
      <c r="A103" s="2">
        <v>9</v>
      </c>
      <c r="B103" s="9" t="s">
        <v>847</v>
      </c>
      <c r="C103" s="2" t="s">
        <v>368</v>
      </c>
      <c r="D103" s="2" t="s">
        <v>418</v>
      </c>
      <c r="E103" s="2" t="str">
        <f t="shared" si="9"/>
        <v>9.06</v>
      </c>
      <c r="F103" s="2" t="str">
        <f t="shared" si="10"/>
        <v>J.K. Dobbins</v>
      </c>
      <c r="G103" s="2" t="s">
        <v>189</v>
      </c>
      <c r="H103" s="2" t="s">
        <v>363</v>
      </c>
      <c r="I103" s="2" t="s">
        <v>527</v>
      </c>
      <c r="J103" s="11" t="str">
        <f>_xlfn.XLOOKUP(I103,FantasyOwnerNames!$J$4:$J$15,FantasyOwnerNames!$K$4:$K$15,)</f>
        <v>Meahway Ngu</v>
      </c>
      <c r="K103" s="2" t="str">
        <f>_xlfn.IFNA(_xlfn.XLOOKUP(F103,' PPR ADP 2024'!E:E,' PPR ADP 2024'!B:B),_xlfn.XLOOKUP(F103,'Adjusted PPR ADP'!A:A,'Adjusted PPR ADP'!B:B))</f>
        <v>11.10</v>
      </c>
      <c r="L103" s="2">
        <f t="shared" si="11"/>
        <v>-2.0399999999999991</v>
      </c>
    </row>
    <row r="104" spans="1:12" x14ac:dyDescent="0.25">
      <c r="A104" s="2">
        <v>9</v>
      </c>
      <c r="B104" s="9" t="s">
        <v>848</v>
      </c>
      <c r="C104" s="2" t="s">
        <v>562</v>
      </c>
      <c r="D104" s="2" t="s">
        <v>563</v>
      </c>
      <c r="E104" s="2" t="str">
        <f t="shared" si="9"/>
        <v>9.07</v>
      </c>
      <c r="F104" s="2" t="str">
        <f t="shared" si="10"/>
        <v>Brock Bowers</v>
      </c>
      <c r="G104" s="2" t="s">
        <v>208</v>
      </c>
      <c r="H104" s="2" t="s">
        <v>407</v>
      </c>
      <c r="I104" s="2" t="s">
        <v>528</v>
      </c>
      <c r="J104" s="11" t="str">
        <f>_xlfn.XLOOKUP(I104,FantasyOwnerNames!$J$4:$J$15,FantasyOwnerNames!$K$4:$K$15,)</f>
        <v>Joseph Herrera, Jeremiah Paul</v>
      </c>
      <c r="K104" s="2" t="str">
        <f>_xlfn.IFNA(_xlfn.XLOOKUP(F104,' PPR ADP 2024'!E:E,' PPR ADP 2024'!B:B),_xlfn.XLOOKUP(F104,'Adjusted PPR ADP'!A:A,'Adjusted PPR ADP'!B:B))</f>
        <v>8.11</v>
      </c>
      <c r="L104" s="2">
        <f t="shared" si="11"/>
        <v>0.96000000000000085</v>
      </c>
    </row>
    <row r="105" spans="1:12" x14ac:dyDescent="0.25">
      <c r="A105" s="2">
        <v>9</v>
      </c>
      <c r="B105" s="9" t="s">
        <v>849</v>
      </c>
      <c r="C105" s="2" t="s">
        <v>33</v>
      </c>
      <c r="D105" s="2" t="s">
        <v>199</v>
      </c>
      <c r="E105" s="2" t="str">
        <f t="shared" si="9"/>
        <v>9.08</v>
      </c>
      <c r="F105" s="2" t="str">
        <f t="shared" si="10"/>
        <v>DeAndre Hopkins</v>
      </c>
      <c r="G105" s="2" t="s">
        <v>625</v>
      </c>
      <c r="H105" s="2" t="s">
        <v>406</v>
      </c>
      <c r="I105" s="2" t="s">
        <v>529</v>
      </c>
      <c r="J105" s="11" t="str">
        <f>_xlfn.XLOOKUP(I105,FantasyOwnerNames!$J$4:$J$15,FantasyOwnerNames!$K$4:$K$15,)</f>
        <v>Bhavik Patel</v>
      </c>
      <c r="K105" s="2" t="str">
        <f>_xlfn.IFNA(_xlfn.XLOOKUP(F105,' PPR ADP 2024'!E:E,' PPR ADP 2024'!B:B),_xlfn.XLOOKUP(F105,'Adjusted PPR ADP'!A:A,'Adjusted PPR ADP'!B:B))</f>
        <v>9.06</v>
      </c>
      <c r="L105" s="2">
        <f t="shared" si="11"/>
        <v>1.9999999999999574E-2</v>
      </c>
    </row>
    <row r="106" spans="1:12" x14ac:dyDescent="0.25">
      <c r="A106" s="2">
        <v>9</v>
      </c>
      <c r="B106" s="9" t="s">
        <v>850</v>
      </c>
      <c r="C106" s="2" t="s">
        <v>133</v>
      </c>
      <c r="D106" s="2" t="s">
        <v>290</v>
      </c>
      <c r="E106" s="2" t="str">
        <f t="shared" si="9"/>
        <v>9.09</v>
      </c>
      <c r="F106" s="2" t="str">
        <f t="shared" si="10"/>
        <v>Zack Moss</v>
      </c>
      <c r="G106" s="2" t="s">
        <v>649</v>
      </c>
      <c r="H106" s="2" t="s">
        <v>363</v>
      </c>
      <c r="I106" s="2" t="s">
        <v>1</v>
      </c>
      <c r="J106" s="11" t="str">
        <f>_xlfn.XLOOKUP(I106,FantasyOwnerNames!$J$4:$J$15,FantasyOwnerNames!$K$4:$K$15,)</f>
        <v>Adam Devera, Emily McEnerney</v>
      </c>
      <c r="K106" s="2" t="str">
        <f>_xlfn.IFNA(_xlfn.XLOOKUP(F106,' PPR ADP 2024'!E:E,' PPR ADP 2024'!B:B),_xlfn.XLOOKUP(F106,'Adjusted PPR ADP'!A:A,'Adjusted PPR ADP'!B:B))</f>
        <v>8.07</v>
      </c>
      <c r="L106" s="2">
        <f t="shared" si="11"/>
        <v>1.0199999999999996</v>
      </c>
    </row>
    <row r="107" spans="1:12" x14ac:dyDescent="0.25">
      <c r="A107" s="2">
        <v>9</v>
      </c>
      <c r="B107" s="9">
        <v>10</v>
      </c>
      <c r="C107" s="2" t="s">
        <v>77</v>
      </c>
      <c r="D107" s="2" t="s">
        <v>206</v>
      </c>
      <c r="E107" s="2" t="str">
        <f t="shared" si="9"/>
        <v>9.10</v>
      </c>
      <c r="F107" s="2" t="str">
        <f t="shared" si="10"/>
        <v>Chase Brown</v>
      </c>
      <c r="G107" s="2" t="s">
        <v>649</v>
      </c>
      <c r="H107" s="2" t="s">
        <v>363</v>
      </c>
      <c r="I107" s="2" t="s">
        <v>460</v>
      </c>
      <c r="J107" s="11" t="str">
        <f>_xlfn.XLOOKUP(I107,FantasyOwnerNames!$J$4:$J$15,FantasyOwnerNames!$K$4:$K$15,)</f>
        <v>Geoffrey Mercado</v>
      </c>
      <c r="K107" s="2" t="str">
        <f>_xlfn.IFNA(_xlfn.XLOOKUP(F107,' PPR ADP 2024'!E:E,' PPR ADP 2024'!B:B),_xlfn.XLOOKUP(F107,'Adjusted PPR ADP'!A:A,'Adjusted PPR ADP'!B:B))</f>
        <v>9.12</v>
      </c>
      <c r="L107" s="2">
        <f t="shared" si="11"/>
        <v>-1.9999999999999574E-2</v>
      </c>
    </row>
    <row r="108" spans="1:12" x14ac:dyDescent="0.25">
      <c r="A108" s="2">
        <v>9</v>
      </c>
      <c r="B108" s="9">
        <v>11</v>
      </c>
      <c r="C108" s="2" t="s">
        <v>147</v>
      </c>
      <c r="D108" s="2" t="s">
        <v>302</v>
      </c>
      <c r="E108" s="2" t="str">
        <f t="shared" si="9"/>
        <v>9.11</v>
      </c>
      <c r="F108" s="2" t="str">
        <f t="shared" si="10"/>
        <v>Joshua Palmer</v>
      </c>
      <c r="G108" s="2" t="s">
        <v>189</v>
      </c>
      <c r="H108" s="2" t="s">
        <v>406</v>
      </c>
      <c r="I108" s="2" t="s">
        <v>530</v>
      </c>
      <c r="J108" s="11" t="str">
        <f>_xlfn.XLOOKUP(I108,FantasyOwnerNames!$J$4:$J$15,FantasyOwnerNames!$K$4:$K$15,)</f>
        <v>Armon Antolin</v>
      </c>
      <c r="K108" s="2" t="str">
        <f>_xlfn.IFNA(_xlfn.XLOOKUP(F108,' PPR ADP 2024'!E:E,' PPR ADP 2024'!B:B),_xlfn.XLOOKUP(F108,'Adjusted PPR ADP'!A:A,'Adjusted PPR ADP'!B:B))</f>
        <v>13.06</v>
      </c>
      <c r="L108" s="2">
        <f t="shared" si="11"/>
        <v>-3.9500000000000011</v>
      </c>
    </row>
    <row r="109" spans="1:12" x14ac:dyDescent="0.25">
      <c r="A109" s="2">
        <v>9</v>
      </c>
      <c r="B109" s="9">
        <v>12</v>
      </c>
      <c r="C109" s="2" t="s">
        <v>29</v>
      </c>
      <c r="D109" s="2" t="s">
        <v>195</v>
      </c>
      <c r="E109" s="2" t="str">
        <f t="shared" si="9"/>
        <v>9.12</v>
      </c>
      <c r="F109" s="2" t="str">
        <f t="shared" si="10"/>
        <v>Nick Chubb</v>
      </c>
      <c r="G109" s="2" t="s">
        <v>633</v>
      </c>
      <c r="H109" s="2" t="s">
        <v>363</v>
      </c>
      <c r="I109" s="2" t="s">
        <v>531</v>
      </c>
      <c r="J109" s="11" t="str">
        <f>_xlfn.XLOOKUP(I109,FantasyOwnerNames!$J$4:$J$15,FantasyOwnerNames!$K$4:$K$15,)</f>
        <v>Joseph Durkin</v>
      </c>
      <c r="K109" s="2" t="str">
        <f>_xlfn.IFNA(_xlfn.XLOOKUP(F109,' PPR ADP 2024'!E:E,' PPR ADP 2024'!B:B),_xlfn.XLOOKUP(F109,'Adjusted PPR ADP'!A:A,'Adjusted PPR ADP'!B:B))</f>
        <v>8.12</v>
      </c>
      <c r="L109" s="2">
        <f t="shared" si="11"/>
        <v>1</v>
      </c>
    </row>
    <row r="110" spans="1:12" x14ac:dyDescent="0.25">
      <c r="A110" s="2">
        <v>10</v>
      </c>
      <c r="B110" s="9" t="s">
        <v>842</v>
      </c>
      <c r="C110" s="2" t="s">
        <v>22</v>
      </c>
      <c r="D110" s="2" t="s">
        <v>185</v>
      </c>
      <c r="E110" s="2" t="str">
        <f t="shared" si="9"/>
        <v>10.01</v>
      </c>
      <c r="F110" s="2" t="str">
        <f t="shared" si="10"/>
        <v>Ezekiel Elliott</v>
      </c>
      <c r="G110" s="2" t="s">
        <v>627</v>
      </c>
      <c r="H110" s="2" t="s">
        <v>363</v>
      </c>
      <c r="I110" s="2" t="s">
        <v>531</v>
      </c>
      <c r="J110" s="11" t="str">
        <f>_xlfn.XLOOKUP(I110,FantasyOwnerNames!$J$4:$J$15,FantasyOwnerNames!$K$4:$K$15,)</f>
        <v>Joseph Durkin</v>
      </c>
      <c r="K110" s="2" t="str">
        <f>_xlfn.IFNA(_xlfn.XLOOKUP(F110,' PPR ADP 2024'!E:E,' PPR ADP 2024'!B:B),_xlfn.XLOOKUP(F110,'Adjusted PPR ADP'!A:A,'Adjusted PPR ADP'!B:B))</f>
        <v>10.04</v>
      </c>
      <c r="L110" s="2">
        <f t="shared" si="11"/>
        <v>-2.9999999999999361E-2</v>
      </c>
    </row>
    <row r="111" spans="1:12" x14ac:dyDescent="0.25">
      <c r="A111" s="2">
        <v>10</v>
      </c>
      <c r="B111" s="9" t="s">
        <v>843</v>
      </c>
      <c r="C111" s="2" t="s">
        <v>94</v>
      </c>
      <c r="D111" s="2" t="s">
        <v>261</v>
      </c>
      <c r="E111" s="2" t="str">
        <f t="shared" si="9"/>
        <v>10.02</v>
      </c>
      <c r="F111" s="2" t="str">
        <f t="shared" si="10"/>
        <v>Dallas Goedert</v>
      </c>
      <c r="G111" s="2" t="s">
        <v>672</v>
      </c>
      <c r="H111" s="2" t="s">
        <v>407</v>
      </c>
      <c r="I111" s="2" t="s">
        <v>530</v>
      </c>
      <c r="J111" s="11" t="str">
        <f>_xlfn.XLOOKUP(I111,FantasyOwnerNames!$J$4:$J$15,FantasyOwnerNames!$K$4:$K$15,)</f>
        <v>Armon Antolin</v>
      </c>
      <c r="K111" s="2" t="str">
        <f>_xlfn.IFNA(_xlfn.XLOOKUP(F111,' PPR ADP 2024'!E:E,' PPR ADP 2024'!B:B),_xlfn.XLOOKUP(F111,'Adjusted PPR ADP'!A:A,'Adjusted PPR ADP'!B:B))</f>
        <v>9.09</v>
      </c>
      <c r="L111" s="2">
        <f t="shared" si="11"/>
        <v>0.92999999999999972</v>
      </c>
    </row>
    <row r="112" spans="1:12" x14ac:dyDescent="0.25">
      <c r="A112" s="2">
        <v>10</v>
      </c>
      <c r="B112" s="9" t="s">
        <v>844</v>
      </c>
      <c r="C112" s="2" t="s">
        <v>69</v>
      </c>
      <c r="D112" s="2" t="s">
        <v>235</v>
      </c>
      <c r="E112" s="2" t="str">
        <f t="shared" si="9"/>
        <v>10.03</v>
      </c>
      <c r="F112" s="2" t="str">
        <f t="shared" si="10"/>
        <v>Gus Edwards</v>
      </c>
      <c r="G112" s="2" t="s">
        <v>189</v>
      </c>
      <c r="H112" s="2" t="s">
        <v>363</v>
      </c>
      <c r="I112" s="2" t="s">
        <v>460</v>
      </c>
      <c r="J112" s="11" t="str">
        <f>_xlfn.XLOOKUP(I112,FantasyOwnerNames!$J$4:$J$15,FantasyOwnerNames!$K$4:$K$15,)</f>
        <v>Geoffrey Mercado</v>
      </c>
      <c r="K112" s="2" t="str">
        <f>_xlfn.IFNA(_xlfn.XLOOKUP(F112,' PPR ADP 2024'!E:E,' PPR ADP 2024'!B:B),_xlfn.XLOOKUP(F112,'Adjusted PPR ADP'!A:A,'Adjusted PPR ADP'!B:B))</f>
        <v>10.06</v>
      </c>
      <c r="L112" s="2">
        <f t="shared" si="11"/>
        <v>-3.0000000000001137E-2</v>
      </c>
    </row>
    <row r="113" spans="1:12" x14ac:dyDescent="0.25">
      <c r="A113" s="2">
        <v>10</v>
      </c>
      <c r="B113" s="9" t="s">
        <v>845</v>
      </c>
      <c r="C113" s="2" t="s">
        <v>125</v>
      </c>
      <c r="D113" s="2" t="s">
        <v>280</v>
      </c>
      <c r="E113" s="2" t="str">
        <f t="shared" si="9"/>
        <v>10.04</v>
      </c>
      <c r="F113" s="2" t="str">
        <f t="shared" si="10"/>
        <v>Jakobi Meyers</v>
      </c>
      <c r="G113" s="2" t="s">
        <v>208</v>
      </c>
      <c r="H113" s="2" t="s">
        <v>406</v>
      </c>
      <c r="I113" s="2" t="s">
        <v>1</v>
      </c>
      <c r="J113" s="11" t="str">
        <f>_xlfn.XLOOKUP(I113,FantasyOwnerNames!$J$4:$J$15,FantasyOwnerNames!$K$4:$K$15,)</f>
        <v>Adam Devera, Emily McEnerney</v>
      </c>
      <c r="K113" s="2" t="str">
        <f>_xlfn.IFNA(_xlfn.XLOOKUP(F113,' PPR ADP 2024'!E:E,' PPR ADP 2024'!B:B),_xlfn.XLOOKUP(F113,'Adjusted PPR ADP'!A:A,'Adjusted PPR ADP'!B:B))</f>
        <v>12.09</v>
      </c>
      <c r="L113" s="2">
        <f t="shared" si="11"/>
        <v>-2.0500000000000007</v>
      </c>
    </row>
    <row r="114" spans="1:12" x14ac:dyDescent="0.25">
      <c r="A114" s="2">
        <v>10</v>
      </c>
      <c r="B114" s="9" t="s">
        <v>846</v>
      </c>
      <c r="C114" s="2" t="s">
        <v>131</v>
      </c>
      <c r="D114" s="2" t="s">
        <v>288</v>
      </c>
      <c r="E114" s="2" t="str">
        <f t="shared" si="9"/>
        <v>10.05</v>
      </c>
      <c r="F114" s="2" t="str">
        <f t="shared" si="10"/>
        <v>Devin Singletary</v>
      </c>
      <c r="G114" s="2" t="s">
        <v>187</v>
      </c>
      <c r="H114" s="2" t="s">
        <v>363</v>
      </c>
      <c r="I114" s="2" t="s">
        <v>529</v>
      </c>
      <c r="J114" s="11" t="str">
        <f>_xlfn.XLOOKUP(I114,FantasyOwnerNames!$J$4:$J$15,FantasyOwnerNames!$K$4:$K$15,)</f>
        <v>Bhavik Patel</v>
      </c>
      <c r="K114" s="2" t="str">
        <f>_xlfn.IFNA(_xlfn.XLOOKUP(F114,' PPR ADP 2024'!E:E,' PPR ADP 2024'!B:B),_xlfn.XLOOKUP(F114,'Adjusted PPR ADP'!A:A,'Adjusted PPR ADP'!B:B))</f>
        <v>8.06</v>
      </c>
      <c r="L114" s="2">
        <f t="shared" si="11"/>
        <v>1.9900000000000002</v>
      </c>
    </row>
    <row r="115" spans="1:12" x14ac:dyDescent="0.25">
      <c r="A115" s="2">
        <v>10</v>
      </c>
      <c r="B115" s="9" t="s">
        <v>847</v>
      </c>
      <c r="C115" s="2" t="s">
        <v>485</v>
      </c>
      <c r="D115" s="2" t="s">
        <v>272</v>
      </c>
      <c r="E115" s="2" t="str">
        <f t="shared" si="9"/>
        <v>10.06</v>
      </c>
      <c r="F115" s="2" t="str">
        <f t="shared" si="10"/>
        <v>Jets D/ST</v>
      </c>
      <c r="G115" s="2" t="s">
        <v>269</v>
      </c>
      <c r="H115" s="2" t="s">
        <v>272</v>
      </c>
      <c r="I115" s="2" t="s">
        <v>528</v>
      </c>
      <c r="J115" s="11" t="str">
        <f>_xlfn.XLOOKUP(I115,FantasyOwnerNames!$J$4:$J$15,FantasyOwnerNames!$K$4:$K$15,)</f>
        <v>Joseph Herrera, Jeremiah Paul</v>
      </c>
      <c r="K115" s="2" t="str">
        <f>_xlfn.IFNA(_xlfn.XLOOKUP(F115,' PPR ADP 2024'!E:E,' PPR ADP 2024'!B:B),_xlfn.XLOOKUP(F115,'Adjusted PPR ADP'!A:A,'Adjusted PPR ADP'!B:B))</f>
        <v>11.05</v>
      </c>
      <c r="L115" s="2">
        <f t="shared" si="11"/>
        <v>-0.99000000000000021</v>
      </c>
    </row>
    <row r="116" spans="1:12" x14ac:dyDescent="0.25">
      <c r="A116" s="2">
        <v>10</v>
      </c>
      <c r="B116" s="9" t="s">
        <v>848</v>
      </c>
      <c r="C116" s="2" t="s">
        <v>468</v>
      </c>
      <c r="D116" s="2" t="s">
        <v>469</v>
      </c>
      <c r="E116" s="2" t="str">
        <f t="shared" si="9"/>
        <v>10.07</v>
      </c>
      <c r="F116" s="2" t="str">
        <f t="shared" si="10"/>
        <v>Jordan Addison</v>
      </c>
      <c r="G116" s="2" t="s">
        <v>622</v>
      </c>
      <c r="H116" s="2" t="s">
        <v>406</v>
      </c>
      <c r="I116" s="2" t="s">
        <v>527</v>
      </c>
      <c r="J116" s="11" t="str">
        <f>_xlfn.XLOOKUP(I116,FantasyOwnerNames!$J$4:$J$15,FantasyOwnerNames!$K$4:$K$15,)</f>
        <v>Meahway Ngu</v>
      </c>
      <c r="K116" s="2" t="str">
        <f>_xlfn.IFNA(_xlfn.XLOOKUP(F116,' PPR ADP 2024'!E:E,' PPR ADP 2024'!B:B),_xlfn.XLOOKUP(F116,'Adjusted PPR ADP'!A:A,'Adjusted PPR ADP'!B:B))</f>
        <v>9.11</v>
      </c>
      <c r="L116" s="2">
        <f t="shared" si="11"/>
        <v>0.96000000000000085</v>
      </c>
    </row>
    <row r="117" spans="1:12" x14ac:dyDescent="0.25">
      <c r="A117" s="2">
        <v>10</v>
      </c>
      <c r="B117" s="9" t="s">
        <v>849</v>
      </c>
      <c r="C117" s="2" t="s">
        <v>367</v>
      </c>
      <c r="D117" s="2" t="s">
        <v>249</v>
      </c>
      <c r="E117" s="2" t="str">
        <f t="shared" si="9"/>
        <v>10.08</v>
      </c>
      <c r="F117" s="2" t="str">
        <f t="shared" si="10"/>
        <v>Gabe Davis</v>
      </c>
      <c r="G117" s="2" t="s">
        <v>662</v>
      </c>
      <c r="H117" s="2" t="s">
        <v>406</v>
      </c>
      <c r="I117" s="2" t="s">
        <v>526</v>
      </c>
      <c r="J117" s="11" t="str">
        <f>_xlfn.XLOOKUP(I117,FantasyOwnerNames!$J$4:$J$15,FantasyOwnerNames!$K$4:$K$15,)</f>
        <v>Jan Dela Cruz</v>
      </c>
      <c r="K117" s="2" t="str">
        <f>_xlfn.IFNA(_xlfn.XLOOKUP(F117,' PPR ADP 2024'!E:E,' PPR ADP 2024'!B:B),_xlfn.XLOOKUP(F117,'Adjusted PPR ADP'!A:A,'Adjusted PPR ADP'!B:B))</f>
        <v>14.06</v>
      </c>
      <c r="L117" s="2">
        <f t="shared" si="11"/>
        <v>-3.9800000000000004</v>
      </c>
    </row>
    <row r="118" spans="1:12" x14ac:dyDescent="0.25">
      <c r="A118" s="2">
        <v>10</v>
      </c>
      <c r="B118" s="9" t="s">
        <v>850</v>
      </c>
      <c r="C118" s="2" t="s">
        <v>500</v>
      </c>
      <c r="D118" s="2" t="s">
        <v>564</v>
      </c>
      <c r="E118" s="2" t="str">
        <f t="shared" si="9"/>
        <v>10.09</v>
      </c>
      <c r="F118" s="2" t="str">
        <f t="shared" si="10"/>
        <v>Jayden Daniels</v>
      </c>
      <c r="G118" s="2" t="s">
        <v>1046</v>
      </c>
      <c r="H118" s="2" t="s">
        <v>408</v>
      </c>
      <c r="I118" s="2" t="s">
        <v>6</v>
      </c>
      <c r="J118" s="11" t="str">
        <f>_xlfn.XLOOKUP(I118,FantasyOwnerNames!$J$4:$J$15,FantasyOwnerNames!$K$4:$K$15,)</f>
        <v>Patrick Mercado</v>
      </c>
      <c r="K118" s="2" t="str">
        <f>_xlfn.IFNA(_xlfn.XLOOKUP(F118,' PPR ADP 2024'!E:E,' PPR ADP 2024'!B:B),_xlfn.XLOOKUP(F118,'Adjusted PPR ADP'!A:A,'Adjusted PPR ADP'!B:B))</f>
        <v>9.03</v>
      </c>
      <c r="L118" s="2">
        <f t="shared" si="11"/>
        <v>1.0600000000000005</v>
      </c>
    </row>
    <row r="119" spans="1:12" x14ac:dyDescent="0.25">
      <c r="A119" s="2">
        <v>10</v>
      </c>
      <c r="B119" s="9">
        <v>10</v>
      </c>
      <c r="C119" s="2" t="s">
        <v>48</v>
      </c>
      <c r="D119" s="2" t="s">
        <v>232</v>
      </c>
      <c r="E119" s="2" t="str">
        <f t="shared" si="9"/>
        <v>10.10</v>
      </c>
      <c r="F119" s="2" t="str">
        <f t="shared" si="10"/>
        <v>Mike Williams</v>
      </c>
      <c r="G119" s="2" t="s">
        <v>269</v>
      </c>
      <c r="H119" s="2" t="s">
        <v>406</v>
      </c>
      <c r="I119" s="2" t="s">
        <v>525</v>
      </c>
      <c r="J119" s="11" t="str">
        <f>_xlfn.XLOOKUP(I119,FantasyOwnerNames!$J$4:$J$15,FantasyOwnerNames!$K$4:$K$15,)</f>
        <v>Jeff Dela Cruz</v>
      </c>
      <c r="K119" s="2" t="str">
        <f>_xlfn.IFNA(_xlfn.XLOOKUP(F119,' PPR ADP 2024'!E:E,' PPR ADP 2024'!B:B),_xlfn.XLOOKUP(F119,'Adjusted PPR ADP'!A:A,'Adjusted PPR ADP'!B:B))</f>
        <v>13.03</v>
      </c>
      <c r="L119" s="2">
        <f t="shared" si="11"/>
        <v>-2.9299999999999997</v>
      </c>
    </row>
    <row r="120" spans="1:12" x14ac:dyDescent="0.25">
      <c r="A120" s="2">
        <v>10</v>
      </c>
      <c r="B120" s="9">
        <v>11</v>
      </c>
      <c r="C120" s="2" t="s">
        <v>394</v>
      </c>
      <c r="D120" s="2" t="s">
        <v>232</v>
      </c>
      <c r="E120" s="2" t="str">
        <f t="shared" si="9"/>
        <v>10.11</v>
      </c>
      <c r="F120" s="2" t="str">
        <f t="shared" si="10"/>
        <v>Jameson Williams</v>
      </c>
      <c r="G120" s="2" t="s">
        <v>666</v>
      </c>
      <c r="H120" s="2" t="s">
        <v>406</v>
      </c>
      <c r="I120" s="2" t="s">
        <v>524</v>
      </c>
      <c r="J120" s="11" t="str">
        <f>_xlfn.XLOOKUP(I120,FantasyOwnerNames!$J$4:$J$15,FantasyOwnerNames!$K$4:$K$15,)</f>
        <v>Krish Patel</v>
      </c>
      <c r="K120" s="2" t="str">
        <f>_xlfn.IFNA(_xlfn.XLOOKUP(F120,' PPR ADP 2024'!E:E,' PPR ADP 2024'!B:B),_xlfn.XLOOKUP(F120,'Adjusted PPR ADP'!A:A,'Adjusted PPR ADP'!B:B))</f>
        <v>10.11</v>
      </c>
      <c r="L120" s="2">
        <f t="shared" si="11"/>
        <v>0</v>
      </c>
    </row>
    <row r="121" spans="1:12" x14ac:dyDescent="0.25">
      <c r="A121" s="2">
        <v>10</v>
      </c>
      <c r="B121" s="9">
        <v>12</v>
      </c>
      <c r="C121" s="2" t="s">
        <v>543</v>
      </c>
      <c r="D121" s="2" t="s">
        <v>565</v>
      </c>
      <c r="E121" s="2" t="str">
        <f t="shared" si="9"/>
        <v>10.12</v>
      </c>
      <c r="F121" s="2" t="str">
        <f t="shared" si="10"/>
        <v>Xavier Legette</v>
      </c>
      <c r="G121" s="2" t="s">
        <v>620</v>
      </c>
      <c r="H121" s="2" t="s">
        <v>406</v>
      </c>
      <c r="I121" s="2" t="s">
        <v>523</v>
      </c>
      <c r="J121" s="11" t="str">
        <f>_xlfn.XLOOKUP(I121,FantasyOwnerNames!$J$4:$J$15,FantasyOwnerNames!$K$4:$K$15,)</f>
        <v>Angelo Devera</v>
      </c>
      <c r="K121" s="2" t="str">
        <f>_xlfn.IFNA(_xlfn.XLOOKUP(F121,' PPR ADP 2024'!E:E,' PPR ADP 2024'!B:B),_xlfn.XLOOKUP(F121,'Adjusted PPR ADP'!A:A,'Adjusted PPR ADP'!B:B))</f>
        <v>15.01</v>
      </c>
      <c r="L121" s="2">
        <f t="shared" si="11"/>
        <v>-4.8900000000000006</v>
      </c>
    </row>
    <row r="122" spans="1:12" x14ac:dyDescent="0.25">
      <c r="A122" s="2">
        <v>11</v>
      </c>
      <c r="B122" s="9" t="s">
        <v>842</v>
      </c>
      <c r="C122" s="2" t="s">
        <v>566</v>
      </c>
      <c r="D122" s="2" t="s">
        <v>232</v>
      </c>
      <c r="E122" s="2" t="str">
        <f t="shared" si="9"/>
        <v>11.01</v>
      </c>
      <c r="F122" s="2" t="str">
        <f t="shared" si="10"/>
        <v>Caleb Williams</v>
      </c>
      <c r="G122" s="2" t="s">
        <v>657</v>
      </c>
      <c r="H122" s="2" t="s">
        <v>408</v>
      </c>
      <c r="I122" s="2" t="s">
        <v>523</v>
      </c>
      <c r="J122" s="11" t="str">
        <f>_xlfn.XLOOKUP(I122,FantasyOwnerNames!$J$4:$J$15,FantasyOwnerNames!$K$4:$K$15,)</f>
        <v>Angelo Devera</v>
      </c>
      <c r="K122" s="2" t="str">
        <f>_xlfn.IFNA(_xlfn.XLOOKUP(F122,' PPR ADP 2024'!E:E,' PPR ADP 2024'!B:B),_xlfn.XLOOKUP(F122,'Adjusted PPR ADP'!A:A,'Adjusted PPR ADP'!B:B))</f>
        <v>9.08</v>
      </c>
      <c r="L122" s="2">
        <f t="shared" si="11"/>
        <v>1.9299999999999997</v>
      </c>
    </row>
    <row r="123" spans="1:12" x14ac:dyDescent="0.25">
      <c r="A123" s="2">
        <v>11</v>
      </c>
      <c r="B123" s="9" t="s">
        <v>843</v>
      </c>
      <c r="C123" s="2" t="s">
        <v>78</v>
      </c>
      <c r="D123" s="2" t="s">
        <v>244</v>
      </c>
      <c r="E123" s="2" t="str">
        <f t="shared" si="9"/>
        <v>11.02</v>
      </c>
      <c r="F123" s="2" t="str">
        <f t="shared" si="10"/>
        <v>T.J. Hockenson</v>
      </c>
      <c r="G123" s="2" t="s">
        <v>622</v>
      </c>
      <c r="H123" s="2" t="s">
        <v>407</v>
      </c>
      <c r="I123" s="2" t="s">
        <v>524</v>
      </c>
      <c r="J123" s="11" t="str">
        <f>_xlfn.XLOOKUP(I123,FantasyOwnerNames!$J$4:$J$15,FantasyOwnerNames!$K$4:$K$15,)</f>
        <v>Krish Patel</v>
      </c>
      <c r="K123" s="2" t="str">
        <f>_xlfn.IFNA(_xlfn.XLOOKUP(F123,' PPR ADP 2024'!E:E,' PPR ADP 2024'!B:B),_xlfn.XLOOKUP(F123,'Adjusted PPR ADP'!A:A,'Adjusted PPR ADP'!B:B))</f>
        <v>11.01</v>
      </c>
      <c r="L123" s="2">
        <f t="shared" si="11"/>
        <v>9.9999999999997868E-3</v>
      </c>
    </row>
    <row r="124" spans="1:12" x14ac:dyDescent="0.25">
      <c r="A124" s="2">
        <v>11</v>
      </c>
      <c r="B124" s="9" t="s">
        <v>844</v>
      </c>
      <c r="C124" s="2" t="s">
        <v>139</v>
      </c>
      <c r="D124" s="2" t="s">
        <v>272</v>
      </c>
      <c r="E124" s="2" t="str">
        <f t="shared" si="9"/>
        <v>11.03</v>
      </c>
      <c r="F124" s="2" t="str">
        <f t="shared" si="10"/>
        <v>Browns D/ST</v>
      </c>
      <c r="G124" s="2" t="s">
        <v>633</v>
      </c>
      <c r="H124" s="2" t="s">
        <v>272</v>
      </c>
      <c r="I124" s="2" t="s">
        <v>525</v>
      </c>
      <c r="J124" s="11" t="str">
        <f>_xlfn.XLOOKUP(I124,FantasyOwnerNames!$J$4:$J$15,FantasyOwnerNames!$K$4:$K$15,)</f>
        <v>Jeff Dela Cruz</v>
      </c>
      <c r="K124" s="2" t="str">
        <f>_xlfn.IFNA(_xlfn.XLOOKUP(F124,' PPR ADP 2024'!E:E,' PPR ADP 2024'!B:B),_xlfn.XLOOKUP(F124,'Adjusted PPR ADP'!A:A,'Adjusted PPR ADP'!B:B))</f>
        <v>11.12</v>
      </c>
      <c r="L124" s="2">
        <f t="shared" si="11"/>
        <v>-8.9999999999999858E-2</v>
      </c>
    </row>
    <row r="125" spans="1:12" x14ac:dyDescent="0.25">
      <c r="A125" s="2">
        <v>11</v>
      </c>
      <c r="B125" s="9" t="s">
        <v>845</v>
      </c>
      <c r="C125" s="2" t="s">
        <v>61</v>
      </c>
      <c r="D125" s="2" t="s">
        <v>446</v>
      </c>
      <c r="E125" s="2" t="str">
        <f t="shared" si="9"/>
        <v>11.04</v>
      </c>
      <c r="F125" s="2" t="str">
        <f t="shared" si="10"/>
        <v>Tyler Allgeier</v>
      </c>
      <c r="G125" s="2" t="s">
        <v>647</v>
      </c>
      <c r="H125" s="2" t="s">
        <v>363</v>
      </c>
      <c r="I125" s="2" t="s">
        <v>6</v>
      </c>
      <c r="J125" s="11" t="str">
        <f>_xlfn.XLOOKUP(I125,FantasyOwnerNames!$J$4:$J$15,FantasyOwnerNames!$K$4:$K$15,)</f>
        <v>Patrick Mercado</v>
      </c>
      <c r="K125" s="2" t="str">
        <f>_xlfn.IFNA(_xlfn.XLOOKUP(F125,' PPR ADP 2024'!E:E,' PPR ADP 2024'!B:B),_xlfn.XLOOKUP(F125,'Adjusted PPR ADP'!A:A,'Adjusted PPR ADP'!B:B))</f>
        <v>13.08</v>
      </c>
      <c r="L125" s="2">
        <f t="shared" si="11"/>
        <v>-2.0400000000000009</v>
      </c>
    </row>
    <row r="126" spans="1:12" x14ac:dyDescent="0.25">
      <c r="A126" s="2">
        <v>11</v>
      </c>
      <c r="B126" s="9" t="s">
        <v>846</v>
      </c>
      <c r="C126" s="2" t="s">
        <v>387</v>
      </c>
      <c r="D126" s="2" t="s">
        <v>272</v>
      </c>
      <c r="E126" s="2" t="str">
        <f t="shared" si="9"/>
        <v>11.05</v>
      </c>
      <c r="F126" s="2" t="str">
        <f t="shared" si="10"/>
        <v>Cowboys D/ST</v>
      </c>
      <c r="G126" s="2" t="s">
        <v>627</v>
      </c>
      <c r="H126" s="2" t="s">
        <v>272</v>
      </c>
      <c r="I126" s="2" t="s">
        <v>526</v>
      </c>
      <c r="J126" s="11" t="str">
        <f>_xlfn.XLOOKUP(I126,FantasyOwnerNames!$J$4:$J$15,FantasyOwnerNames!$K$4:$K$15,)</f>
        <v>Jan Dela Cruz</v>
      </c>
      <c r="K126" s="2" t="str">
        <f>_xlfn.IFNA(_xlfn.XLOOKUP(F126,' PPR ADP 2024'!E:E,' PPR ADP 2024'!B:B),_xlfn.XLOOKUP(F126,'Adjusted PPR ADP'!A:A,'Adjusted PPR ADP'!B:B))</f>
        <v>11.02</v>
      </c>
      <c r="L126" s="2">
        <f t="shared" si="11"/>
        <v>3.0000000000001137E-2</v>
      </c>
    </row>
    <row r="127" spans="1:12" x14ac:dyDescent="0.25">
      <c r="A127" s="2">
        <v>11</v>
      </c>
      <c r="B127" s="9" t="s">
        <v>847</v>
      </c>
      <c r="C127" s="2" t="s">
        <v>116</v>
      </c>
      <c r="D127" s="2" t="s">
        <v>272</v>
      </c>
      <c r="E127" s="2" t="str">
        <f t="shared" si="9"/>
        <v>11.06</v>
      </c>
      <c r="F127" s="2" t="str">
        <f t="shared" si="10"/>
        <v>Ravens D/ST</v>
      </c>
      <c r="G127" s="2" t="s">
        <v>685</v>
      </c>
      <c r="H127" s="2" t="s">
        <v>272</v>
      </c>
      <c r="I127" s="2" t="s">
        <v>527</v>
      </c>
      <c r="J127" s="11" t="str">
        <f>_xlfn.XLOOKUP(I127,FantasyOwnerNames!$J$4:$J$15,FantasyOwnerNames!$K$4:$K$15,)</f>
        <v>Meahway Ngu</v>
      </c>
      <c r="K127" s="2" t="str">
        <f>_xlfn.IFNA(_xlfn.XLOOKUP(F127,' PPR ADP 2024'!E:E,' PPR ADP 2024'!B:B),_xlfn.XLOOKUP(F127,'Adjusted PPR ADP'!A:A,'Adjusted PPR ADP'!B:B))</f>
        <v>11.04</v>
      </c>
      <c r="L127" s="2">
        <f t="shared" si="11"/>
        <v>2.000000000000135E-2</v>
      </c>
    </row>
    <row r="128" spans="1:12" x14ac:dyDescent="0.25">
      <c r="A128" s="2">
        <v>11</v>
      </c>
      <c r="B128" s="9" t="s">
        <v>848</v>
      </c>
      <c r="C128" s="2" t="s">
        <v>58</v>
      </c>
      <c r="D128" s="2" t="s">
        <v>567</v>
      </c>
      <c r="E128" s="2" t="str">
        <f t="shared" si="9"/>
        <v>11.07</v>
      </c>
      <c r="F128" s="2" t="str">
        <f t="shared" si="10"/>
        <v>Brandon Aubrey</v>
      </c>
      <c r="G128" s="2" t="s">
        <v>627</v>
      </c>
      <c r="H128" s="2" t="s">
        <v>362</v>
      </c>
      <c r="I128" s="2" t="s">
        <v>528</v>
      </c>
      <c r="J128" s="11" t="str">
        <f>_xlfn.XLOOKUP(I128,FantasyOwnerNames!$J$4:$J$15,FantasyOwnerNames!$K$4:$K$15,)</f>
        <v>Joseph Herrera, Jeremiah Paul</v>
      </c>
      <c r="K128" s="2" t="str">
        <f>_xlfn.IFNA(_xlfn.XLOOKUP(F128,' PPR ADP 2024'!E:E,' PPR ADP 2024'!B:B),_xlfn.XLOOKUP(F128,'Adjusted PPR ADP'!A:A,'Adjusted PPR ADP'!B:B))</f>
        <v>10.05</v>
      </c>
      <c r="L128" s="2">
        <f t="shared" si="11"/>
        <v>1.0199999999999996</v>
      </c>
    </row>
    <row r="129" spans="1:12" x14ac:dyDescent="0.25">
      <c r="A129" s="2">
        <v>11</v>
      </c>
      <c r="B129" s="9" t="s">
        <v>849</v>
      </c>
      <c r="C129" s="2" t="s">
        <v>75</v>
      </c>
      <c r="D129" s="2" t="s">
        <v>241</v>
      </c>
      <c r="E129" s="2" t="str">
        <f t="shared" si="9"/>
        <v>11.08</v>
      </c>
      <c r="F129" s="2" t="str">
        <f t="shared" si="10"/>
        <v>Jerry Jeudy</v>
      </c>
      <c r="G129" s="2" t="s">
        <v>633</v>
      </c>
      <c r="H129" s="2" t="s">
        <v>406</v>
      </c>
      <c r="I129" s="2" t="s">
        <v>529</v>
      </c>
      <c r="J129" s="11" t="str">
        <f>_xlfn.XLOOKUP(I129,FantasyOwnerNames!$J$4:$J$15,FantasyOwnerNames!$K$4:$K$15,)</f>
        <v>Bhavik Patel</v>
      </c>
      <c r="K129" s="2" t="str">
        <f>_xlfn.IFNA(_xlfn.XLOOKUP(F129,' PPR ADP 2024'!E:E,' PPR ADP 2024'!B:B),_xlfn.XLOOKUP(F129,'Adjusted PPR ADP'!A:A,'Adjusted PPR ADP'!B:B))</f>
        <v>12.10</v>
      </c>
      <c r="L129" s="2">
        <f t="shared" si="11"/>
        <v>-1.0199999999999996</v>
      </c>
    </row>
    <row r="130" spans="1:12" x14ac:dyDescent="0.25">
      <c r="A130" s="2">
        <v>11</v>
      </c>
      <c r="B130" s="9" t="s">
        <v>850</v>
      </c>
      <c r="C130" s="2" t="s">
        <v>132</v>
      </c>
      <c r="D130" s="2" t="s">
        <v>484</v>
      </c>
      <c r="E130" s="2" t="str">
        <f t="shared" ref="E130:E161" si="12">_xlfn.CONCAT(A130,".",B130)</f>
        <v>11.09</v>
      </c>
      <c r="F130" s="2" t="str">
        <f t="shared" ref="F130:F161" si="13">_xlfn.CONCAT(C130, " ",D130)</f>
        <v>Zach Charbonnet</v>
      </c>
      <c r="G130" s="2" t="s">
        <v>650</v>
      </c>
      <c r="H130" s="2" t="s">
        <v>363</v>
      </c>
      <c r="I130" s="2" t="s">
        <v>1</v>
      </c>
      <c r="J130" s="11" t="str">
        <f>_xlfn.XLOOKUP(I130,FantasyOwnerNames!$J$4:$J$15,FantasyOwnerNames!$K$4:$K$15,)</f>
        <v>Adam Devera, Emily McEnerney</v>
      </c>
      <c r="K130" s="2" t="str">
        <f>_xlfn.IFNA(_xlfn.XLOOKUP(F130,' PPR ADP 2024'!E:E,' PPR ADP 2024'!B:B),_xlfn.XLOOKUP(F130,'Adjusted PPR ADP'!A:A,'Adjusted PPR ADP'!B:B))</f>
        <v>12.12</v>
      </c>
      <c r="L130" s="2">
        <f t="shared" ref="L130:L161" si="14">IFERROR(E130-K130, "N/A")</f>
        <v>-1.0299999999999994</v>
      </c>
    </row>
    <row r="131" spans="1:12" x14ac:dyDescent="0.25">
      <c r="A131" s="2">
        <v>11</v>
      </c>
      <c r="B131" s="9">
        <v>10</v>
      </c>
      <c r="C131" s="2" t="s">
        <v>87</v>
      </c>
      <c r="D131" s="2" t="s">
        <v>253</v>
      </c>
      <c r="E131" s="2" t="str">
        <f t="shared" si="12"/>
        <v>11.10</v>
      </c>
      <c r="F131" s="2" t="str">
        <f t="shared" si="13"/>
        <v>Brandin Cooks</v>
      </c>
      <c r="G131" s="2" t="s">
        <v>627</v>
      </c>
      <c r="H131" s="2" t="s">
        <v>406</v>
      </c>
      <c r="I131" s="2" t="s">
        <v>460</v>
      </c>
      <c r="J131" s="11" t="str">
        <f>_xlfn.XLOOKUP(I131,FantasyOwnerNames!$J$4:$J$15,FantasyOwnerNames!$K$4:$K$15,)</f>
        <v>Geoffrey Mercado</v>
      </c>
      <c r="K131" s="2" t="str">
        <f>_xlfn.IFNA(_xlfn.XLOOKUP(F131,' PPR ADP 2024'!E:E,' PPR ADP 2024'!B:B),_xlfn.XLOOKUP(F131,'Adjusted PPR ADP'!A:A,'Adjusted PPR ADP'!B:B))</f>
        <v>14.07</v>
      </c>
      <c r="L131" s="2">
        <f t="shared" si="14"/>
        <v>-2.9700000000000006</v>
      </c>
    </row>
    <row r="132" spans="1:12" x14ac:dyDescent="0.25">
      <c r="A132" s="2">
        <v>11</v>
      </c>
      <c r="B132" s="9">
        <v>11</v>
      </c>
      <c r="C132" s="2" t="s">
        <v>382</v>
      </c>
      <c r="D132" s="2" t="s">
        <v>435</v>
      </c>
      <c r="E132" s="2" t="str">
        <f t="shared" si="12"/>
        <v>11.11</v>
      </c>
      <c r="F132" s="2" t="str">
        <f t="shared" si="13"/>
        <v>Romeo Doubs</v>
      </c>
      <c r="G132" s="2" t="s">
        <v>193</v>
      </c>
      <c r="H132" s="2" t="s">
        <v>406</v>
      </c>
      <c r="I132" s="2" t="s">
        <v>530</v>
      </c>
      <c r="J132" s="11" t="str">
        <f>_xlfn.XLOOKUP(I132,FantasyOwnerNames!$J$4:$J$15,FantasyOwnerNames!$K$4:$K$15,)</f>
        <v>Armon Antolin</v>
      </c>
      <c r="K132" s="2" t="str">
        <f>_xlfn.IFNA(_xlfn.XLOOKUP(F132,' PPR ADP 2024'!E:E,' PPR ADP 2024'!B:B),_xlfn.XLOOKUP(F132,'Adjusted PPR ADP'!A:A,'Adjusted PPR ADP'!B:B))</f>
        <v>12.06</v>
      </c>
      <c r="L132" s="2">
        <f t="shared" si="14"/>
        <v>-0.95000000000000107</v>
      </c>
    </row>
    <row r="133" spans="1:12" x14ac:dyDescent="0.25">
      <c r="A133" s="2">
        <v>11</v>
      </c>
      <c r="B133" s="9">
        <v>12</v>
      </c>
      <c r="C133" s="2" t="s">
        <v>126</v>
      </c>
      <c r="D133" s="2" t="s">
        <v>281</v>
      </c>
      <c r="E133" s="2" t="str">
        <f t="shared" si="12"/>
        <v>11.12</v>
      </c>
      <c r="F133" s="2" t="str">
        <f t="shared" si="13"/>
        <v>Harrison Butker</v>
      </c>
      <c r="G133" s="2" t="s">
        <v>191</v>
      </c>
      <c r="H133" s="2" t="s">
        <v>362</v>
      </c>
      <c r="I133" s="2" t="s">
        <v>531</v>
      </c>
      <c r="J133" s="11" t="str">
        <f>_xlfn.XLOOKUP(I133,FantasyOwnerNames!$J$4:$J$15,FantasyOwnerNames!$K$4:$K$15,)</f>
        <v>Joseph Durkin</v>
      </c>
      <c r="K133" s="2" t="str">
        <f>_xlfn.IFNA(_xlfn.XLOOKUP(F133,' PPR ADP 2024'!E:E,' PPR ADP 2024'!B:B),_xlfn.XLOOKUP(F133,'Adjusted PPR ADP'!A:A,'Adjusted PPR ADP'!B:B))</f>
        <v>10.01</v>
      </c>
      <c r="L133" s="2">
        <f t="shared" si="14"/>
        <v>1.1099999999999994</v>
      </c>
    </row>
    <row r="134" spans="1:12" x14ac:dyDescent="0.25">
      <c r="A134" s="2">
        <v>12</v>
      </c>
      <c r="B134" s="9" t="s">
        <v>842</v>
      </c>
      <c r="C134" s="2" t="s">
        <v>123</v>
      </c>
      <c r="D134" s="2" t="s">
        <v>272</v>
      </c>
      <c r="E134" s="2" t="str">
        <f t="shared" si="12"/>
        <v>12.01</v>
      </c>
      <c r="F134" s="2" t="str">
        <f t="shared" si="13"/>
        <v>49ers D/ST</v>
      </c>
      <c r="G134" s="2" t="s">
        <v>214</v>
      </c>
      <c r="H134" s="2" t="s">
        <v>272</v>
      </c>
      <c r="I134" s="2" t="s">
        <v>531</v>
      </c>
      <c r="J134" s="11" t="str">
        <f>_xlfn.XLOOKUP(I134,FantasyOwnerNames!$J$4:$J$15,FantasyOwnerNames!$K$4:$K$15,)</f>
        <v>Joseph Durkin</v>
      </c>
      <c r="K134" s="2" t="str">
        <f>_xlfn.IFNA(_xlfn.XLOOKUP(F134,' PPR ADP 2024'!E:E,' PPR ADP 2024'!B:B),_xlfn.XLOOKUP(F134,'Adjusted PPR ADP'!A:A,'Adjusted PPR ADP'!B:B))</f>
        <v>10.08</v>
      </c>
      <c r="L134" s="2">
        <f t="shared" si="14"/>
        <v>1.9299999999999997</v>
      </c>
    </row>
    <row r="135" spans="1:12" x14ac:dyDescent="0.25">
      <c r="A135" s="2">
        <v>12</v>
      </c>
      <c r="B135" s="9" t="s">
        <v>843</v>
      </c>
      <c r="C135" s="2" t="s">
        <v>468</v>
      </c>
      <c r="D135" s="2" t="s">
        <v>568</v>
      </c>
      <c r="E135" s="2" t="str">
        <f t="shared" si="12"/>
        <v>12.02</v>
      </c>
      <c r="F135" s="2" t="str">
        <f t="shared" si="13"/>
        <v>Jordan Mason</v>
      </c>
      <c r="G135" s="2" t="s">
        <v>214</v>
      </c>
      <c r="H135" s="2" t="s">
        <v>363</v>
      </c>
      <c r="I135" s="2" t="s">
        <v>530</v>
      </c>
      <c r="J135" s="11" t="str">
        <f>_xlfn.XLOOKUP(I135,FantasyOwnerNames!$J$4:$J$15,FantasyOwnerNames!$K$4:$K$15,)</f>
        <v>Armon Antolin</v>
      </c>
      <c r="K135" s="2" t="str">
        <f>_xlfn.IFNA(_xlfn.XLOOKUP(F135,' PPR ADP 2024'!E:E,' PPR ADP 2024'!B:B),_xlfn.XLOOKUP(F135,'Adjusted PPR ADP'!A:A,'Adjusted PPR ADP'!B:B))</f>
        <v>17.07</v>
      </c>
      <c r="L135" s="2">
        <f t="shared" si="14"/>
        <v>-5.0500000000000007</v>
      </c>
    </row>
    <row r="136" spans="1:12" x14ac:dyDescent="0.25">
      <c r="A136" s="2">
        <v>12</v>
      </c>
      <c r="B136" s="9" t="s">
        <v>844</v>
      </c>
      <c r="C136" s="2" t="s">
        <v>562</v>
      </c>
      <c r="D136" s="2" t="s">
        <v>569</v>
      </c>
      <c r="E136" s="2" t="str">
        <f t="shared" si="12"/>
        <v>12.03</v>
      </c>
      <c r="F136" s="2" t="str">
        <f t="shared" si="13"/>
        <v>Brock Purdy</v>
      </c>
      <c r="G136" s="2" t="s">
        <v>214</v>
      </c>
      <c r="H136" s="2" t="s">
        <v>408</v>
      </c>
      <c r="I136" s="2" t="s">
        <v>460</v>
      </c>
      <c r="J136" s="11" t="str">
        <f>_xlfn.XLOOKUP(I136,FantasyOwnerNames!$J$4:$J$15,FantasyOwnerNames!$K$4:$K$15,)</f>
        <v>Geoffrey Mercado</v>
      </c>
      <c r="K136" s="2" t="str">
        <f>_xlfn.IFNA(_xlfn.XLOOKUP(F136,' PPR ADP 2024'!E:E,' PPR ADP 2024'!B:B),_xlfn.XLOOKUP(F136,'Adjusted PPR ADP'!A:A,'Adjusted PPR ADP'!B:B))</f>
        <v>8.03</v>
      </c>
      <c r="L136" s="2">
        <f t="shared" si="14"/>
        <v>4</v>
      </c>
    </row>
    <row r="137" spans="1:12" x14ac:dyDescent="0.25">
      <c r="A137" s="2">
        <v>12</v>
      </c>
      <c r="B137" s="9" t="s">
        <v>845</v>
      </c>
      <c r="C137" s="2" t="s">
        <v>371</v>
      </c>
      <c r="D137" s="2" t="s">
        <v>421</v>
      </c>
      <c r="E137" s="2" t="str">
        <f t="shared" si="12"/>
        <v>12.04</v>
      </c>
      <c r="F137" s="2" t="str">
        <f t="shared" si="13"/>
        <v>Dalton Schultz</v>
      </c>
      <c r="G137" s="2" t="s">
        <v>736</v>
      </c>
      <c r="H137" s="2" t="s">
        <v>407</v>
      </c>
      <c r="I137" s="2" t="s">
        <v>1</v>
      </c>
      <c r="J137" s="11" t="str">
        <f>_xlfn.XLOOKUP(I137,FantasyOwnerNames!$J$4:$J$15,FantasyOwnerNames!$K$4:$K$15,)</f>
        <v>Adam Devera, Emily McEnerney</v>
      </c>
      <c r="K137" s="2" t="str">
        <f>_xlfn.IFNA(_xlfn.XLOOKUP(F137,' PPR ADP 2024'!E:E,' PPR ADP 2024'!B:B),_xlfn.XLOOKUP(F137,'Adjusted PPR ADP'!A:A,'Adjusted PPR ADP'!B:B))</f>
        <v>10.12</v>
      </c>
      <c r="L137" s="2">
        <f t="shared" si="14"/>
        <v>1.92</v>
      </c>
    </row>
    <row r="138" spans="1:12" x14ac:dyDescent="0.25">
      <c r="A138" s="2">
        <v>12</v>
      </c>
      <c r="B138" s="9" t="s">
        <v>846</v>
      </c>
      <c r="C138" s="2" t="s">
        <v>570</v>
      </c>
      <c r="D138" s="2" t="s">
        <v>571</v>
      </c>
      <c r="E138" s="2" t="str">
        <f t="shared" si="12"/>
        <v>12.05</v>
      </c>
      <c r="F138" s="2" t="str">
        <f t="shared" si="13"/>
        <v>Jonathon Brooks</v>
      </c>
      <c r="G138" s="2" t="s">
        <v>620</v>
      </c>
      <c r="H138" s="2" t="s">
        <v>363</v>
      </c>
      <c r="I138" s="2" t="s">
        <v>529</v>
      </c>
      <c r="J138" s="11" t="str">
        <f>_xlfn.XLOOKUP(I138,FantasyOwnerNames!$J$4:$J$15,FantasyOwnerNames!$K$4:$K$15,)</f>
        <v>Bhavik Patel</v>
      </c>
      <c r="K138" s="2" t="str">
        <f>_xlfn.IFNA(_xlfn.XLOOKUP(F138,' PPR ADP 2024'!E:E,' PPR ADP 2024'!B:B),_xlfn.XLOOKUP(F138,'Adjusted PPR ADP'!A:A,'Adjusted PPR ADP'!B:B))</f>
        <v>9.01</v>
      </c>
      <c r="L138" s="2">
        <f t="shared" si="14"/>
        <v>3.0400000000000009</v>
      </c>
    </row>
    <row r="139" spans="1:12" x14ac:dyDescent="0.25">
      <c r="A139" s="2">
        <v>12</v>
      </c>
      <c r="B139" s="9" t="s">
        <v>847</v>
      </c>
      <c r="C139" s="2" t="s">
        <v>572</v>
      </c>
      <c r="D139" s="2" t="s">
        <v>573</v>
      </c>
      <c r="E139" s="2" t="str">
        <f t="shared" si="12"/>
        <v>12.06</v>
      </c>
      <c r="F139" s="2" t="str">
        <f t="shared" si="13"/>
        <v>Ty Chandler</v>
      </c>
      <c r="G139" s="2" t="s">
        <v>622</v>
      </c>
      <c r="H139" s="2" t="s">
        <v>363</v>
      </c>
      <c r="I139" s="2" t="s">
        <v>528</v>
      </c>
      <c r="J139" s="11" t="str">
        <f>_xlfn.XLOOKUP(I139,FantasyOwnerNames!$J$4:$J$15,FantasyOwnerNames!$K$4:$K$15,)</f>
        <v>Joseph Herrera, Jeremiah Paul</v>
      </c>
      <c r="K139" s="2" t="str">
        <f>_xlfn.IFNA(_xlfn.XLOOKUP(F139,' PPR ADP 2024'!E:E,' PPR ADP 2024'!B:B),_xlfn.XLOOKUP(F139,'Adjusted PPR ADP'!A:A,'Adjusted PPR ADP'!B:B))</f>
        <v>13.11</v>
      </c>
      <c r="L139" s="2">
        <f t="shared" si="14"/>
        <v>-1.0499999999999989</v>
      </c>
    </row>
    <row r="140" spans="1:12" x14ac:dyDescent="0.25">
      <c r="A140" s="2">
        <v>12</v>
      </c>
      <c r="B140" s="9" t="s">
        <v>848</v>
      </c>
      <c r="C140" s="2" t="s">
        <v>61</v>
      </c>
      <c r="D140" s="2" t="s">
        <v>227</v>
      </c>
      <c r="E140" s="2" t="str">
        <f t="shared" si="12"/>
        <v>12.07</v>
      </c>
      <c r="F140" s="2" t="str">
        <f t="shared" si="13"/>
        <v>Tyler Lockett</v>
      </c>
      <c r="G140" s="2" t="s">
        <v>650</v>
      </c>
      <c r="H140" s="2" t="s">
        <v>406</v>
      </c>
      <c r="I140" s="2" t="s">
        <v>527</v>
      </c>
      <c r="J140" s="11" t="str">
        <f>_xlfn.XLOOKUP(I140,FantasyOwnerNames!$J$4:$J$15,FantasyOwnerNames!$K$4:$K$15,)</f>
        <v>Meahway Ngu</v>
      </c>
      <c r="K140" s="2" t="str">
        <f>_xlfn.IFNA(_xlfn.XLOOKUP(F140,' PPR ADP 2024'!E:E,' PPR ADP 2024'!B:B),_xlfn.XLOOKUP(F140,'Adjusted PPR ADP'!A:A,'Adjusted PPR ADP'!B:B))</f>
        <v>12.03</v>
      </c>
      <c r="L140" s="2">
        <f t="shared" si="14"/>
        <v>4.0000000000000924E-2</v>
      </c>
    </row>
    <row r="141" spans="1:12" x14ac:dyDescent="0.25">
      <c r="A141" s="2">
        <v>12</v>
      </c>
      <c r="B141" s="9" t="s">
        <v>849</v>
      </c>
      <c r="C141" s="2" t="s">
        <v>574</v>
      </c>
      <c r="D141" s="2" t="s">
        <v>575</v>
      </c>
      <c r="E141" s="2" t="str">
        <f t="shared" si="12"/>
        <v>12.08</v>
      </c>
      <c r="F141" s="2" t="str">
        <f t="shared" si="13"/>
        <v>Chuba Hubbard</v>
      </c>
      <c r="G141" s="2" t="s">
        <v>620</v>
      </c>
      <c r="H141" s="2" t="s">
        <v>363</v>
      </c>
      <c r="I141" s="2" t="s">
        <v>526</v>
      </c>
      <c r="J141" s="11" t="str">
        <f>_xlfn.XLOOKUP(I141,FantasyOwnerNames!$J$4:$J$15,FantasyOwnerNames!$K$4:$K$15,)</f>
        <v>Jan Dela Cruz</v>
      </c>
      <c r="K141" s="2" t="str">
        <f>_xlfn.IFNA(_xlfn.XLOOKUP(F141,' PPR ADP 2024'!E:E,' PPR ADP 2024'!B:B),_xlfn.XLOOKUP(F141,'Adjusted PPR ADP'!A:A,'Adjusted PPR ADP'!B:B))</f>
        <v>11.09</v>
      </c>
      <c r="L141" s="2">
        <f t="shared" si="14"/>
        <v>0.99000000000000021</v>
      </c>
    </row>
    <row r="142" spans="1:12" x14ac:dyDescent="0.25">
      <c r="A142" s="2">
        <v>12</v>
      </c>
      <c r="B142" s="9" t="s">
        <v>850</v>
      </c>
      <c r="C142" s="2" t="s">
        <v>142</v>
      </c>
      <c r="D142" s="2" t="s">
        <v>576</v>
      </c>
      <c r="E142" s="2" t="str">
        <f t="shared" si="12"/>
        <v>12.09</v>
      </c>
      <c r="F142" s="2" t="str">
        <f t="shared" si="13"/>
        <v>Trey Benson</v>
      </c>
      <c r="G142" s="2" t="s">
        <v>645</v>
      </c>
      <c r="H142" s="2" t="s">
        <v>363</v>
      </c>
      <c r="I142" s="2" t="s">
        <v>6</v>
      </c>
      <c r="J142" s="11" t="str">
        <f>_xlfn.XLOOKUP(I142,FantasyOwnerNames!$J$4:$J$15,FantasyOwnerNames!$K$4:$K$15,)</f>
        <v>Patrick Mercado</v>
      </c>
      <c r="K142" s="2" t="str">
        <f>_xlfn.IFNA(_xlfn.XLOOKUP(F142,' PPR ADP 2024'!E:E,' PPR ADP 2024'!B:B),_xlfn.XLOOKUP(F142,'Adjusted PPR ADP'!A:A,'Adjusted PPR ADP'!B:B))</f>
        <v>11.11</v>
      </c>
      <c r="L142" s="2">
        <f t="shared" si="14"/>
        <v>0.98000000000000043</v>
      </c>
    </row>
    <row r="143" spans="1:12" x14ac:dyDescent="0.25">
      <c r="A143" s="2">
        <v>12</v>
      </c>
      <c r="B143" s="9">
        <v>10</v>
      </c>
      <c r="C143" s="2" t="s">
        <v>64</v>
      </c>
      <c r="D143" s="2" t="s">
        <v>230</v>
      </c>
      <c r="E143" s="2" t="str">
        <f t="shared" si="12"/>
        <v>12.10</v>
      </c>
      <c r="F143" s="2" t="str">
        <f t="shared" si="13"/>
        <v>Adam Thielen</v>
      </c>
      <c r="G143" s="2" t="s">
        <v>620</v>
      </c>
      <c r="H143" s="2" t="s">
        <v>406</v>
      </c>
      <c r="I143" s="2" t="s">
        <v>525</v>
      </c>
      <c r="J143" s="11" t="str">
        <f>_xlfn.XLOOKUP(I143,FantasyOwnerNames!$J$4:$J$15,FantasyOwnerNames!$K$4:$K$15,)</f>
        <v>Jeff Dela Cruz</v>
      </c>
      <c r="K143" s="2" t="str">
        <f>_xlfn.IFNA(_xlfn.XLOOKUP(F143,' PPR ADP 2024'!E:E,' PPR ADP 2024'!B:B),_xlfn.XLOOKUP(F143,'Adjusted PPR ADP'!A:A,'Adjusted PPR ADP'!B:B))</f>
        <v>13.12</v>
      </c>
      <c r="L143" s="2">
        <f t="shared" si="14"/>
        <v>-1.0199999999999996</v>
      </c>
    </row>
    <row r="144" spans="1:12" x14ac:dyDescent="0.25">
      <c r="A144" s="2">
        <v>12</v>
      </c>
      <c r="B144" s="9">
        <v>11</v>
      </c>
      <c r="C144" s="2" t="s">
        <v>577</v>
      </c>
      <c r="D144" s="2" t="s">
        <v>272</v>
      </c>
      <c r="E144" s="2" t="str">
        <f t="shared" si="12"/>
        <v>12.11</v>
      </c>
      <c r="F144" s="2" t="str">
        <f t="shared" si="13"/>
        <v>Chiefs D/ST</v>
      </c>
      <c r="G144" s="2" t="s">
        <v>191</v>
      </c>
      <c r="H144" s="2" t="s">
        <v>272</v>
      </c>
      <c r="I144" s="2" t="s">
        <v>524</v>
      </c>
      <c r="J144" s="11" t="str">
        <f>_xlfn.XLOOKUP(I144,FantasyOwnerNames!$J$4:$J$15,FantasyOwnerNames!$K$4:$K$15,)</f>
        <v>Krish Patel</v>
      </c>
      <c r="K144" s="2" t="str">
        <f>_xlfn.IFNA(_xlfn.XLOOKUP(F144,' PPR ADP 2024'!E:E,' PPR ADP 2024'!B:B),_xlfn.XLOOKUP(F144,'Adjusted PPR ADP'!A:A,'Adjusted PPR ADP'!B:B))</f>
        <v>13.10</v>
      </c>
      <c r="L144" s="2">
        <f t="shared" si="14"/>
        <v>-0.99000000000000021</v>
      </c>
    </row>
    <row r="145" spans="1:12" x14ac:dyDescent="0.25">
      <c r="A145" s="2">
        <v>12</v>
      </c>
      <c r="B145" s="9">
        <v>12</v>
      </c>
      <c r="C145" s="2" t="s">
        <v>578</v>
      </c>
      <c r="D145" s="2" t="s">
        <v>579</v>
      </c>
      <c r="E145" s="2" t="str">
        <f t="shared" si="12"/>
        <v>12.12</v>
      </c>
      <c r="F145" s="2" t="str">
        <f t="shared" si="13"/>
        <v>Blake Corum</v>
      </c>
      <c r="G145" s="2" t="s">
        <v>220</v>
      </c>
      <c r="H145" s="2" t="s">
        <v>363</v>
      </c>
      <c r="I145" s="2" t="s">
        <v>523</v>
      </c>
      <c r="J145" s="11" t="str">
        <f>_xlfn.XLOOKUP(I145,FantasyOwnerNames!$J$4:$J$15,FantasyOwnerNames!$K$4:$K$15,)</f>
        <v>Angelo Devera</v>
      </c>
      <c r="K145" s="2" t="str">
        <f>_xlfn.IFNA(_xlfn.XLOOKUP(F145,' PPR ADP 2024'!E:E,' PPR ADP 2024'!B:B),_xlfn.XLOOKUP(F145,'Adjusted PPR ADP'!A:A,'Adjusted PPR ADP'!B:B))</f>
        <v>11.03</v>
      </c>
      <c r="L145" s="2">
        <f t="shared" si="14"/>
        <v>1.0899999999999999</v>
      </c>
    </row>
    <row r="146" spans="1:12" x14ac:dyDescent="0.25">
      <c r="A146" s="2">
        <v>13</v>
      </c>
      <c r="B146" s="9" t="s">
        <v>842</v>
      </c>
      <c r="C146" s="2" t="s">
        <v>130</v>
      </c>
      <c r="D146" s="2" t="s">
        <v>580</v>
      </c>
      <c r="E146" s="2" t="str">
        <f t="shared" si="12"/>
        <v>13.01</v>
      </c>
      <c r="F146" s="2" t="str">
        <f t="shared" si="13"/>
        <v>Jaylen Wright</v>
      </c>
      <c r="G146" s="2" t="s">
        <v>680</v>
      </c>
      <c r="H146" s="2" t="s">
        <v>363</v>
      </c>
      <c r="I146" s="2" t="s">
        <v>523</v>
      </c>
      <c r="J146" s="11" t="str">
        <f>_xlfn.XLOOKUP(I146,FantasyOwnerNames!$J$4:$J$15,FantasyOwnerNames!$K$4:$K$15,)</f>
        <v>Angelo Devera</v>
      </c>
      <c r="K146" s="2" t="str">
        <f>_xlfn.IFNA(_xlfn.XLOOKUP(F146,' PPR ADP 2024'!E:E,' PPR ADP 2024'!B:B),_xlfn.XLOOKUP(F146,'Adjusted PPR ADP'!A:A,'Adjusted PPR ADP'!B:B))</f>
        <v>14.08</v>
      </c>
      <c r="L146" s="2">
        <f t="shared" si="14"/>
        <v>-1.0700000000000003</v>
      </c>
    </row>
    <row r="147" spans="1:12" x14ac:dyDescent="0.25">
      <c r="A147" s="2">
        <v>13</v>
      </c>
      <c r="B147" s="9" t="s">
        <v>843</v>
      </c>
      <c r="C147" s="2" t="s">
        <v>516</v>
      </c>
      <c r="D147" s="2" t="s">
        <v>517</v>
      </c>
      <c r="E147" s="2" t="str">
        <f t="shared" si="12"/>
        <v>13.02</v>
      </c>
      <c r="F147" s="2" t="str">
        <f t="shared" si="13"/>
        <v>Jaleel McLaughlin</v>
      </c>
      <c r="G147" s="2" t="s">
        <v>688</v>
      </c>
      <c r="H147" s="2" t="s">
        <v>363</v>
      </c>
      <c r="I147" s="2" t="s">
        <v>524</v>
      </c>
      <c r="J147" s="11" t="str">
        <f>_xlfn.XLOOKUP(I147,FantasyOwnerNames!$J$4:$J$15,FantasyOwnerNames!$K$4:$K$15,)</f>
        <v>Krish Patel</v>
      </c>
      <c r="K147" s="2" t="str">
        <f>_xlfn.IFNA(_xlfn.XLOOKUP(F147,' PPR ADP 2024'!E:E,' PPR ADP 2024'!B:B),_xlfn.XLOOKUP(F147,'Adjusted PPR ADP'!A:A,'Adjusted PPR ADP'!B:B))</f>
        <v>14.01</v>
      </c>
      <c r="L147" s="2">
        <f t="shared" si="14"/>
        <v>-0.99000000000000021</v>
      </c>
    </row>
    <row r="148" spans="1:12" x14ac:dyDescent="0.25">
      <c r="A148" s="2">
        <v>13</v>
      </c>
      <c r="B148" s="9" t="s">
        <v>844</v>
      </c>
      <c r="C148" s="2" t="s">
        <v>28</v>
      </c>
      <c r="D148" s="2" t="s">
        <v>255</v>
      </c>
      <c r="E148" s="2" t="str">
        <f t="shared" si="12"/>
        <v>13.03</v>
      </c>
      <c r="F148" s="2" t="str">
        <f t="shared" si="13"/>
        <v>Aaron Rodgers</v>
      </c>
      <c r="G148" s="2" t="s">
        <v>269</v>
      </c>
      <c r="H148" s="2" t="s">
        <v>408</v>
      </c>
      <c r="I148" s="2" t="s">
        <v>525</v>
      </c>
      <c r="J148" s="11" t="str">
        <f>_xlfn.XLOOKUP(I148,FantasyOwnerNames!$J$4:$J$15,FantasyOwnerNames!$K$4:$K$15,)</f>
        <v>Jeff Dela Cruz</v>
      </c>
      <c r="K148" s="2" t="str">
        <f>_xlfn.IFNA(_xlfn.XLOOKUP(F148,' PPR ADP 2024'!E:E,' PPR ADP 2024'!B:B),_xlfn.XLOOKUP(F148,'Adjusted PPR ADP'!A:A,'Adjusted PPR ADP'!B:B))</f>
        <v>12.02</v>
      </c>
      <c r="L148" s="2">
        <f t="shared" si="14"/>
        <v>1.0099999999999998</v>
      </c>
    </row>
    <row r="149" spans="1:12" x14ac:dyDescent="0.25">
      <c r="A149" s="2">
        <v>13</v>
      </c>
      <c r="B149" s="9" t="s">
        <v>845</v>
      </c>
      <c r="C149" s="2" t="s">
        <v>581</v>
      </c>
      <c r="D149" s="2" t="s">
        <v>582</v>
      </c>
      <c r="E149" s="2" t="str">
        <f t="shared" si="12"/>
        <v>13.04</v>
      </c>
      <c r="F149" s="2" t="str">
        <f t="shared" si="13"/>
        <v>Rashid Shaheed</v>
      </c>
      <c r="G149" s="2" t="s">
        <v>183</v>
      </c>
      <c r="H149" s="2" t="s">
        <v>406</v>
      </c>
      <c r="I149" s="2" t="s">
        <v>6</v>
      </c>
      <c r="J149" s="11" t="str">
        <f>_xlfn.XLOOKUP(I149,FantasyOwnerNames!$J$4:$J$15,FantasyOwnerNames!$K$4:$K$15,)</f>
        <v>Patrick Mercado</v>
      </c>
      <c r="K149" s="2" t="str">
        <f>_xlfn.IFNA(_xlfn.XLOOKUP(F149,' PPR ADP 2024'!E:E,' PPR ADP 2024'!B:B),_xlfn.XLOOKUP(F149,'Adjusted PPR ADP'!A:A,'Adjusted PPR ADP'!B:B))</f>
        <v>15.12</v>
      </c>
      <c r="L149" s="2">
        <f t="shared" si="14"/>
        <v>-2.08</v>
      </c>
    </row>
    <row r="150" spans="1:12" x14ac:dyDescent="0.25">
      <c r="A150" s="2">
        <v>13</v>
      </c>
      <c r="B150" s="9" t="s">
        <v>846</v>
      </c>
      <c r="C150" s="2" t="s">
        <v>31</v>
      </c>
      <c r="D150" s="2" t="s">
        <v>282</v>
      </c>
      <c r="E150" s="2" t="str">
        <f t="shared" si="12"/>
        <v>13.05</v>
      </c>
      <c r="F150" s="2" t="str">
        <f t="shared" si="13"/>
        <v>Justin Tucker</v>
      </c>
      <c r="G150" s="2" t="s">
        <v>685</v>
      </c>
      <c r="H150" s="2" t="s">
        <v>362</v>
      </c>
      <c r="I150" s="2" t="s">
        <v>526</v>
      </c>
      <c r="J150" s="11" t="str">
        <f>_xlfn.XLOOKUP(I150,FantasyOwnerNames!$J$4:$J$15,FantasyOwnerNames!$K$4:$K$15,)</f>
        <v>Jan Dela Cruz</v>
      </c>
      <c r="K150" s="2" t="str">
        <f>_xlfn.IFNA(_xlfn.XLOOKUP(F150,' PPR ADP 2024'!E:E,' PPR ADP 2024'!B:B),_xlfn.XLOOKUP(F150,'Adjusted PPR ADP'!A:A,'Adjusted PPR ADP'!B:B))</f>
        <v>9.07</v>
      </c>
      <c r="L150" s="2">
        <f t="shared" si="14"/>
        <v>3.9800000000000004</v>
      </c>
    </row>
    <row r="151" spans="1:12" x14ac:dyDescent="0.25">
      <c r="A151" s="2">
        <v>13</v>
      </c>
      <c r="B151" s="9" t="s">
        <v>847</v>
      </c>
      <c r="C151" s="2" t="s">
        <v>510</v>
      </c>
      <c r="D151" s="2" t="s">
        <v>185</v>
      </c>
      <c r="E151" s="2" t="str">
        <f t="shared" si="12"/>
        <v>13.06</v>
      </c>
      <c r="F151" s="2" t="str">
        <f t="shared" si="13"/>
        <v>Jake Elliott</v>
      </c>
      <c r="G151" s="2" t="s">
        <v>672</v>
      </c>
      <c r="H151" s="2" t="s">
        <v>362</v>
      </c>
      <c r="I151" s="2" t="s">
        <v>527</v>
      </c>
      <c r="J151" s="11" t="str">
        <f>_xlfn.XLOOKUP(I151,FantasyOwnerNames!$J$4:$J$15,FantasyOwnerNames!$K$4:$K$15,)</f>
        <v>Meahway Ngu</v>
      </c>
      <c r="K151" s="2" t="str">
        <f>_xlfn.IFNA(_xlfn.XLOOKUP(F151,' PPR ADP 2024'!E:E,' PPR ADP 2024'!B:B),_xlfn.XLOOKUP(F151,'Adjusted PPR ADP'!A:A,'Adjusted PPR ADP'!B:B))</f>
        <v>12.11</v>
      </c>
      <c r="L151" s="2">
        <f t="shared" si="14"/>
        <v>0.95000000000000107</v>
      </c>
    </row>
    <row r="152" spans="1:12" x14ac:dyDescent="0.25">
      <c r="A152" s="2">
        <v>13</v>
      </c>
      <c r="B152" s="9" t="s">
        <v>848</v>
      </c>
      <c r="C152" s="2" t="s">
        <v>472</v>
      </c>
      <c r="D152" s="2" t="s">
        <v>583</v>
      </c>
      <c r="E152" s="2" t="str">
        <f t="shared" si="12"/>
        <v>13.07</v>
      </c>
      <c r="F152" s="2" t="str">
        <f t="shared" si="13"/>
        <v>Khalil Shakir</v>
      </c>
      <c r="G152" s="2" t="s">
        <v>639</v>
      </c>
      <c r="H152" s="2" t="s">
        <v>406</v>
      </c>
      <c r="I152" s="2" t="s">
        <v>528</v>
      </c>
      <c r="J152" s="11" t="str">
        <f>_xlfn.XLOOKUP(I152,FantasyOwnerNames!$J$4:$J$15,FantasyOwnerNames!$K$4:$K$15,)</f>
        <v>Joseph Herrera, Jeremiah Paul</v>
      </c>
      <c r="K152" s="2" t="str">
        <f>_xlfn.IFNA(_xlfn.XLOOKUP(F152,' PPR ADP 2024'!E:E,' PPR ADP 2024'!B:B),_xlfn.XLOOKUP(F152,'Adjusted PPR ADP'!A:A,'Adjusted PPR ADP'!B:B))</f>
        <v>11.08</v>
      </c>
      <c r="L152" s="2">
        <f t="shared" si="14"/>
        <v>1.9900000000000002</v>
      </c>
    </row>
    <row r="153" spans="1:12" x14ac:dyDescent="0.25">
      <c r="A153" s="2">
        <v>13</v>
      </c>
      <c r="B153" s="9" t="s">
        <v>849</v>
      </c>
      <c r="C153" s="2" t="s">
        <v>380</v>
      </c>
      <c r="D153" s="2" t="s">
        <v>434</v>
      </c>
      <c r="E153" s="2" t="str">
        <f t="shared" si="12"/>
        <v>13.08</v>
      </c>
      <c r="F153" s="2" t="str">
        <f t="shared" si="13"/>
        <v>Pat Freiermuth</v>
      </c>
      <c r="G153" s="2" t="s">
        <v>637</v>
      </c>
      <c r="H153" s="2" t="s">
        <v>407</v>
      </c>
      <c r="I153" s="2" t="s">
        <v>529</v>
      </c>
      <c r="J153" s="11" t="str">
        <f>_xlfn.XLOOKUP(I153,FantasyOwnerNames!$J$4:$J$15,FantasyOwnerNames!$K$4:$K$15,)</f>
        <v>Bhavik Patel</v>
      </c>
      <c r="K153" s="2" t="str">
        <f>_xlfn.IFNA(_xlfn.XLOOKUP(F153,' PPR ADP 2024'!E:E,' PPR ADP 2024'!B:B),_xlfn.XLOOKUP(F153,'Adjusted PPR ADP'!A:A,'Adjusted PPR ADP'!B:B))</f>
        <v>12.01</v>
      </c>
      <c r="L153" s="2">
        <f t="shared" si="14"/>
        <v>1.0700000000000003</v>
      </c>
    </row>
    <row r="154" spans="1:12" x14ac:dyDescent="0.25">
      <c r="A154" s="2">
        <v>13</v>
      </c>
      <c r="B154" s="9" t="s">
        <v>850</v>
      </c>
      <c r="C154" s="2" t="s">
        <v>584</v>
      </c>
      <c r="D154" s="2" t="s">
        <v>585</v>
      </c>
      <c r="E154" s="2" t="str">
        <f t="shared" si="12"/>
        <v>13.09</v>
      </c>
      <c r="F154" s="2" t="str">
        <f t="shared" si="13"/>
        <v>DeMario Douglas</v>
      </c>
      <c r="G154" s="2" t="s">
        <v>266</v>
      </c>
      <c r="H154" s="2" t="s">
        <v>406</v>
      </c>
      <c r="I154" s="2" t="s">
        <v>1</v>
      </c>
      <c r="J154" s="11" t="str">
        <f>_xlfn.XLOOKUP(I154,FantasyOwnerNames!$J$4:$J$15,FantasyOwnerNames!$K$4:$K$15,)</f>
        <v>Adam Devera, Emily McEnerney</v>
      </c>
      <c r="K154" s="2" t="str">
        <f>_xlfn.IFNA(_xlfn.XLOOKUP(F154,' PPR ADP 2024'!E:E,' PPR ADP 2024'!B:B),_xlfn.XLOOKUP(F154,'Adjusted PPR ADP'!A:A,'Adjusted PPR ADP'!B:B))</f>
        <v>16.09</v>
      </c>
      <c r="L154" s="2">
        <f t="shared" si="14"/>
        <v>-3</v>
      </c>
    </row>
    <row r="155" spans="1:12" x14ac:dyDescent="0.25">
      <c r="A155" s="2">
        <v>13</v>
      </c>
      <c r="B155" s="9">
        <v>10</v>
      </c>
      <c r="C155" s="2" t="s">
        <v>364</v>
      </c>
      <c r="D155" s="2" t="s">
        <v>586</v>
      </c>
      <c r="E155" s="2" t="str">
        <f t="shared" si="12"/>
        <v>13.10</v>
      </c>
      <c r="F155" s="2" t="str">
        <f t="shared" si="13"/>
        <v>Cam Little</v>
      </c>
      <c r="G155" s="2" t="s">
        <v>662</v>
      </c>
      <c r="H155" s="2" t="s">
        <v>362</v>
      </c>
      <c r="I155" s="2" t="s">
        <v>460</v>
      </c>
      <c r="J155" s="11" t="str">
        <f>_xlfn.XLOOKUP(I155,FantasyOwnerNames!$J$4:$J$15,FantasyOwnerNames!$K$4:$K$15,)</f>
        <v>Geoffrey Mercado</v>
      </c>
      <c r="K155" s="2" t="str">
        <f>_xlfn.IFNA(_xlfn.XLOOKUP(F155,' PPR ADP 2024'!E:E,' PPR ADP 2024'!B:B),_xlfn.XLOOKUP(F155,'Adjusted PPR ADP'!A:A,'Adjusted PPR ADP'!B:B))</f>
        <v>21.09</v>
      </c>
      <c r="L155" s="2">
        <f t="shared" si="14"/>
        <v>-7.99</v>
      </c>
    </row>
    <row r="156" spans="1:12" x14ac:dyDescent="0.25">
      <c r="A156" s="2">
        <v>13</v>
      </c>
      <c r="B156" s="9">
        <v>11</v>
      </c>
      <c r="C156" s="2" t="s">
        <v>587</v>
      </c>
      <c r="D156" s="2" t="s">
        <v>46</v>
      </c>
      <c r="E156" s="2" t="str">
        <f t="shared" si="12"/>
        <v>13.11</v>
      </c>
      <c r="F156" s="2" t="str">
        <f t="shared" si="13"/>
        <v>Demarcus Robinson</v>
      </c>
      <c r="G156" s="2" t="s">
        <v>220</v>
      </c>
      <c r="H156" s="2" t="s">
        <v>406</v>
      </c>
      <c r="I156" s="2" t="s">
        <v>530</v>
      </c>
      <c r="J156" s="11" t="str">
        <f>_xlfn.XLOOKUP(I156,FantasyOwnerNames!$J$4:$J$15,FantasyOwnerNames!$K$4:$K$15,)</f>
        <v>Armon Antolin</v>
      </c>
      <c r="K156" s="2" t="str">
        <f>_xlfn.IFNA(_xlfn.XLOOKUP(F156,' PPR ADP 2024'!E:E,' PPR ADP 2024'!B:B),_xlfn.XLOOKUP(F156,'Adjusted PPR ADP'!A:A,'Adjusted PPR ADP'!B:B))</f>
        <v>23.04</v>
      </c>
      <c r="L156" s="2">
        <f t="shared" si="14"/>
        <v>-9.93</v>
      </c>
    </row>
    <row r="157" spans="1:12" x14ac:dyDescent="0.25">
      <c r="A157" s="2">
        <v>13</v>
      </c>
      <c r="B157" s="9">
        <v>12</v>
      </c>
      <c r="C157" s="2" t="s">
        <v>588</v>
      </c>
      <c r="D157" s="2" t="s">
        <v>416</v>
      </c>
      <c r="E157" s="2" t="str">
        <f t="shared" si="12"/>
        <v>13.12</v>
      </c>
      <c r="F157" s="2" t="str">
        <f t="shared" si="13"/>
        <v>Adonai Mitchell</v>
      </c>
      <c r="G157" s="2" t="s">
        <v>641</v>
      </c>
      <c r="H157" s="2" t="s">
        <v>406</v>
      </c>
      <c r="I157" s="2" t="s">
        <v>531</v>
      </c>
      <c r="J157" s="11" t="str">
        <f>_xlfn.XLOOKUP(I157,FantasyOwnerNames!$J$4:$J$15,FantasyOwnerNames!$K$4:$K$15,)</f>
        <v>Joseph Durkin</v>
      </c>
      <c r="K157" s="2" t="str">
        <f>_xlfn.IFNA(_xlfn.XLOOKUP(F157,' PPR ADP 2024'!E:E,' PPR ADP 2024'!B:B),_xlfn.XLOOKUP(F157,'Adjusted PPR ADP'!A:A,'Adjusted PPR ADP'!B:B))</f>
        <v>14.10</v>
      </c>
      <c r="L157" s="2">
        <f t="shared" si="14"/>
        <v>-0.98000000000000043</v>
      </c>
    </row>
    <row r="158" spans="1:12" x14ac:dyDescent="0.25">
      <c r="A158" s="2">
        <v>14</v>
      </c>
      <c r="B158" s="9" t="s">
        <v>842</v>
      </c>
      <c r="C158" s="2" t="s">
        <v>475</v>
      </c>
      <c r="D158" s="2" t="s">
        <v>476</v>
      </c>
      <c r="E158" s="2" t="str">
        <f t="shared" si="12"/>
        <v>14.01</v>
      </c>
      <c r="F158" s="2" t="str">
        <f t="shared" si="13"/>
        <v>Tank Bigsby</v>
      </c>
      <c r="G158" s="2" t="s">
        <v>662</v>
      </c>
      <c r="H158" s="2" t="s">
        <v>363</v>
      </c>
      <c r="I158" s="2" t="s">
        <v>531</v>
      </c>
      <c r="J158" s="11" t="str">
        <f>_xlfn.XLOOKUP(I158,FantasyOwnerNames!$J$4:$J$15,FantasyOwnerNames!$K$4:$K$15,)</f>
        <v>Joseph Durkin</v>
      </c>
      <c r="K158" s="2" t="str">
        <f>_xlfn.IFNA(_xlfn.XLOOKUP(F158,' PPR ADP 2024'!E:E,' PPR ADP 2024'!B:B),_xlfn.XLOOKUP(F158,'Adjusted PPR ADP'!A:A,'Adjusted PPR ADP'!B:B))</f>
        <v>21.07</v>
      </c>
      <c r="L158" s="2">
        <f t="shared" si="14"/>
        <v>-7.0600000000000005</v>
      </c>
    </row>
    <row r="159" spans="1:12" x14ac:dyDescent="0.25">
      <c r="A159" s="2">
        <v>14</v>
      </c>
      <c r="B159" s="9" t="s">
        <v>843</v>
      </c>
      <c r="C159" s="2" t="s">
        <v>589</v>
      </c>
      <c r="D159" s="2" t="s">
        <v>590</v>
      </c>
      <c r="E159" s="2" t="str">
        <f t="shared" si="12"/>
        <v>14.02</v>
      </c>
      <c r="F159" s="2" t="str">
        <f t="shared" si="13"/>
        <v>Andrei Iosivas</v>
      </c>
      <c r="G159" s="2" t="s">
        <v>649</v>
      </c>
      <c r="H159" s="2" t="s">
        <v>406</v>
      </c>
      <c r="I159" s="2" t="s">
        <v>530</v>
      </c>
      <c r="J159" s="11" t="str">
        <f>_xlfn.XLOOKUP(I159,FantasyOwnerNames!$J$4:$J$15,FantasyOwnerNames!$K$4:$K$15,)</f>
        <v>Armon Antolin</v>
      </c>
      <c r="K159" s="2" t="str">
        <f>_xlfn.IFNA(_xlfn.XLOOKUP(F159,' PPR ADP 2024'!E:E,' PPR ADP 2024'!B:B),_xlfn.XLOOKUP(F159,'Adjusted PPR ADP'!A:A,'Adjusted PPR ADP'!B:B))</f>
        <v>27.11</v>
      </c>
      <c r="L159" s="2">
        <f t="shared" si="14"/>
        <v>-13.09</v>
      </c>
    </row>
    <row r="160" spans="1:12" x14ac:dyDescent="0.25">
      <c r="A160" s="2">
        <v>14</v>
      </c>
      <c r="B160" s="9" t="s">
        <v>844</v>
      </c>
      <c r="C160" s="2" t="s">
        <v>384</v>
      </c>
      <c r="D160" s="2" t="s">
        <v>272</v>
      </c>
      <c r="E160" s="2" t="str">
        <f t="shared" si="12"/>
        <v>14.03</v>
      </c>
      <c r="F160" s="2" t="str">
        <f t="shared" si="13"/>
        <v>Saints D/ST</v>
      </c>
      <c r="G160" s="2" t="s">
        <v>183</v>
      </c>
      <c r="H160" s="2" t="s">
        <v>272</v>
      </c>
      <c r="I160" s="2" t="s">
        <v>460</v>
      </c>
      <c r="J160" s="11" t="str">
        <f>_xlfn.XLOOKUP(I160,FantasyOwnerNames!$J$4:$J$15,FantasyOwnerNames!$K$4:$K$15,)</f>
        <v>Geoffrey Mercado</v>
      </c>
      <c r="K160" s="2" t="str">
        <f>_xlfn.IFNA(_xlfn.XLOOKUP(F160,' PPR ADP 2024'!E:E,' PPR ADP 2024'!B:B),_xlfn.XLOOKUP(F160,'Adjusted PPR ADP'!A:A,'Adjusted PPR ADP'!B:B))</f>
        <v>16.04</v>
      </c>
      <c r="L160" s="2">
        <f t="shared" si="14"/>
        <v>-2.0099999999999998</v>
      </c>
    </row>
    <row r="161" spans="1:12" x14ac:dyDescent="0.25">
      <c r="A161" s="2">
        <v>14</v>
      </c>
      <c r="B161" s="9" t="s">
        <v>845</v>
      </c>
      <c r="C161" s="2" t="s">
        <v>392</v>
      </c>
      <c r="D161" s="2" t="s">
        <v>443</v>
      </c>
      <c r="E161" s="2" t="str">
        <f t="shared" si="12"/>
        <v>14.04</v>
      </c>
      <c r="F161" s="2" t="str">
        <f t="shared" si="13"/>
        <v>Kirk Cousins</v>
      </c>
      <c r="G161" s="2" t="s">
        <v>647</v>
      </c>
      <c r="H161" s="2" t="s">
        <v>408</v>
      </c>
      <c r="I161" s="2" t="s">
        <v>1</v>
      </c>
      <c r="J161" s="11" t="str">
        <f>_xlfn.XLOOKUP(I161,FantasyOwnerNames!$J$4:$J$15,FantasyOwnerNames!$K$4:$K$15,)</f>
        <v>Adam Devera, Emily McEnerney</v>
      </c>
      <c r="K161" s="2" t="str">
        <f>_xlfn.IFNA(_xlfn.XLOOKUP(F161,' PPR ADP 2024'!E:E,' PPR ADP 2024'!B:B),_xlfn.XLOOKUP(F161,'Adjusted PPR ADP'!A:A,'Adjusted PPR ADP'!B:B))</f>
        <v>12.07</v>
      </c>
      <c r="L161" s="2">
        <f t="shared" si="14"/>
        <v>1.9699999999999989</v>
      </c>
    </row>
    <row r="162" spans="1:12" x14ac:dyDescent="0.25">
      <c r="A162" s="2">
        <v>14</v>
      </c>
      <c r="B162" s="9" t="s">
        <v>846</v>
      </c>
      <c r="C162" s="2" t="s">
        <v>107</v>
      </c>
      <c r="D162" s="2" t="s">
        <v>272</v>
      </c>
      <c r="E162" s="2" t="str">
        <f t="shared" ref="E162:E193" si="15">_xlfn.CONCAT(A162,".",B162)</f>
        <v>14.05</v>
      </c>
      <c r="F162" s="2" t="str">
        <f t="shared" ref="F162:F193" si="16">_xlfn.CONCAT(C162, " ",D162)</f>
        <v>Steelers D/ST</v>
      </c>
      <c r="G162" s="2" t="s">
        <v>637</v>
      </c>
      <c r="H162" s="2" t="s">
        <v>272</v>
      </c>
      <c r="I162" s="2" t="s">
        <v>529</v>
      </c>
      <c r="J162" s="11" t="str">
        <f>_xlfn.XLOOKUP(I162,FantasyOwnerNames!$J$4:$J$15,FantasyOwnerNames!$K$4:$K$15,)</f>
        <v>Bhavik Patel</v>
      </c>
      <c r="K162" s="2" t="str">
        <f>_xlfn.IFNA(_xlfn.XLOOKUP(F162,' PPR ADP 2024'!E:E,' PPR ADP 2024'!B:B),_xlfn.XLOOKUP(F162,'Adjusted PPR ADP'!A:A,'Adjusted PPR ADP'!B:B))</f>
        <v>13.09</v>
      </c>
      <c r="L162" s="2">
        <f t="shared" ref="L162:L193" si="17">IFERROR(E162-K162, "N/A")</f>
        <v>0.96000000000000085</v>
      </c>
    </row>
    <row r="163" spans="1:12" x14ac:dyDescent="0.25">
      <c r="A163" s="2">
        <v>14</v>
      </c>
      <c r="B163" s="9" t="s">
        <v>847</v>
      </c>
      <c r="C163" s="2" t="s">
        <v>160</v>
      </c>
      <c r="D163" s="2" t="s">
        <v>315</v>
      </c>
      <c r="E163" s="2" t="str">
        <f t="shared" si="15"/>
        <v>14.06</v>
      </c>
      <c r="F163" s="2" t="str">
        <f t="shared" si="16"/>
        <v>Tua Tagovailoa</v>
      </c>
      <c r="G163" s="2" t="s">
        <v>680</v>
      </c>
      <c r="H163" s="2" t="s">
        <v>408</v>
      </c>
      <c r="I163" s="2" t="s">
        <v>528</v>
      </c>
      <c r="J163" s="11" t="str">
        <f>_xlfn.XLOOKUP(I163,FantasyOwnerNames!$J$4:$J$15,FantasyOwnerNames!$K$4:$K$15,)</f>
        <v>Joseph Herrera, Jeremiah Paul</v>
      </c>
      <c r="K163" s="2" t="str">
        <f>_xlfn.IFNA(_xlfn.XLOOKUP(F163,' PPR ADP 2024'!E:E,' PPR ADP 2024'!B:B),_xlfn.XLOOKUP(F163,'Adjusted PPR ADP'!A:A,'Adjusted PPR ADP'!B:B))</f>
        <v>10.07</v>
      </c>
      <c r="L163" s="2">
        <f t="shared" si="17"/>
        <v>3.99</v>
      </c>
    </row>
    <row r="164" spans="1:12" x14ac:dyDescent="0.25">
      <c r="A164" s="2">
        <v>14</v>
      </c>
      <c r="B164" s="9" t="s">
        <v>848</v>
      </c>
      <c r="C164" s="2" t="s">
        <v>89</v>
      </c>
      <c r="D164" s="2" t="s">
        <v>256</v>
      </c>
      <c r="E164" s="2" t="str">
        <f t="shared" si="15"/>
        <v>14.07</v>
      </c>
      <c r="F164" s="2" t="str">
        <f t="shared" si="16"/>
        <v>Michael Wilson</v>
      </c>
      <c r="G164" s="2" t="s">
        <v>645</v>
      </c>
      <c r="H164" s="2" t="s">
        <v>406</v>
      </c>
      <c r="I164" s="2" t="s">
        <v>527</v>
      </c>
      <c r="J164" s="11" t="str">
        <f>_xlfn.XLOOKUP(I164,FantasyOwnerNames!$J$4:$J$15,FantasyOwnerNames!$K$4:$K$15,)</f>
        <v>Meahway Ngu</v>
      </c>
      <c r="K164" s="2" t="str">
        <f>_xlfn.IFNA(_xlfn.XLOOKUP(F164,' PPR ADP 2024'!E:E,' PPR ADP 2024'!B:B),_xlfn.XLOOKUP(F164,'Adjusted PPR ADP'!A:A,'Adjusted PPR ADP'!B:B))</f>
        <v>18.02</v>
      </c>
      <c r="L164" s="2">
        <f t="shared" si="17"/>
        <v>-3.9499999999999993</v>
      </c>
    </row>
    <row r="165" spans="1:12" x14ac:dyDescent="0.25">
      <c r="A165" s="2">
        <v>14</v>
      </c>
      <c r="B165" s="9" t="s">
        <v>849</v>
      </c>
      <c r="C165" s="2" t="s">
        <v>591</v>
      </c>
      <c r="D165" s="2" t="s">
        <v>194</v>
      </c>
      <c r="E165" s="2" t="str">
        <f t="shared" si="15"/>
        <v>14.08</v>
      </c>
      <c r="F165" s="2" t="str">
        <f t="shared" si="16"/>
        <v>Taysom Hill</v>
      </c>
      <c r="G165" s="2" t="s">
        <v>183</v>
      </c>
      <c r="H165" s="2" t="s">
        <v>407</v>
      </c>
      <c r="I165" s="2" t="s">
        <v>526</v>
      </c>
      <c r="J165" s="11" t="str">
        <f>_xlfn.XLOOKUP(I165,FantasyOwnerNames!$J$4:$J$15,FantasyOwnerNames!$K$4:$K$15,)</f>
        <v>Jan Dela Cruz</v>
      </c>
      <c r="K165" s="2" t="str">
        <f>_xlfn.IFNA(_xlfn.XLOOKUP(F165,' PPR ADP 2024'!E:E,' PPR ADP 2024'!B:B),_xlfn.XLOOKUP(F165,'Adjusted PPR ADP'!A:A,'Adjusted PPR ADP'!B:B))</f>
        <v>17.04</v>
      </c>
      <c r="L165" s="2">
        <f t="shared" si="17"/>
        <v>-2.9599999999999991</v>
      </c>
    </row>
    <row r="166" spans="1:12" x14ac:dyDescent="0.25">
      <c r="A166" s="2">
        <v>14</v>
      </c>
      <c r="B166" s="9" t="s">
        <v>850</v>
      </c>
      <c r="C166" s="2" t="s">
        <v>140</v>
      </c>
      <c r="D166" s="2" t="s">
        <v>297</v>
      </c>
      <c r="E166" s="2" t="str">
        <f t="shared" si="15"/>
        <v>14.09</v>
      </c>
      <c r="F166" s="2" t="str">
        <f t="shared" si="16"/>
        <v>Younghoe Koo</v>
      </c>
      <c r="G166" s="2" t="s">
        <v>647</v>
      </c>
      <c r="H166" s="2" t="s">
        <v>362</v>
      </c>
      <c r="I166" s="2" t="s">
        <v>6</v>
      </c>
      <c r="J166" s="11" t="str">
        <f>_xlfn.XLOOKUP(I166,FantasyOwnerNames!$J$4:$J$15,FantasyOwnerNames!$K$4:$K$15,)</f>
        <v>Patrick Mercado</v>
      </c>
      <c r="K166" s="2" t="str">
        <f>_xlfn.IFNA(_xlfn.XLOOKUP(F166,' PPR ADP 2024'!E:E,' PPR ADP 2024'!B:B),_xlfn.XLOOKUP(F166,'Adjusted PPR ADP'!A:A,'Adjusted PPR ADP'!B:B))</f>
        <v>12.04</v>
      </c>
      <c r="L166" s="2">
        <f t="shared" si="17"/>
        <v>2.0500000000000007</v>
      </c>
    </row>
    <row r="167" spans="1:12" x14ac:dyDescent="0.25">
      <c r="A167" s="2">
        <v>14</v>
      </c>
      <c r="B167" s="9">
        <v>10</v>
      </c>
      <c r="C167" s="2" t="s">
        <v>176</v>
      </c>
      <c r="D167" s="2" t="s">
        <v>328</v>
      </c>
      <c r="E167" s="2" t="str">
        <f t="shared" si="15"/>
        <v>14.10</v>
      </c>
      <c r="F167" s="2" t="str">
        <f t="shared" si="16"/>
        <v>Greg Zuerlein</v>
      </c>
      <c r="G167" s="2" t="s">
        <v>269</v>
      </c>
      <c r="H167" s="2" t="s">
        <v>362</v>
      </c>
      <c r="I167" s="2" t="s">
        <v>525</v>
      </c>
      <c r="J167" s="11" t="str">
        <f>_xlfn.XLOOKUP(I167,FantasyOwnerNames!$J$4:$J$15,FantasyOwnerNames!$K$4:$K$15,)</f>
        <v>Jeff Dela Cruz</v>
      </c>
      <c r="K167" s="2" t="str">
        <f>_xlfn.IFNA(_xlfn.XLOOKUP(F167,' PPR ADP 2024'!E:E,' PPR ADP 2024'!B:B),_xlfn.XLOOKUP(F167,'Adjusted PPR ADP'!A:A,'Adjusted PPR ADP'!B:B))</f>
        <v>17.05</v>
      </c>
      <c r="L167" s="2">
        <f t="shared" si="17"/>
        <v>-2.9500000000000011</v>
      </c>
    </row>
    <row r="168" spans="1:12" x14ac:dyDescent="0.25">
      <c r="A168" s="2">
        <v>14</v>
      </c>
      <c r="B168" s="9">
        <v>11</v>
      </c>
      <c r="C168" s="2" t="s">
        <v>592</v>
      </c>
      <c r="D168" s="2" t="s">
        <v>593</v>
      </c>
      <c r="E168" s="2" t="str">
        <f t="shared" si="15"/>
        <v>14.11</v>
      </c>
      <c r="F168" s="2" t="str">
        <f t="shared" si="16"/>
        <v>Ka'imi Fairbairn</v>
      </c>
      <c r="G168" s="2" t="s">
        <v>736</v>
      </c>
      <c r="H168" s="2" t="s">
        <v>362</v>
      </c>
      <c r="I168" s="2" t="s">
        <v>524</v>
      </c>
      <c r="J168" s="11" t="str">
        <f>_xlfn.XLOOKUP(I168,FantasyOwnerNames!$J$4:$J$15,FantasyOwnerNames!$K$4:$K$15,)</f>
        <v>Krish Patel</v>
      </c>
      <c r="K168" s="2" t="str">
        <f>_xlfn.IFNA(_xlfn.XLOOKUP(F168,' PPR ADP 2024'!E:E,' PPR ADP 2024'!B:B),_xlfn.XLOOKUP(F168,'Adjusted PPR ADP'!A:A,'Adjusted PPR ADP'!B:B))</f>
        <v>13.01</v>
      </c>
      <c r="L168" s="2">
        <f t="shared" si="17"/>
        <v>1.0999999999999996</v>
      </c>
    </row>
    <row r="169" spans="1:12" x14ac:dyDescent="0.25">
      <c r="A169" s="2">
        <v>14</v>
      </c>
      <c r="B169" s="9">
        <v>12</v>
      </c>
      <c r="C169" s="2" t="s">
        <v>174</v>
      </c>
      <c r="D169" s="2" t="s">
        <v>594</v>
      </c>
      <c r="E169" s="2" t="str">
        <f t="shared" si="15"/>
        <v>14.12</v>
      </c>
      <c r="F169" s="2" t="str">
        <f t="shared" si="16"/>
        <v>Ben Sinnott</v>
      </c>
      <c r="G169" s="2" t="s">
        <v>1046</v>
      </c>
      <c r="H169" s="2" t="s">
        <v>407</v>
      </c>
      <c r="I169" s="2" t="s">
        <v>523</v>
      </c>
      <c r="J169" s="11" t="str">
        <f>_xlfn.XLOOKUP(I169,FantasyOwnerNames!$J$4:$J$15,FantasyOwnerNames!$K$4:$K$15,)</f>
        <v>Angelo Devera</v>
      </c>
      <c r="K169" s="2" t="str">
        <f>_xlfn.IFNA(_xlfn.XLOOKUP(F169,' PPR ADP 2024'!E:E,' PPR ADP 2024'!B:B),_xlfn.XLOOKUP(F169,'Adjusted PPR ADP'!A:A,'Adjusted PPR ADP'!B:B))</f>
        <v>20.07</v>
      </c>
      <c r="L169" s="2">
        <f t="shared" si="17"/>
        <v>-5.9500000000000011</v>
      </c>
    </row>
    <row r="170" spans="1:12" x14ac:dyDescent="0.25">
      <c r="A170" s="2">
        <v>15</v>
      </c>
      <c r="B170" s="9" t="s">
        <v>842</v>
      </c>
      <c r="C170" s="2" t="s">
        <v>157</v>
      </c>
      <c r="D170" s="2" t="s">
        <v>438</v>
      </c>
      <c r="E170" s="2" t="str">
        <f t="shared" si="15"/>
        <v>15.01</v>
      </c>
      <c r="F170" s="2" t="str">
        <f t="shared" si="16"/>
        <v>Evan McPherson</v>
      </c>
      <c r="G170" s="2" t="s">
        <v>649</v>
      </c>
      <c r="H170" s="2" t="s">
        <v>362</v>
      </c>
      <c r="I170" s="2" t="s">
        <v>523</v>
      </c>
      <c r="J170" s="11" t="str">
        <f>_xlfn.XLOOKUP(I170,FantasyOwnerNames!$J$4:$J$15,FantasyOwnerNames!$K$4:$K$15,)</f>
        <v>Angelo Devera</v>
      </c>
      <c r="K170" s="2" t="str">
        <f>_xlfn.IFNA(_xlfn.XLOOKUP(F170,' PPR ADP 2024'!E:E,' PPR ADP 2024'!B:B),_xlfn.XLOOKUP(F170,'Adjusted PPR ADP'!A:A,'Adjusted PPR ADP'!B:B))</f>
        <v>13.02</v>
      </c>
      <c r="L170" s="2">
        <f t="shared" si="17"/>
        <v>1.9900000000000002</v>
      </c>
    </row>
    <row r="171" spans="1:12" x14ac:dyDescent="0.25">
      <c r="A171" s="2">
        <v>15</v>
      </c>
      <c r="B171" s="9" t="s">
        <v>843</v>
      </c>
      <c r="C171" s="2" t="s">
        <v>159</v>
      </c>
      <c r="D171" s="2" t="s">
        <v>513</v>
      </c>
      <c r="E171" s="2" t="str">
        <f t="shared" si="15"/>
        <v>15.02</v>
      </c>
      <c r="F171" s="2" t="str">
        <f t="shared" si="16"/>
        <v>Jared Goff</v>
      </c>
      <c r="G171" s="2" t="s">
        <v>666</v>
      </c>
      <c r="H171" s="2" t="s">
        <v>408</v>
      </c>
      <c r="I171" s="2" t="s">
        <v>524</v>
      </c>
      <c r="J171" s="11" t="str">
        <f>_xlfn.XLOOKUP(I171,FantasyOwnerNames!$J$4:$J$15,FantasyOwnerNames!$K$4:$K$15,)</f>
        <v>Krish Patel</v>
      </c>
      <c r="K171" s="2" t="str">
        <f>_xlfn.IFNA(_xlfn.XLOOKUP(F171,' PPR ADP 2024'!E:E,' PPR ADP 2024'!B:B),_xlfn.XLOOKUP(F171,'Adjusted PPR ADP'!A:A,'Adjusted PPR ADP'!B:B))</f>
        <v>10.09</v>
      </c>
      <c r="L171" s="2">
        <f t="shared" si="17"/>
        <v>4.93</v>
      </c>
    </row>
    <row r="172" spans="1:12" x14ac:dyDescent="0.25">
      <c r="A172" s="2">
        <v>15</v>
      </c>
      <c r="B172" s="9" t="s">
        <v>844</v>
      </c>
      <c r="C172" s="2" t="s">
        <v>150</v>
      </c>
      <c r="D172" s="2" t="s">
        <v>305</v>
      </c>
      <c r="E172" s="2" t="str">
        <f t="shared" si="15"/>
        <v>15.03</v>
      </c>
      <c r="F172" s="2" t="str">
        <f t="shared" si="16"/>
        <v>Darnell Mooney</v>
      </c>
      <c r="G172" s="2" t="s">
        <v>647</v>
      </c>
      <c r="H172" s="2" t="s">
        <v>406</v>
      </c>
      <c r="I172" s="2" t="s">
        <v>525</v>
      </c>
      <c r="J172" s="11" t="str">
        <f>_xlfn.XLOOKUP(I172,FantasyOwnerNames!$J$4:$J$15,FantasyOwnerNames!$K$4:$K$15,)</f>
        <v>Jeff Dela Cruz</v>
      </c>
      <c r="K172" s="2" t="str">
        <f>_xlfn.IFNA(_xlfn.XLOOKUP(F172,' PPR ADP 2024'!E:E,' PPR ADP 2024'!B:B),_xlfn.XLOOKUP(F172,'Adjusted PPR ADP'!A:A,'Adjusted PPR ADP'!B:B))</f>
        <v>15.06</v>
      </c>
      <c r="L172" s="2">
        <f t="shared" si="17"/>
        <v>-3.0000000000001137E-2</v>
      </c>
    </row>
    <row r="173" spans="1:12" x14ac:dyDescent="0.25">
      <c r="A173" s="2">
        <v>15</v>
      </c>
      <c r="B173" s="9" t="s">
        <v>845</v>
      </c>
      <c r="C173" s="2" t="s">
        <v>595</v>
      </c>
      <c r="D173" s="2" t="s">
        <v>45</v>
      </c>
      <c r="E173" s="2" t="str">
        <f t="shared" si="15"/>
        <v>15.04</v>
      </c>
      <c r="F173" s="2" t="str">
        <f t="shared" si="16"/>
        <v>Braelon Allen</v>
      </c>
      <c r="G173" s="2" t="s">
        <v>269</v>
      </c>
      <c r="H173" s="2" t="s">
        <v>363</v>
      </c>
      <c r="I173" s="2" t="s">
        <v>6</v>
      </c>
      <c r="J173" s="11" t="str">
        <f>_xlfn.XLOOKUP(I173,FantasyOwnerNames!$J$4:$J$15,FantasyOwnerNames!$K$4:$K$15,)</f>
        <v>Patrick Mercado</v>
      </c>
      <c r="K173" s="2" t="str">
        <f>_xlfn.IFNA(_xlfn.XLOOKUP(F173,' PPR ADP 2024'!E:E,' PPR ADP 2024'!B:B),_xlfn.XLOOKUP(F173,'Adjusted PPR ADP'!A:A,'Adjusted PPR ADP'!B:B))</f>
        <v>17.09</v>
      </c>
      <c r="L173" s="2">
        <f t="shared" si="17"/>
        <v>-2.0500000000000007</v>
      </c>
    </row>
    <row r="174" spans="1:12" x14ac:dyDescent="0.25">
      <c r="A174" s="2">
        <v>15</v>
      </c>
      <c r="B174" s="9" t="s">
        <v>846</v>
      </c>
      <c r="C174" s="2" t="s">
        <v>483</v>
      </c>
      <c r="D174" s="2" t="s">
        <v>436</v>
      </c>
      <c r="E174" s="2" t="str">
        <f t="shared" si="15"/>
        <v>15.05</v>
      </c>
      <c r="F174" s="2" t="str">
        <f t="shared" si="16"/>
        <v>Deshaun Watson</v>
      </c>
      <c r="G174" s="2" t="s">
        <v>633</v>
      </c>
      <c r="H174" s="2" t="s">
        <v>408</v>
      </c>
      <c r="I174" s="2" t="s">
        <v>526</v>
      </c>
      <c r="J174" s="11" t="str">
        <f>_xlfn.XLOOKUP(I174,FantasyOwnerNames!$J$4:$J$15,FantasyOwnerNames!$K$4:$K$15,)</f>
        <v>Jan Dela Cruz</v>
      </c>
      <c r="K174" s="2" t="str">
        <f>_xlfn.IFNA(_xlfn.XLOOKUP(F174,' PPR ADP 2024'!E:E,' PPR ADP 2024'!B:B),_xlfn.XLOOKUP(F174,'Adjusted PPR ADP'!A:A,'Adjusted PPR ADP'!B:B))</f>
        <v>14.02</v>
      </c>
      <c r="L174" s="2">
        <f t="shared" si="17"/>
        <v>1.0300000000000011</v>
      </c>
    </row>
    <row r="175" spans="1:12" x14ac:dyDescent="0.25">
      <c r="A175" s="2">
        <v>15</v>
      </c>
      <c r="B175" s="9" t="s">
        <v>847</v>
      </c>
      <c r="C175" s="2" t="s">
        <v>596</v>
      </c>
      <c r="D175" s="2" t="s">
        <v>597</v>
      </c>
      <c r="E175" s="2" t="str">
        <f t="shared" si="15"/>
        <v>15.06</v>
      </c>
      <c r="F175" s="2" t="str">
        <f t="shared" si="16"/>
        <v>Bucky Irving</v>
      </c>
      <c r="G175" s="2" t="s">
        <v>212</v>
      </c>
      <c r="H175" s="2" t="s">
        <v>363</v>
      </c>
      <c r="I175" s="2" t="s">
        <v>527</v>
      </c>
      <c r="J175" s="11" t="str">
        <f>_xlfn.XLOOKUP(I175,FantasyOwnerNames!$J$4:$J$15,FantasyOwnerNames!$K$4:$K$15,)</f>
        <v>Meahway Ngu</v>
      </c>
      <c r="K175" s="2" t="str">
        <f>_xlfn.IFNA(_xlfn.XLOOKUP(F175,' PPR ADP 2024'!E:E,' PPR ADP 2024'!B:B),_xlfn.XLOOKUP(F175,'Adjusted PPR ADP'!A:A,'Adjusted PPR ADP'!B:B))</f>
        <v>16.01</v>
      </c>
      <c r="L175" s="2">
        <f t="shared" si="17"/>
        <v>-0.95000000000000107</v>
      </c>
    </row>
    <row r="176" spans="1:12" x14ac:dyDescent="0.25">
      <c r="A176" s="2">
        <v>15</v>
      </c>
      <c r="B176" s="9" t="s">
        <v>848</v>
      </c>
      <c r="C176" s="2" t="s">
        <v>598</v>
      </c>
      <c r="D176" s="2" t="s">
        <v>599</v>
      </c>
      <c r="E176" s="2" t="str">
        <f t="shared" si="15"/>
        <v>15.07</v>
      </c>
      <c r="F176" s="2" t="str">
        <f t="shared" si="16"/>
        <v>Dontayvion Wicks</v>
      </c>
      <c r="G176" s="2" t="s">
        <v>193</v>
      </c>
      <c r="H176" s="2" t="s">
        <v>406</v>
      </c>
      <c r="I176" s="2" t="s">
        <v>528</v>
      </c>
      <c r="J176" s="11" t="str">
        <f>_xlfn.XLOOKUP(I176,FantasyOwnerNames!$J$4:$J$15,FantasyOwnerNames!$K$4:$K$15,)</f>
        <v>Joseph Herrera, Jeremiah Paul</v>
      </c>
      <c r="K176" s="2" t="str">
        <f>_xlfn.IFNA(_xlfn.XLOOKUP(F176,' PPR ADP 2024'!E:E,' PPR ADP 2024'!B:B),_xlfn.XLOOKUP(F176,'Adjusted PPR ADP'!A:A,'Adjusted PPR ADP'!B:B))</f>
        <v>15.05</v>
      </c>
      <c r="L176" s="2">
        <f t="shared" si="17"/>
        <v>1.9999999999999574E-2</v>
      </c>
    </row>
    <row r="177" spans="1:12" x14ac:dyDescent="0.25">
      <c r="A177" s="2">
        <v>15</v>
      </c>
      <c r="B177" s="9" t="s">
        <v>849</v>
      </c>
      <c r="C177" s="2" t="s">
        <v>138</v>
      </c>
      <c r="D177" s="2" t="s">
        <v>296</v>
      </c>
      <c r="E177" s="2" t="str">
        <f t="shared" si="15"/>
        <v>15.08</v>
      </c>
      <c r="F177" s="2" t="str">
        <f t="shared" si="16"/>
        <v>Matthew Stafford</v>
      </c>
      <c r="G177" s="2" t="s">
        <v>220</v>
      </c>
      <c r="H177" s="2" t="s">
        <v>408</v>
      </c>
      <c r="I177" s="2" t="s">
        <v>529</v>
      </c>
      <c r="J177" s="11" t="str">
        <f>_xlfn.XLOOKUP(I177,FantasyOwnerNames!$J$4:$J$15,FantasyOwnerNames!$K$4:$K$15,)</f>
        <v>Bhavik Patel</v>
      </c>
      <c r="K177" s="2" t="str">
        <f>_xlfn.IFNA(_xlfn.XLOOKUP(F177,' PPR ADP 2024'!E:E,' PPR ADP 2024'!B:B),_xlfn.XLOOKUP(F177,'Adjusted PPR ADP'!A:A,'Adjusted PPR ADP'!B:B))</f>
        <v>13.04</v>
      </c>
      <c r="L177" s="2">
        <f t="shared" si="17"/>
        <v>2.0400000000000009</v>
      </c>
    </row>
    <row r="178" spans="1:12" x14ac:dyDescent="0.25">
      <c r="A178" s="2">
        <v>15</v>
      </c>
      <c r="B178" s="9" t="s">
        <v>850</v>
      </c>
      <c r="C178" s="2" t="s">
        <v>600</v>
      </c>
      <c r="D178" s="2" t="s">
        <v>601</v>
      </c>
      <c r="E178" s="2" t="str">
        <f t="shared" si="15"/>
        <v>15.09</v>
      </c>
      <c r="F178" s="2" t="str">
        <f t="shared" si="16"/>
        <v>Cameron Dicker</v>
      </c>
      <c r="G178" s="2" t="s">
        <v>189</v>
      </c>
      <c r="H178" s="2" t="s">
        <v>362</v>
      </c>
      <c r="I178" s="2" t="s">
        <v>1</v>
      </c>
      <c r="J178" s="11" t="str">
        <f>_xlfn.XLOOKUP(I178,FantasyOwnerNames!$J$4:$J$15,FantasyOwnerNames!$K$4:$K$15,)</f>
        <v>Adam Devera, Emily McEnerney</v>
      </c>
      <c r="K178" s="2" t="str">
        <f>_xlfn.IFNA(_xlfn.XLOOKUP(F178,' PPR ADP 2024'!E:E,' PPR ADP 2024'!B:B),_xlfn.XLOOKUP(F178,'Adjusted PPR ADP'!A:A,'Adjusted PPR ADP'!B:B))</f>
        <v>14.05</v>
      </c>
      <c r="L178" s="2">
        <f t="shared" si="17"/>
        <v>1.0399999999999991</v>
      </c>
    </row>
    <row r="179" spans="1:12" x14ac:dyDescent="0.25">
      <c r="A179" s="2">
        <v>15</v>
      </c>
      <c r="B179" s="9">
        <v>10</v>
      </c>
      <c r="C179" s="2" t="s">
        <v>128</v>
      </c>
      <c r="D179" s="2" t="s">
        <v>264</v>
      </c>
      <c r="E179" s="2" t="str">
        <f t="shared" si="15"/>
        <v>15.10</v>
      </c>
      <c r="F179" s="2" t="str">
        <f t="shared" si="16"/>
        <v>Curtis Samuel</v>
      </c>
      <c r="G179" s="2" t="s">
        <v>639</v>
      </c>
      <c r="H179" s="2" t="s">
        <v>406</v>
      </c>
      <c r="I179" s="2" t="s">
        <v>460</v>
      </c>
      <c r="J179" s="11" t="str">
        <f>_xlfn.XLOOKUP(I179,FantasyOwnerNames!$J$4:$J$15,FantasyOwnerNames!$K$4:$K$15,)</f>
        <v>Geoffrey Mercado</v>
      </c>
      <c r="K179" s="2" t="str">
        <f>_xlfn.IFNA(_xlfn.XLOOKUP(F179,' PPR ADP 2024'!E:E,' PPR ADP 2024'!B:B),_xlfn.XLOOKUP(F179,'Adjusted PPR ADP'!A:A,'Adjusted PPR ADP'!B:B))</f>
        <v>12.08</v>
      </c>
      <c r="L179" s="2">
        <f t="shared" si="17"/>
        <v>3.0199999999999996</v>
      </c>
    </row>
    <row r="180" spans="1:12" x14ac:dyDescent="0.25">
      <c r="A180" s="2">
        <v>15</v>
      </c>
      <c r="B180" s="9">
        <v>11</v>
      </c>
      <c r="C180" s="2" t="s">
        <v>602</v>
      </c>
      <c r="D180" s="2" t="s">
        <v>272</v>
      </c>
      <c r="E180" s="2" t="str">
        <f t="shared" si="15"/>
        <v>15.11</v>
      </c>
      <c r="F180" s="2" t="str">
        <f t="shared" si="16"/>
        <v>Texans D/ST</v>
      </c>
      <c r="G180" s="2" t="s">
        <v>736</v>
      </c>
      <c r="H180" s="2" t="s">
        <v>272</v>
      </c>
      <c r="I180" s="2" t="s">
        <v>530</v>
      </c>
      <c r="J180" s="11" t="str">
        <f>_xlfn.XLOOKUP(I180,FantasyOwnerNames!$J$4:$J$15,FantasyOwnerNames!$K$4:$K$15,)</f>
        <v>Armon Antolin</v>
      </c>
      <c r="K180" s="2" t="str">
        <f>_xlfn.IFNA(_xlfn.XLOOKUP(F180,' PPR ADP 2024'!E:E,' PPR ADP 2024'!B:B),_xlfn.XLOOKUP(F180,'Adjusted PPR ADP'!A:A,'Adjusted PPR ADP'!B:B))</f>
        <v>15.08</v>
      </c>
      <c r="L180" s="2">
        <f t="shared" si="17"/>
        <v>2.9999999999999361E-2</v>
      </c>
    </row>
    <row r="181" spans="1:12" x14ac:dyDescent="0.25">
      <c r="A181" s="2">
        <v>15</v>
      </c>
      <c r="B181" s="9">
        <v>12</v>
      </c>
      <c r="C181" s="2" t="s">
        <v>61</v>
      </c>
      <c r="D181" s="2" t="s">
        <v>267</v>
      </c>
      <c r="E181" s="2" t="str">
        <f t="shared" si="15"/>
        <v>15.12</v>
      </c>
      <c r="F181" s="2" t="str">
        <f t="shared" si="16"/>
        <v>Tyler Boyd</v>
      </c>
      <c r="G181" s="2" t="s">
        <v>625</v>
      </c>
      <c r="H181" s="2" t="s">
        <v>406</v>
      </c>
      <c r="I181" s="2" t="s">
        <v>531</v>
      </c>
      <c r="J181" s="11" t="str">
        <f>_xlfn.XLOOKUP(I181,FantasyOwnerNames!$J$4:$J$15,FantasyOwnerNames!$K$4:$K$15,)</f>
        <v>Joseph Durkin</v>
      </c>
      <c r="K181" s="2" t="str">
        <f>_xlfn.IFNA(_xlfn.XLOOKUP(F181,' PPR ADP 2024'!E:E,' PPR ADP 2024'!B:B),_xlfn.XLOOKUP(F181,'Adjusted PPR ADP'!A:A,'Adjusted PPR ADP'!B:B))</f>
        <v>22.07</v>
      </c>
      <c r="L181" s="2">
        <f t="shared" si="17"/>
        <v>-6.9500000000000011</v>
      </c>
    </row>
    <row r="182" spans="1:12" x14ac:dyDescent="0.25">
      <c r="A182" s="2">
        <v>16</v>
      </c>
      <c r="B182" s="9" t="s">
        <v>842</v>
      </c>
      <c r="C182" s="2" t="s">
        <v>603</v>
      </c>
      <c r="D182" s="2" t="s">
        <v>604</v>
      </c>
      <c r="E182" s="2" t="str">
        <f t="shared" si="15"/>
        <v>16.01</v>
      </c>
      <c r="F182" s="2" t="str">
        <f t="shared" si="16"/>
        <v>Ricky Pearsall</v>
      </c>
      <c r="G182" s="2" t="s">
        <v>214</v>
      </c>
      <c r="H182" s="2" t="s">
        <v>406</v>
      </c>
      <c r="I182" s="2" t="s">
        <v>531</v>
      </c>
      <c r="J182" s="11" t="str">
        <f>_xlfn.XLOOKUP(I182,FantasyOwnerNames!$J$4:$J$15,FantasyOwnerNames!$K$4:$K$15,)</f>
        <v>Joseph Durkin</v>
      </c>
      <c r="K182" s="2" t="str">
        <f>_xlfn.IFNA(_xlfn.XLOOKUP(F182,' PPR ADP 2024'!E:E,' PPR ADP 2024'!B:B),_xlfn.XLOOKUP(F182,'Adjusted PPR ADP'!A:A,'Adjusted PPR ADP'!B:B))</f>
        <v>23.12</v>
      </c>
      <c r="L182" s="2">
        <f t="shared" si="17"/>
        <v>-7.1099999999999994</v>
      </c>
    </row>
    <row r="183" spans="1:12" x14ac:dyDescent="0.25">
      <c r="A183" s="2">
        <v>16</v>
      </c>
      <c r="B183" s="9" t="s">
        <v>843</v>
      </c>
      <c r="C183" s="2" t="s">
        <v>510</v>
      </c>
      <c r="D183" s="2" t="s">
        <v>605</v>
      </c>
      <c r="E183" s="2" t="str">
        <f t="shared" si="15"/>
        <v>16.02</v>
      </c>
      <c r="F183" s="2" t="str">
        <f t="shared" si="16"/>
        <v>Jake Moody</v>
      </c>
      <c r="G183" s="2" t="s">
        <v>214</v>
      </c>
      <c r="H183" s="2" t="s">
        <v>362</v>
      </c>
      <c r="I183" s="2" t="s">
        <v>530</v>
      </c>
      <c r="J183" s="11" t="str">
        <f>_xlfn.XLOOKUP(I183,FantasyOwnerNames!$J$4:$J$15,FantasyOwnerNames!$K$4:$K$15,)</f>
        <v>Armon Antolin</v>
      </c>
      <c r="K183" s="2" t="str">
        <f>_xlfn.IFNA(_xlfn.XLOOKUP(F183,' PPR ADP 2024'!E:E,' PPR ADP 2024'!B:B),_xlfn.XLOOKUP(F183,'Adjusted PPR ADP'!A:A,'Adjusted PPR ADP'!B:B))</f>
        <v>13.07</v>
      </c>
      <c r="L183" s="2">
        <f t="shared" si="17"/>
        <v>2.9499999999999993</v>
      </c>
    </row>
    <row r="184" spans="1:12" x14ac:dyDescent="0.25">
      <c r="A184" s="2">
        <v>16</v>
      </c>
      <c r="B184" s="9" t="s">
        <v>844</v>
      </c>
      <c r="C184" s="2" t="s">
        <v>35</v>
      </c>
      <c r="D184" s="2" t="s">
        <v>201</v>
      </c>
      <c r="E184" s="2" t="str">
        <f t="shared" si="15"/>
        <v>16.03</v>
      </c>
      <c r="F184" s="2" t="str">
        <f t="shared" si="16"/>
        <v>Antonio Gibson</v>
      </c>
      <c r="G184" s="2" t="s">
        <v>266</v>
      </c>
      <c r="H184" s="2" t="s">
        <v>363</v>
      </c>
      <c r="I184" s="2" t="s">
        <v>460</v>
      </c>
      <c r="J184" s="11" t="str">
        <f>_xlfn.XLOOKUP(I184,FantasyOwnerNames!$J$4:$J$15,FantasyOwnerNames!$K$4:$K$15,)</f>
        <v>Geoffrey Mercado</v>
      </c>
      <c r="K184" s="2" t="str">
        <f>_xlfn.IFNA(_xlfn.XLOOKUP(F184,' PPR ADP 2024'!E:E,' PPR ADP 2024'!B:B),_xlfn.XLOOKUP(F184,'Adjusted PPR ADP'!A:A,'Adjusted PPR ADP'!B:B))</f>
        <v>14.12</v>
      </c>
      <c r="L184" s="2">
        <f t="shared" si="17"/>
        <v>1.9100000000000019</v>
      </c>
    </row>
    <row r="185" spans="1:12" x14ac:dyDescent="0.25">
      <c r="A185" s="2">
        <v>16</v>
      </c>
      <c r="B185" s="9" t="s">
        <v>845</v>
      </c>
      <c r="C185" s="2" t="s">
        <v>606</v>
      </c>
      <c r="D185" s="2" t="s">
        <v>272</v>
      </c>
      <c r="E185" s="2" t="str">
        <f t="shared" si="15"/>
        <v>16.04</v>
      </c>
      <c r="F185" s="2" t="str">
        <f t="shared" si="16"/>
        <v>Jaguars D/ST</v>
      </c>
      <c r="G185" s="2" t="s">
        <v>662</v>
      </c>
      <c r="H185" s="2" t="s">
        <v>272</v>
      </c>
      <c r="I185" s="2" t="s">
        <v>1</v>
      </c>
      <c r="J185" s="11" t="str">
        <f>_xlfn.XLOOKUP(I185,FantasyOwnerNames!$J$4:$J$15,FantasyOwnerNames!$K$4:$K$15,)</f>
        <v>Adam Devera, Emily McEnerney</v>
      </c>
      <c r="K185" s="2" t="str">
        <f>_xlfn.IFNA(_xlfn.XLOOKUP(F185,' PPR ADP 2024'!E:E,' PPR ADP 2024'!B:B),_xlfn.XLOOKUP(F185,'Adjusted PPR ADP'!A:A,'Adjusted PPR ADP'!B:B))</f>
        <v>21.06</v>
      </c>
      <c r="L185" s="2">
        <f t="shared" si="17"/>
        <v>-5.0199999999999996</v>
      </c>
    </row>
    <row r="186" spans="1:12" x14ac:dyDescent="0.25">
      <c r="A186" s="2">
        <v>16</v>
      </c>
      <c r="B186" s="9" t="s">
        <v>846</v>
      </c>
      <c r="C186" s="2" t="s">
        <v>607</v>
      </c>
      <c r="D186" s="2" t="s">
        <v>608</v>
      </c>
      <c r="E186" s="2" t="str">
        <f t="shared" si="15"/>
        <v>16.05</v>
      </c>
      <c r="F186" s="2" t="str">
        <f t="shared" si="16"/>
        <v>Cairo Santos</v>
      </c>
      <c r="G186" s="2" t="s">
        <v>657</v>
      </c>
      <c r="H186" s="2" t="s">
        <v>362</v>
      </c>
      <c r="I186" s="2" t="s">
        <v>529</v>
      </c>
      <c r="J186" s="11" t="str">
        <f>_xlfn.XLOOKUP(I186,FantasyOwnerNames!$J$4:$J$15,FantasyOwnerNames!$K$4:$K$15,)</f>
        <v>Bhavik Patel</v>
      </c>
      <c r="K186" s="2" t="str">
        <f>_xlfn.IFNA(_xlfn.XLOOKUP(F186,' PPR ADP 2024'!E:E,' PPR ADP 2024'!B:B),_xlfn.XLOOKUP(F186,'Adjusted PPR ADP'!A:A,'Adjusted PPR ADP'!B:B))</f>
        <v>18.12</v>
      </c>
      <c r="L186" s="2">
        <f t="shared" si="17"/>
        <v>-2.0700000000000003</v>
      </c>
    </row>
    <row r="187" spans="1:12" x14ac:dyDescent="0.25">
      <c r="A187" s="2">
        <v>16</v>
      </c>
      <c r="B187" s="9" t="s">
        <v>847</v>
      </c>
      <c r="C187" s="2" t="s">
        <v>609</v>
      </c>
      <c r="D187" s="2" t="s">
        <v>509</v>
      </c>
      <c r="E187" s="2" t="str">
        <f t="shared" si="15"/>
        <v>16.06</v>
      </c>
      <c r="F187" s="2" t="str">
        <f t="shared" si="16"/>
        <v>Brenden Rice</v>
      </c>
      <c r="G187" s="2" t="s">
        <v>189</v>
      </c>
      <c r="H187" s="2" t="s">
        <v>406</v>
      </c>
      <c r="I187" s="2" t="s">
        <v>528</v>
      </c>
      <c r="J187" s="11" t="str">
        <f>_xlfn.XLOOKUP(I187,FantasyOwnerNames!$J$4:$J$15,FantasyOwnerNames!$K$4:$K$15,)</f>
        <v>Joseph Herrera, Jeremiah Paul</v>
      </c>
      <c r="K187" s="2" t="str">
        <f>_xlfn.IFNA(_xlfn.XLOOKUP(F187,' PPR ADP 2024'!E:E,' PPR ADP 2024'!B:B),_xlfn.XLOOKUP(F187,'Adjusted PPR ADP'!A:A,'Adjusted PPR ADP'!B:B))</f>
        <v>24.12</v>
      </c>
      <c r="L187" s="2">
        <f t="shared" si="17"/>
        <v>-8.0600000000000023</v>
      </c>
    </row>
    <row r="188" spans="1:12" x14ac:dyDescent="0.25">
      <c r="A188" s="2">
        <v>16</v>
      </c>
      <c r="B188" s="9" t="s">
        <v>848</v>
      </c>
      <c r="C188" s="2" t="s">
        <v>370</v>
      </c>
      <c r="D188" s="2" t="s">
        <v>420</v>
      </c>
      <c r="E188" s="2" t="str">
        <f t="shared" si="15"/>
        <v>16.07</v>
      </c>
      <c r="F188" s="2" t="str">
        <f t="shared" si="16"/>
        <v>Rashod Bateman</v>
      </c>
      <c r="G188" s="2" t="s">
        <v>685</v>
      </c>
      <c r="H188" s="2" t="s">
        <v>406</v>
      </c>
      <c r="I188" s="2" t="s">
        <v>527</v>
      </c>
      <c r="J188" s="11" t="str">
        <f>_xlfn.XLOOKUP(I188,FantasyOwnerNames!$J$4:$J$15,FantasyOwnerNames!$K$4:$K$15,)</f>
        <v>Meahway Ngu</v>
      </c>
      <c r="K188" s="2" t="str">
        <f>_xlfn.IFNA(_xlfn.XLOOKUP(F188,' PPR ADP 2024'!E:E,' PPR ADP 2024'!B:B),_xlfn.XLOOKUP(F188,'Adjusted PPR ADP'!A:A,'Adjusted PPR ADP'!B:B))</f>
        <v>21.03</v>
      </c>
      <c r="L188" s="2">
        <f t="shared" si="17"/>
        <v>-4.9600000000000009</v>
      </c>
    </row>
    <row r="189" spans="1:12" x14ac:dyDescent="0.25">
      <c r="A189" s="2">
        <v>16</v>
      </c>
      <c r="B189" s="9" t="s">
        <v>849</v>
      </c>
      <c r="C189" s="2" t="s">
        <v>301</v>
      </c>
      <c r="D189" s="2" t="s">
        <v>610</v>
      </c>
      <c r="E189" s="2" t="str">
        <f t="shared" si="15"/>
        <v>16.08</v>
      </c>
      <c r="F189" s="2" t="str">
        <f t="shared" si="16"/>
        <v>Parker Washington</v>
      </c>
      <c r="G189" s="2" t="s">
        <v>662</v>
      </c>
      <c r="H189" s="2" t="s">
        <v>406</v>
      </c>
      <c r="I189" s="2" t="s">
        <v>526</v>
      </c>
      <c r="J189" s="11" t="str">
        <f>_xlfn.XLOOKUP(I189,FantasyOwnerNames!$J$4:$J$15,FantasyOwnerNames!$K$4:$K$15,)</f>
        <v>Jan Dela Cruz</v>
      </c>
      <c r="K189" s="2" t="str">
        <f>_xlfn.IFNA(_xlfn.XLOOKUP(F189,' PPR ADP 2024'!E:E,' PPR ADP 2024'!B:B),_xlfn.XLOOKUP(F189,'Adjusted PPR ADP'!A:A,'Adjusted PPR ADP'!B:B))</f>
        <v>47.12</v>
      </c>
      <c r="L189" s="2">
        <f t="shared" si="17"/>
        <v>-31.04</v>
      </c>
    </row>
    <row r="190" spans="1:12" x14ac:dyDescent="0.25">
      <c r="A190" s="2">
        <v>16</v>
      </c>
      <c r="B190" s="9" t="s">
        <v>850</v>
      </c>
      <c r="C190" s="2" t="s">
        <v>487</v>
      </c>
      <c r="D190" s="2" t="s">
        <v>272</v>
      </c>
      <c r="E190" s="2" t="str">
        <f t="shared" si="15"/>
        <v>16.09</v>
      </c>
      <c r="F190" s="2" t="str">
        <f t="shared" si="16"/>
        <v>Dolphins D/ST</v>
      </c>
      <c r="G190" s="2" t="s">
        <v>680</v>
      </c>
      <c r="H190" s="2" t="s">
        <v>272</v>
      </c>
      <c r="I190" s="2" t="s">
        <v>6</v>
      </c>
      <c r="J190" s="11" t="str">
        <f>_xlfn.XLOOKUP(I190,FantasyOwnerNames!$J$4:$J$15,FantasyOwnerNames!$K$4:$K$15,)</f>
        <v>Patrick Mercado</v>
      </c>
      <c r="K190" s="2" t="str">
        <f>_xlfn.IFNA(_xlfn.XLOOKUP(F190,' PPR ADP 2024'!E:E,' PPR ADP 2024'!B:B),_xlfn.XLOOKUP(F190,'Adjusted PPR ADP'!A:A,'Adjusted PPR ADP'!B:B))</f>
        <v>14.11</v>
      </c>
      <c r="L190" s="2">
        <f t="shared" si="17"/>
        <v>1.9800000000000004</v>
      </c>
    </row>
    <row r="191" spans="1:12" x14ac:dyDescent="0.25">
      <c r="A191" s="2">
        <v>16</v>
      </c>
      <c r="B191" s="9">
        <v>10</v>
      </c>
      <c r="C191" s="2" t="s">
        <v>472</v>
      </c>
      <c r="D191" s="2" t="s">
        <v>247</v>
      </c>
      <c r="E191" s="2" t="str">
        <f t="shared" si="15"/>
        <v>16.10</v>
      </c>
      <c r="F191" s="2" t="str">
        <f t="shared" si="16"/>
        <v>Khalil Herbert</v>
      </c>
      <c r="G191" s="2" t="s">
        <v>657</v>
      </c>
      <c r="H191" s="2" t="s">
        <v>363</v>
      </c>
      <c r="I191" s="2" t="s">
        <v>525</v>
      </c>
      <c r="J191" s="11" t="str">
        <f>_xlfn.XLOOKUP(I191,FantasyOwnerNames!$J$4:$J$15,FantasyOwnerNames!$K$4:$K$15,)</f>
        <v>Jeff Dela Cruz</v>
      </c>
      <c r="K191" s="2" t="str">
        <f>_xlfn.IFNA(_xlfn.XLOOKUP(F191,' PPR ADP 2024'!E:E,' PPR ADP 2024'!B:B),_xlfn.XLOOKUP(F191,'Adjusted PPR ADP'!A:A,'Adjusted PPR ADP'!B:B))</f>
        <v>16.02</v>
      </c>
      <c r="L191" s="2">
        <f t="shared" si="17"/>
        <v>8.0000000000001847E-2</v>
      </c>
    </row>
    <row r="192" spans="1:12" x14ac:dyDescent="0.25">
      <c r="A192" s="2">
        <v>16</v>
      </c>
      <c r="B192" s="9">
        <v>11</v>
      </c>
      <c r="C192" s="2" t="s">
        <v>611</v>
      </c>
      <c r="D192" s="2" t="s">
        <v>612</v>
      </c>
      <c r="E192" s="2" t="str">
        <f t="shared" si="15"/>
        <v>16.11</v>
      </c>
      <c r="F192" s="2" t="str">
        <f t="shared" si="16"/>
        <v>Ja'Lynn Polk</v>
      </c>
      <c r="G192" s="2" t="s">
        <v>266</v>
      </c>
      <c r="H192" s="2" t="s">
        <v>406</v>
      </c>
      <c r="I192" s="2" t="s">
        <v>524</v>
      </c>
      <c r="J192" s="11" t="str">
        <f>_xlfn.XLOOKUP(I192,FantasyOwnerNames!$J$4:$J$15,FantasyOwnerNames!$K$4:$K$15,)</f>
        <v>Krish Patel</v>
      </c>
      <c r="K192" s="2" t="str">
        <f>_xlfn.IFNA(_xlfn.XLOOKUP(F192,' PPR ADP 2024'!E:E,' PPR ADP 2024'!B:B),_xlfn.XLOOKUP(F192,'Adjusted PPR ADP'!A:A,'Adjusted PPR ADP'!B:B))</f>
        <v>15.09</v>
      </c>
      <c r="L192" s="2">
        <f t="shared" si="17"/>
        <v>1.0199999999999996</v>
      </c>
    </row>
    <row r="193" spans="1:12" x14ac:dyDescent="0.25">
      <c r="A193" s="2">
        <v>16</v>
      </c>
      <c r="B193" s="9">
        <v>12</v>
      </c>
      <c r="C193" s="2" t="s">
        <v>613</v>
      </c>
      <c r="D193" s="2" t="s">
        <v>272</v>
      </c>
      <c r="E193" s="2" t="str">
        <f t="shared" si="15"/>
        <v>16.12</v>
      </c>
      <c r="F193" s="2" t="str">
        <f t="shared" si="16"/>
        <v>Falcons D/ST</v>
      </c>
      <c r="G193" s="2" t="s">
        <v>647</v>
      </c>
      <c r="H193" s="2" t="s">
        <v>272</v>
      </c>
      <c r="I193" s="2" t="s">
        <v>523</v>
      </c>
      <c r="J193" s="11" t="str">
        <f>_xlfn.XLOOKUP(I193,FantasyOwnerNames!$J$4:$J$15,FantasyOwnerNames!$K$4:$K$15,)</f>
        <v>Angelo Devera</v>
      </c>
      <c r="K193" s="2" t="str">
        <f>_xlfn.IFNA(_xlfn.XLOOKUP(F193,' PPR ADP 2024'!E:E,' PPR ADP 2024'!B:B),_xlfn.XLOOKUP(F193,'Adjusted PPR ADP'!A:A,'Adjusted PPR ADP'!B:B))</f>
        <v>18.09</v>
      </c>
      <c r="L193" s="2">
        <f t="shared" si="17"/>
        <v>-1.9699999999999989</v>
      </c>
    </row>
  </sheetData>
  <pageMargins left="0.7" right="0.7" top="0.75" bottom="0.75" header="0.3" footer="0.3"/>
  <ignoredErrors>
    <ignoredError sqref="B2:B104857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EFA5C-BA6B-4372-A562-45489AA5E6EA}">
  <dimension ref="A1:K15"/>
  <sheetViews>
    <sheetView workbookViewId="0">
      <selection activeCell="K5" sqref="K5"/>
    </sheetView>
  </sheetViews>
  <sheetFormatPr defaultRowHeight="15.75" x14ac:dyDescent="0.25"/>
  <cols>
    <col min="1" max="1" width="23.28515625" style="5" bestFit="1" customWidth="1"/>
    <col min="2" max="2" width="20.5703125" style="5" bestFit="1" customWidth="1"/>
    <col min="3" max="3" width="9.140625" style="5"/>
    <col min="4" max="4" width="28.85546875" style="5" bestFit="1" customWidth="1"/>
    <col min="5" max="5" width="18.42578125" style="5" bestFit="1" customWidth="1"/>
    <col min="6" max="6" width="9.140625" style="5"/>
    <col min="7" max="7" width="27.85546875" style="5" bestFit="1" customWidth="1"/>
    <col min="8" max="8" width="18.42578125" style="5" bestFit="1" customWidth="1"/>
    <col min="9" max="9" width="9.140625" style="5"/>
    <col min="10" max="10" width="26.85546875" style="5" bestFit="1" customWidth="1"/>
    <col min="11" max="11" width="31.85546875" style="5" bestFit="1" customWidth="1"/>
    <col min="12" max="16384" width="9.140625" style="5"/>
  </cols>
  <sheetData>
    <row r="1" spans="1:11" ht="20.25" customHeight="1" x14ac:dyDescent="0.25">
      <c r="A1" s="4">
        <v>2021</v>
      </c>
      <c r="D1" s="4">
        <v>2022</v>
      </c>
      <c r="G1" s="4">
        <v>2023</v>
      </c>
      <c r="J1" s="4">
        <v>2024</v>
      </c>
    </row>
    <row r="3" spans="1:11" x14ac:dyDescent="0.25">
      <c r="A3" s="6" t="s">
        <v>348</v>
      </c>
      <c r="B3" s="6" t="s">
        <v>349</v>
      </c>
      <c r="D3" s="6" t="s">
        <v>348</v>
      </c>
      <c r="E3" s="6" t="s">
        <v>349</v>
      </c>
      <c r="G3" s="6" t="s">
        <v>348</v>
      </c>
      <c r="H3" s="6" t="s">
        <v>349</v>
      </c>
      <c r="J3" s="6" t="s">
        <v>348</v>
      </c>
      <c r="K3" s="6" t="s">
        <v>349</v>
      </c>
    </row>
    <row r="4" spans="1:11" x14ac:dyDescent="0.25">
      <c r="A4" s="5" t="s">
        <v>11</v>
      </c>
      <c r="B4" s="5" t="s">
        <v>1059</v>
      </c>
      <c r="D4" s="5" t="s">
        <v>359</v>
      </c>
      <c r="E4" s="5" t="s">
        <v>1060</v>
      </c>
      <c r="G4" s="5" t="s">
        <v>460</v>
      </c>
      <c r="H4" s="5" t="s">
        <v>1070</v>
      </c>
      <c r="J4" t="s">
        <v>1</v>
      </c>
      <c r="K4" s="5" t="s">
        <v>1077</v>
      </c>
    </row>
    <row r="5" spans="1:11" x14ac:dyDescent="0.25">
      <c r="A5" s="5" t="s">
        <v>1</v>
      </c>
      <c r="B5" s="5" t="s">
        <v>1060</v>
      </c>
      <c r="D5" s="5" t="s">
        <v>352</v>
      </c>
      <c r="E5" s="5" t="s">
        <v>1071</v>
      </c>
      <c r="G5" s="5" t="s">
        <v>355</v>
      </c>
      <c r="H5" s="5" t="s">
        <v>1062</v>
      </c>
      <c r="J5" t="s">
        <v>523</v>
      </c>
      <c r="K5" s="5" t="s">
        <v>1064</v>
      </c>
    </row>
    <row r="6" spans="1:11" x14ac:dyDescent="0.25">
      <c r="A6" s="5" t="s">
        <v>7</v>
      </c>
      <c r="B6" s="5" t="s">
        <v>1061</v>
      </c>
      <c r="D6" s="5" t="s">
        <v>6</v>
      </c>
      <c r="E6" s="5" t="s">
        <v>1066</v>
      </c>
      <c r="G6" s="5" t="s">
        <v>462</v>
      </c>
      <c r="H6" s="7" t="s">
        <v>1063</v>
      </c>
      <c r="J6" t="s">
        <v>530</v>
      </c>
      <c r="K6" s="5" t="s">
        <v>1068</v>
      </c>
    </row>
    <row r="7" spans="1:11" x14ac:dyDescent="0.25">
      <c r="A7" s="5" t="s">
        <v>2</v>
      </c>
      <c r="B7" s="5" t="s">
        <v>1062</v>
      </c>
      <c r="D7" s="5" t="s">
        <v>10</v>
      </c>
      <c r="E7" s="5" t="s">
        <v>1064</v>
      </c>
      <c r="G7" s="5" t="s">
        <v>459</v>
      </c>
      <c r="H7" s="5" t="s">
        <v>1060</v>
      </c>
      <c r="J7" t="s">
        <v>529</v>
      </c>
      <c r="K7" s="5" t="s">
        <v>1075</v>
      </c>
    </row>
    <row r="8" spans="1:11" x14ac:dyDescent="0.25">
      <c r="A8" s="5" t="s">
        <v>3</v>
      </c>
      <c r="B8" s="5" t="s">
        <v>1063</v>
      </c>
      <c r="D8" s="5" t="s">
        <v>360</v>
      </c>
      <c r="E8" s="5" t="s">
        <v>1061</v>
      </c>
      <c r="G8" s="5" t="s">
        <v>461</v>
      </c>
      <c r="H8" s="5" t="s">
        <v>1068</v>
      </c>
      <c r="J8" t="s">
        <v>460</v>
      </c>
      <c r="K8" s="5" t="s">
        <v>1070</v>
      </c>
    </row>
    <row r="9" spans="1:11" x14ac:dyDescent="0.25">
      <c r="A9" s="5" t="s">
        <v>10</v>
      </c>
      <c r="B9" s="5" t="s">
        <v>1064</v>
      </c>
      <c r="D9" s="5" t="s">
        <v>356</v>
      </c>
      <c r="E9" s="5" t="s">
        <v>1072</v>
      </c>
      <c r="G9" s="5" t="s">
        <v>456</v>
      </c>
      <c r="H9" s="5" t="s">
        <v>1071</v>
      </c>
      <c r="J9" t="s">
        <v>526</v>
      </c>
      <c r="K9" s="5" t="s">
        <v>1062</v>
      </c>
    </row>
    <row r="10" spans="1:11" x14ac:dyDescent="0.25">
      <c r="A10" s="5" t="s">
        <v>5</v>
      </c>
      <c r="B10" s="5" t="s">
        <v>1065</v>
      </c>
      <c r="D10" s="5" t="s">
        <v>354</v>
      </c>
      <c r="E10" s="5" t="s">
        <v>1069</v>
      </c>
      <c r="G10" s="5" t="s">
        <v>454</v>
      </c>
      <c r="H10" s="5" t="s">
        <v>1072</v>
      </c>
      <c r="J10" t="s">
        <v>525</v>
      </c>
      <c r="K10" s="5" t="s">
        <v>1071</v>
      </c>
    </row>
    <row r="11" spans="1:11" x14ac:dyDescent="0.25">
      <c r="A11" s="5" t="s">
        <v>6</v>
      </c>
      <c r="B11" s="5" t="s">
        <v>1066</v>
      </c>
      <c r="D11" s="5" t="s">
        <v>361</v>
      </c>
      <c r="E11" s="7" t="s">
        <v>1063</v>
      </c>
      <c r="G11" s="5" t="s">
        <v>360</v>
      </c>
      <c r="H11" s="5" t="s">
        <v>1061</v>
      </c>
      <c r="J11" t="s">
        <v>531</v>
      </c>
      <c r="K11" s="7" t="s">
        <v>1063</v>
      </c>
    </row>
    <row r="12" spans="1:11" x14ac:dyDescent="0.25">
      <c r="A12" s="5" t="s">
        <v>0</v>
      </c>
      <c r="B12" s="5" t="s">
        <v>1070</v>
      </c>
      <c r="D12" s="5" t="s">
        <v>358</v>
      </c>
      <c r="E12" s="7" t="s">
        <v>1073</v>
      </c>
      <c r="G12" s="5" t="s">
        <v>458</v>
      </c>
      <c r="H12" s="5" t="s">
        <v>1067</v>
      </c>
      <c r="J12" t="s">
        <v>528</v>
      </c>
      <c r="K12" s="7" t="s">
        <v>1076</v>
      </c>
    </row>
    <row r="13" spans="1:11" x14ac:dyDescent="0.25">
      <c r="A13" s="5" t="s">
        <v>8</v>
      </c>
      <c r="B13" s="5" t="s">
        <v>1067</v>
      </c>
      <c r="D13" s="5" t="s">
        <v>353</v>
      </c>
      <c r="E13" s="5" t="s">
        <v>1074</v>
      </c>
      <c r="G13" s="5" t="s">
        <v>6</v>
      </c>
      <c r="H13" s="5" t="s">
        <v>1066</v>
      </c>
      <c r="J13" t="s">
        <v>524</v>
      </c>
      <c r="K13" s="5" t="s">
        <v>1072</v>
      </c>
    </row>
    <row r="14" spans="1:11" x14ac:dyDescent="0.25">
      <c r="A14" s="5" t="s">
        <v>9</v>
      </c>
      <c r="B14" s="5" t="s">
        <v>1068</v>
      </c>
      <c r="D14" s="5" t="s">
        <v>357</v>
      </c>
      <c r="E14" s="5" t="s">
        <v>1070</v>
      </c>
      <c r="G14" s="5" t="s">
        <v>457</v>
      </c>
      <c r="H14" s="5" t="s">
        <v>1064</v>
      </c>
      <c r="J14" t="s">
        <v>527</v>
      </c>
      <c r="K14" s="5" t="s">
        <v>1061</v>
      </c>
    </row>
    <row r="15" spans="1:11" x14ac:dyDescent="0.25">
      <c r="A15" s="5" t="s">
        <v>4</v>
      </c>
      <c r="B15" s="5" t="s">
        <v>1069</v>
      </c>
      <c r="D15" s="5" t="s">
        <v>355</v>
      </c>
      <c r="E15" s="5" t="s">
        <v>1062</v>
      </c>
      <c r="G15" s="5" t="s">
        <v>455</v>
      </c>
      <c r="H15" s="5" t="s">
        <v>1075</v>
      </c>
      <c r="J15" t="s">
        <v>6</v>
      </c>
      <c r="K15" s="5" t="s">
        <v>1066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6D0EF-400E-4E19-AE24-337E60800224}">
  <dimension ref="A1:Q193"/>
  <sheetViews>
    <sheetView workbookViewId="0">
      <selection sqref="A1:M1"/>
    </sheetView>
  </sheetViews>
  <sheetFormatPr defaultRowHeight="15" x14ac:dyDescent="0.25"/>
  <cols>
    <col min="1" max="1" width="5.28515625" style="2" bestFit="1" customWidth="1"/>
    <col min="2" max="2" width="22.85546875" style="2" bestFit="1" customWidth="1"/>
    <col min="3" max="3" width="15.28515625" style="2" bestFit="1" customWidth="1"/>
    <col min="4" max="4" width="13.140625" style="2" bestFit="1" customWidth="1"/>
    <col min="5" max="5" width="21.42578125" style="2" bestFit="1" customWidth="1"/>
    <col min="6" max="6" width="5.85546875" style="2" bestFit="1" customWidth="1"/>
    <col min="7" max="7" width="5.140625" style="2" bestFit="1" customWidth="1"/>
    <col min="8" max="8" width="5.5703125" style="2" bestFit="1" customWidth="1"/>
    <col min="9" max="9" width="7.85546875" style="2" bestFit="1" customWidth="1"/>
    <col min="10" max="10" width="4.28515625" style="2" bestFit="1" customWidth="1"/>
    <col min="11" max="11" width="9.85546875" style="2" bestFit="1" customWidth="1"/>
    <col min="12" max="12" width="4.140625" style="2" bestFit="1" customWidth="1"/>
    <col min="13" max="13" width="6" style="2" bestFit="1" customWidth="1"/>
    <col min="14" max="14" width="4.140625" style="2" bestFit="1" customWidth="1"/>
    <col min="15" max="15" width="6" style="2" bestFit="1" customWidth="1"/>
    <col min="16" max="16" width="9.140625" style="2"/>
    <col min="17" max="17" width="72.28515625" style="2" bestFit="1" customWidth="1"/>
    <col min="18" max="16384" width="9.140625" style="2"/>
  </cols>
  <sheetData>
    <row r="1" spans="1:17" x14ac:dyDescent="0.25">
      <c r="A1" s="3" t="s">
        <v>921</v>
      </c>
      <c r="B1" s="3" t="s">
        <v>922</v>
      </c>
      <c r="C1" s="3" t="s">
        <v>923</v>
      </c>
      <c r="D1" s="3" t="s">
        <v>924</v>
      </c>
      <c r="E1" s="18" t="s">
        <v>617</v>
      </c>
      <c r="F1" s="18" t="s">
        <v>618</v>
      </c>
      <c r="G1" s="18" t="s">
        <v>972</v>
      </c>
      <c r="H1" s="18" t="s">
        <v>973</v>
      </c>
      <c r="I1" s="18" t="s">
        <v>974</v>
      </c>
      <c r="J1" s="18" t="s">
        <v>975</v>
      </c>
      <c r="K1" s="18" t="s">
        <v>976</v>
      </c>
      <c r="L1" s="18" t="s">
        <v>977</v>
      </c>
      <c r="M1" s="18" t="s">
        <v>978</v>
      </c>
      <c r="Q1" s="2" t="s">
        <v>1055</v>
      </c>
    </row>
    <row r="2" spans="1:17" x14ac:dyDescent="0.25">
      <c r="A2" s="2">
        <v>1</v>
      </c>
      <c r="B2" s="2" t="str">
        <f>IFERROR(_xlfn.CONCAT(C2, ".",D2), "N/A")</f>
        <v>1.01</v>
      </c>
      <c r="C2" s="2">
        <v>1</v>
      </c>
      <c r="D2" s="2" t="s">
        <v>842</v>
      </c>
      <c r="E2" s="2" t="s">
        <v>619</v>
      </c>
      <c r="F2" s="2" t="s">
        <v>214</v>
      </c>
      <c r="G2" s="2" t="s">
        <v>363</v>
      </c>
      <c r="H2" s="2">
        <v>1</v>
      </c>
      <c r="I2" s="2">
        <v>1</v>
      </c>
      <c r="J2" s="2">
        <v>1</v>
      </c>
      <c r="K2" s="2">
        <v>1</v>
      </c>
      <c r="M2" s="2">
        <v>1</v>
      </c>
    </row>
    <row r="3" spans="1:17" x14ac:dyDescent="0.25">
      <c r="A3" s="2">
        <v>2</v>
      </c>
      <c r="B3" s="2" t="str">
        <f t="shared" ref="B3:B66" si="0">IFERROR(_xlfn.CONCAT(C3, ".",D3), "N/A")</f>
        <v>1.02</v>
      </c>
      <c r="C3" s="2">
        <v>1</v>
      </c>
      <c r="D3" s="2" t="s">
        <v>843</v>
      </c>
      <c r="E3" s="2" t="s">
        <v>621</v>
      </c>
      <c r="F3" s="2" t="s">
        <v>627</v>
      </c>
      <c r="G3" s="2" t="s">
        <v>363</v>
      </c>
      <c r="H3" s="2">
        <v>2</v>
      </c>
      <c r="I3" s="2">
        <v>2</v>
      </c>
      <c r="J3" s="2">
        <v>2</v>
      </c>
      <c r="K3" s="2">
        <v>2</v>
      </c>
      <c r="M3" s="2">
        <v>2</v>
      </c>
    </row>
    <row r="4" spans="1:17" x14ac:dyDescent="0.25">
      <c r="A4" s="2">
        <v>3</v>
      </c>
      <c r="B4" s="2" t="str">
        <f t="shared" si="0"/>
        <v>1.03</v>
      </c>
      <c r="C4" s="2">
        <v>1</v>
      </c>
      <c r="D4" s="2" t="s">
        <v>844</v>
      </c>
      <c r="E4" s="2" t="s">
        <v>623</v>
      </c>
      <c r="F4" s="2" t="s">
        <v>183</v>
      </c>
      <c r="G4" s="2" t="s">
        <v>363</v>
      </c>
      <c r="H4" s="2">
        <v>3</v>
      </c>
      <c r="I4" s="2">
        <v>3</v>
      </c>
      <c r="J4" s="2">
        <v>4</v>
      </c>
      <c r="K4" s="2">
        <v>3</v>
      </c>
      <c r="M4" s="2">
        <v>3</v>
      </c>
    </row>
    <row r="5" spans="1:17" x14ac:dyDescent="0.25">
      <c r="A5" s="2">
        <v>4</v>
      </c>
      <c r="B5" s="2" t="str">
        <f t="shared" si="0"/>
        <v>1.04</v>
      </c>
      <c r="C5" s="2">
        <v>1</v>
      </c>
      <c r="D5" s="2" t="s">
        <v>845</v>
      </c>
      <c r="E5" s="2" t="s">
        <v>624</v>
      </c>
      <c r="F5" s="2" t="s">
        <v>685</v>
      </c>
      <c r="G5" s="2" t="s">
        <v>363</v>
      </c>
      <c r="H5" s="2">
        <v>4</v>
      </c>
      <c r="I5" s="2">
        <v>4</v>
      </c>
      <c r="J5" s="2">
        <v>3</v>
      </c>
      <c r="K5" s="2">
        <v>4</v>
      </c>
      <c r="M5" s="2">
        <v>4</v>
      </c>
    </row>
    <row r="6" spans="1:17" x14ac:dyDescent="0.25">
      <c r="A6" s="2">
        <v>5</v>
      </c>
      <c r="B6" s="2" t="str">
        <f t="shared" si="0"/>
        <v>1.05</v>
      </c>
      <c r="C6" s="2">
        <v>1</v>
      </c>
      <c r="D6" s="2" t="s">
        <v>846</v>
      </c>
      <c r="E6" s="2" t="s">
        <v>626</v>
      </c>
      <c r="F6" s="2" t="s">
        <v>627</v>
      </c>
      <c r="G6" s="2" t="s">
        <v>363</v>
      </c>
      <c r="H6" s="2">
        <v>8</v>
      </c>
      <c r="I6" s="2">
        <v>5</v>
      </c>
      <c r="J6" s="2">
        <v>8</v>
      </c>
      <c r="K6" s="2">
        <v>5</v>
      </c>
      <c r="M6" s="2">
        <v>5.8</v>
      </c>
    </row>
    <row r="7" spans="1:17" x14ac:dyDescent="0.25">
      <c r="A7" s="2">
        <v>6</v>
      </c>
      <c r="B7" s="2" t="str">
        <f t="shared" si="0"/>
        <v>1.06</v>
      </c>
      <c r="C7" s="2">
        <v>1</v>
      </c>
      <c r="D7" s="2" t="s">
        <v>847</v>
      </c>
      <c r="E7" s="2" t="s">
        <v>628</v>
      </c>
      <c r="F7" s="2" t="s">
        <v>208</v>
      </c>
      <c r="G7" s="2" t="s">
        <v>406</v>
      </c>
      <c r="H7" s="2">
        <v>5</v>
      </c>
      <c r="I7" s="2">
        <v>10</v>
      </c>
      <c r="J7" s="2">
        <v>10</v>
      </c>
      <c r="K7" s="2">
        <v>6</v>
      </c>
      <c r="M7" s="2">
        <v>6.6</v>
      </c>
    </row>
    <row r="8" spans="1:17" x14ac:dyDescent="0.25">
      <c r="A8" s="2">
        <v>7</v>
      </c>
      <c r="B8" s="2" t="str">
        <f t="shared" si="0"/>
        <v>1.07</v>
      </c>
      <c r="C8" s="2">
        <v>1</v>
      </c>
      <c r="D8" s="2" t="s">
        <v>848</v>
      </c>
      <c r="E8" s="2" t="s">
        <v>630</v>
      </c>
      <c r="F8" s="2" t="s">
        <v>191</v>
      </c>
      <c r="G8" s="2" t="s">
        <v>407</v>
      </c>
      <c r="H8" s="2">
        <v>7</v>
      </c>
      <c r="I8" s="2">
        <v>12</v>
      </c>
      <c r="J8" s="2">
        <v>5</v>
      </c>
      <c r="K8" s="2">
        <v>9</v>
      </c>
      <c r="M8" s="2">
        <v>8.4</v>
      </c>
    </row>
    <row r="9" spans="1:17" x14ac:dyDescent="0.25">
      <c r="A9" s="2">
        <v>8</v>
      </c>
      <c r="B9" s="2" t="str">
        <f t="shared" si="0"/>
        <v>1.08</v>
      </c>
      <c r="C9" s="2">
        <v>1</v>
      </c>
      <c r="D9" s="2" t="s">
        <v>849</v>
      </c>
      <c r="E9" s="2" t="s">
        <v>629</v>
      </c>
      <c r="F9" s="2" t="s">
        <v>622</v>
      </c>
      <c r="G9" s="2" t="s">
        <v>363</v>
      </c>
      <c r="H9" s="2">
        <v>10</v>
      </c>
      <c r="I9" s="2">
        <v>11</v>
      </c>
      <c r="J9" s="2">
        <v>7</v>
      </c>
      <c r="K9" s="2">
        <v>11</v>
      </c>
      <c r="M9" s="2">
        <v>9.4</v>
      </c>
    </row>
    <row r="10" spans="1:17" x14ac:dyDescent="0.25">
      <c r="A10" s="2">
        <v>9</v>
      </c>
      <c r="B10" s="2" t="str">
        <f t="shared" si="0"/>
        <v>1.09</v>
      </c>
      <c r="C10" s="2">
        <v>1</v>
      </c>
      <c r="D10" s="2" t="s">
        <v>850</v>
      </c>
      <c r="E10" s="2" t="s">
        <v>635</v>
      </c>
      <c r="F10" s="2" t="s">
        <v>672</v>
      </c>
      <c r="G10" s="2" t="s">
        <v>363</v>
      </c>
      <c r="H10" s="2">
        <v>6</v>
      </c>
      <c r="I10" s="2">
        <v>7</v>
      </c>
      <c r="J10" s="2">
        <v>9</v>
      </c>
      <c r="K10" s="2">
        <v>10</v>
      </c>
      <c r="M10" s="2">
        <v>9.6</v>
      </c>
    </row>
    <row r="11" spans="1:17" x14ac:dyDescent="0.25">
      <c r="A11" s="2">
        <v>10</v>
      </c>
      <c r="B11" s="2" t="str">
        <f t="shared" si="0"/>
        <v>1.10</v>
      </c>
      <c r="C11" s="2">
        <v>1</v>
      </c>
      <c r="D11" s="2">
        <v>10</v>
      </c>
      <c r="E11" s="2" t="s">
        <v>631</v>
      </c>
      <c r="F11" s="2" t="s">
        <v>643</v>
      </c>
      <c r="G11" s="2" t="s">
        <v>363</v>
      </c>
      <c r="H11" s="2">
        <v>13</v>
      </c>
      <c r="I11" s="2">
        <v>13</v>
      </c>
      <c r="J11" s="2">
        <v>6</v>
      </c>
      <c r="K11" s="2">
        <v>8</v>
      </c>
      <c r="M11" s="2">
        <v>10.4</v>
      </c>
    </row>
    <row r="12" spans="1:17" x14ac:dyDescent="0.25">
      <c r="A12" s="2">
        <v>11</v>
      </c>
      <c r="B12" s="2" t="str">
        <f t="shared" si="0"/>
        <v>1.11</v>
      </c>
      <c r="C12" s="2">
        <v>1</v>
      </c>
      <c r="D12" s="2">
        <v>11</v>
      </c>
      <c r="E12" s="2" t="s">
        <v>640</v>
      </c>
      <c r="F12" s="2" t="s">
        <v>641</v>
      </c>
      <c r="G12" s="2" t="s">
        <v>363</v>
      </c>
      <c r="H12" s="2">
        <v>11</v>
      </c>
      <c r="I12" s="2">
        <v>9</v>
      </c>
      <c r="J12" s="2">
        <v>12</v>
      </c>
      <c r="K12" s="2">
        <v>7</v>
      </c>
      <c r="M12" s="2">
        <v>10.4</v>
      </c>
    </row>
    <row r="13" spans="1:17" x14ac:dyDescent="0.25">
      <c r="A13" s="2">
        <v>12</v>
      </c>
      <c r="B13" s="2" t="str">
        <f t="shared" si="0"/>
        <v>1.12</v>
      </c>
      <c r="C13" s="2">
        <v>1</v>
      </c>
      <c r="D13" s="2">
        <v>12</v>
      </c>
      <c r="E13" s="2" t="s">
        <v>632</v>
      </c>
      <c r="F13" s="2" t="s">
        <v>633</v>
      </c>
      <c r="G13" s="2" t="s">
        <v>363</v>
      </c>
      <c r="H13" s="2">
        <v>12</v>
      </c>
      <c r="I13" s="2">
        <v>6</v>
      </c>
      <c r="J13" s="2">
        <v>11</v>
      </c>
      <c r="K13" s="2">
        <v>12</v>
      </c>
      <c r="M13" s="2">
        <v>10.4</v>
      </c>
    </row>
    <row r="14" spans="1:17" x14ac:dyDescent="0.25">
      <c r="A14" s="2">
        <v>13</v>
      </c>
      <c r="B14" s="2" t="str">
        <f t="shared" si="0"/>
        <v>2.01</v>
      </c>
      <c r="C14" s="2">
        <v>2</v>
      </c>
      <c r="D14" s="2" t="s">
        <v>842</v>
      </c>
      <c r="E14" s="2" t="s">
        <v>634</v>
      </c>
      <c r="F14" s="2" t="s">
        <v>680</v>
      </c>
      <c r="G14" s="2" t="s">
        <v>406</v>
      </c>
      <c r="H14" s="2">
        <v>9</v>
      </c>
      <c r="I14" s="2">
        <v>8</v>
      </c>
      <c r="J14" s="2">
        <v>13</v>
      </c>
      <c r="K14" s="2">
        <v>13</v>
      </c>
      <c r="M14" s="2">
        <v>10.6</v>
      </c>
    </row>
    <row r="15" spans="1:17" x14ac:dyDescent="0.25">
      <c r="A15" s="2">
        <v>14</v>
      </c>
      <c r="B15" s="2" t="str">
        <f t="shared" si="0"/>
        <v>2.02</v>
      </c>
      <c r="C15" s="2">
        <v>2</v>
      </c>
      <c r="D15" s="2" t="s">
        <v>843</v>
      </c>
      <c r="E15" s="2" t="s">
        <v>638</v>
      </c>
      <c r="F15" s="2" t="s">
        <v>736</v>
      </c>
      <c r="G15" s="2" t="s">
        <v>406</v>
      </c>
      <c r="H15" s="2">
        <v>14</v>
      </c>
      <c r="I15" s="2">
        <v>15</v>
      </c>
      <c r="J15" s="2">
        <v>14</v>
      </c>
      <c r="K15" s="2">
        <v>14</v>
      </c>
      <c r="M15" s="2">
        <v>14</v>
      </c>
    </row>
    <row r="16" spans="1:17" x14ac:dyDescent="0.25">
      <c r="A16" s="2">
        <v>15</v>
      </c>
      <c r="B16" s="2" t="str">
        <f t="shared" si="0"/>
        <v>2.03</v>
      </c>
      <c r="C16" s="2">
        <v>2</v>
      </c>
      <c r="D16" s="2" t="s">
        <v>844</v>
      </c>
      <c r="E16" s="2" t="s">
        <v>636</v>
      </c>
      <c r="F16" s="2" t="s">
        <v>637</v>
      </c>
      <c r="G16" s="2" t="s">
        <v>363</v>
      </c>
      <c r="H16" s="2">
        <v>15</v>
      </c>
      <c r="I16" s="2">
        <v>16</v>
      </c>
      <c r="J16" s="2">
        <v>16</v>
      </c>
      <c r="K16" s="2">
        <v>16</v>
      </c>
      <c r="M16" s="2">
        <v>15.6</v>
      </c>
    </row>
    <row r="17" spans="1:13" x14ac:dyDescent="0.25">
      <c r="A17" s="2">
        <v>16</v>
      </c>
      <c r="B17" s="2" t="str">
        <f t="shared" si="0"/>
        <v>2.04</v>
      </c>
      <c r="C17" s="2">
        <v>2</v>
      </c>
      <c r="D17" s="2" t="s">
        <v>845</v>
      </c>
      <c r="E17" s="2" t="s">
        <v>644</v>
      </c>
      <c r="F17" s="2" t="s">
        <v>625</v>
      </c>
      <c r="G17" s="2" t="s">
        <v>406</v>
      </c>
      <c r="H17" s="2">
        <v>17</v>
      </c>
      <c r="I17" s="2">
        <v>17</v>
      </c>
      <c r="J17" s="2">
        <v>17</v>
      </c>
      <c r="K17" s="2">
        <v>19</v>
      </c>
      <c r="M17" s="2">
        <v>17.2</v>
      </c>
    </row>
    <row r="18" spans="1:13" x14ac:dyDescent="0.25">
      <c r="A18" s="2">
        <v>17</v>
      </c>
      <c r="B18" s="2" t="str">
        <f t="shared" si="0"/>
        <v>2.05</v>
      </c>
      <c r="C18" s="2">
        <v>2</v>
      </c>
      <c r="D18" s="2" t="s">
        <v>846</v>
      </c>
      <c r="E18" s="2" t="s">
        <v>642</v>
      </c>
      <c r="F18" s="2" t="s">
        <v>266</v>
      </c>
      <c r="G18" s="2" t="s">
        <v>363</v>
      </c>
      <c r="H18" s="2">
        <v>16</v>
      </c>
      <c r="I18" s="2">
        <v>21</v>
      </c>
      <c r="J18" s="2">
        <v>20</v>
      </c>
      <c r="K18" s="2">
        <v>15</v>
      </c>
      <c r="M18" s="2">
        <v>17.600000000000001</v>
      </c>
    </row>
    <row r="19" spans="1:13" x14ac:dyDescent="0.25">
      <c r="A19" s="2">
        <v>18</v>
      </c>
      <c r="B19" s="2" t="str">
        <f t="shared" si="0"/>
        <v>2.06</v>
      </c>
      <c r="C19" s="2">
        <v>2</v>
      </c>
      <c r="D19" s="2" t="s">
        <v>847</v>
      </c>
      <c r="E19" s="2" t="s">
        <v>654</v>
      </c>
      <c r="F19" s="2" t="s">
        <v>191</v>
      </c>
      <c r="G19" s="2" t="s">
        <v>408</v>
      </c>
      <c r="H19" s="2">
        <v>19</v>
      </c>
      <c r="I19" s="2">
        <v>14</v>
      </c>
      <c r="J19" s="2">
        <v>15</v>
      </c>
      <c r="K19" s="2">
        <v>21</v>
      </c>
      <c r="M19" s="2">
        <v>18.2</v>
      </c>
    </row>
    <row r="20" spans="1:13" x14ac:dyDescent="0.25">
      <c r="A20" s="2">
        <v>19</v>
      </c>
      <c r="B20" s="2" t="str">
        <f t="shared" si="0"/>
        <v>2.07</v>
      </c>
      <c r="C20" s="2">
        <v>2</v>
      </c>
      <c r="D20" s="2" t="s">
        <v>848</v>
      </c>
      <c r="E20" s="2" t="s">
        <v>646</v>
      </c>
      <c r="F20" s="2" t="s">
        <v>625</v>
      </c>
      <c r="G20" s="2" t="s">
        <v>406</v>
      </c>
      <c r="H20" s="2">
        <v>20</v>
      </c>
      <c r="I20" s="2">
        <v>19</v>
      </c>
      <c r="J20" s="2">
        <v>18</v>
      </c>
      <c r="K20" s="2">
        <v>18</v>
      </c>
      <c r="M20" s="2">
        <v>18.399999999999999</v>
      </c>
    </row>
    <row r="21" spans="1:13" x14ac:dyDescent="0.25">
      <c r="A21" s="2">
        <v>20</v>
      </c>
      <c r="B21" s="2" t="str">
        <f t="shared" si="0"/>
        <v>2.08</v>
      </c>
      <c r="C21" s="2">
        <v>2</v>
      </c>
      <c r="D21" s="2" t="s">
        <v>849</v>
      </c>
      <c r="E21" s="2" t="s">
        <v>818</v>
      </c>
      <c r="F21" s="2" t="s">
        <v>650</v>
      </c>
      <c r="G21" s="2" t="s">
        <v>406</v>
      </c>
      <c r="H21" s="2">
        <v>18</v>
      </c>
      <c r="I21" s="2">
        <v>18</v>
      </c>
      <c r="J21" s="2">
        <v>19</v>
      </c>
      <c r="K21" s="2">
        <v>20</v>
      </c>
      <c r="M21" s="2">
        <v>18.8</v>
      </c>
    </row>
    <row r="22" spans="1:13" x14ac:dyDescent="0.25">
      <c r="A22" s="2">
        <v>21</v>
      </c>
      <c r="B22" s="2" t="str">
        <f t="shared" si="0"/>
        <v>2.09</v>
      </c>
      <c r="C22" s="2">
        <v>2</v>
      </c>
      <c r="D22" s="2" t="s">
        <v>850</v>
      </c>
      <c r="E22" s="2" t="s">
        <v>648</v>
      </c>
      <c r="F22" s="2" t="s">
        <v>736</v>
      </c>
      <c r="G22" s="2" t="s">
        <v>363</v>
      </c>
      <c r="H22" s="2">
        <v>24</v>
      </c>
      <c r="I22" s="2">
        <v>20</v>
      </c>
      <c r="J22" s="2">
        <v>25</v>
      </c>
      <c r="K22" s="2">
        <v>17</v>
      </c>
      <c r="M22" s="2">
        <v>20.8</v>
      </c>
    </row>
    <row r="23" spans="1:13" x14ac:dyDescent="0.25">
      <c r="A23" s="2">
        <v>22</v>
      </c>
      <c r="B23" s="2" t="str">
        <f t="shared" si="0"/>
        <v>2.10</v>
      </c>
      <c r="C23" s="2">
        <v>2</v>
      </c>
      <c r="D23" s="2">
        <v>10</v>
      </c>
      <c r="E23" s="2" t="s">
        <v>652</v>
      </c>
      <c r="F23" s="2" t="s">
        <v>265</v>
      </c>
      <c r="G23" s="2" t="s">
        <v>407</v>
      </c>
      <c r="H23" s="2">
        <v>21</v>
      </c>
      <c r="I23" s="2">
        <v>26</v>
      </c>
      <c r="J23" s="2">
        <v>22</v>
      </c>
      <c r="K23" s="2">
        <v>22</v>
      </c>
      <c r="M23" s="2">
        <v>22.4</v>
      </c>
    </row>
    <row r="24" spans="1:13" x14ac:dyDescent="0.25">
      <c r="A24" s="2">
        <v>23</v>
      </c>
      <c r="B24" s="2" t="str">
        <f t="shared" si="0"/>
        <v>2.11</v>
      </c>
      <c r="C24" s="2">
        <v>2</v>
      </c>
      <c r="D24" s="2">
        <v>11</v>
      </c>
      <c r="E24" s="2" t="s">
        <v>653</v>
      </c>
      <c r="F24" s="2" t="s">
        <v>622</v>
      </c>
      <c r="G24" s="2" t="s">
        <v>406</v>
      </c>
      <c r="H24" s="2">
        <v>23</v>
      </c>
      <c r="I24" s="2">
        <v>23</v>
      </c>
      <c r="J24" s="2">
        <v>23</v>
      </c>
      <c r="K24" s="2">
        <v>23</v>
      </c>
      <c r="M24" s="2">
        <v>23.4</v>
      </c>
    </row>
    <row r="25" spans="1:13" x14ac:dyDescent="0.25">
      <c r="A25" s="2">
        <v>24</v>
      </c>
      <c r="B25" s="2" t="str">
        <f t="shared" si="0"/>
        <v>2.12</v>
      </c>
      <c r="C25" s="2">
        <v>2</v>
      </c>
      <c r="D25" s="2">
        <v>12</v>
      </c>
      <c r="E25" s="2" t="s">
        <v>655</v>
      </c>
      <c r="F25" s="2" t="s">
        <v>672</v>
      </c>
      <c r="G25" s="2" t="s">
        <v>406</v>
      </c>
      <c r="H25" s="2">
        <v>22</v>
      </c>
      <c r="I25" s="2">
        <v>22</v>
      </c>
      <c r="J25" s="2">
        <v>21</v>
      </c>
      <c r="K25" s="2">
        <v>25</v>
      </c>
      <c r="M25" s="2">
        <v>23.8</v>
      </c>
    </row>
    <row r="26" spans="1:13" x14ac:dyDescent="0.25">
      <c r="A26" s="2">
        <v>25</v>
      </c>
      <c r="B26" s="2" t="str">
        <f t="shared" si="0"/>
        <v>3.01</v>
      </c>
      <c r="C26" s="2">
        <v>3</v>
      </c>
      <c r="D26" s="2" t="s">
        <v>842</v>
      </c>
      <c r="E26" s="2" t="s">
        <v>651</v>
      </c>
      <c r="F26" s="2" t="s">
        <v>191</v>
      </c>
      <c r="G26" s="2" t="s">
        <v>363</v>
      </c>
      <c r="H26" s="2">
        <v>26</v>
      </c>
      <c r="I26" s="2">
        <v>25</v>
      </c>
      <c r="J26" s="2">
        <v>26</v>
      </c>
      <c r="K26" s="2">
        <v>24</v>
      </c>
      <c r="M26" s="2">
        <v>24.2</v>
      </c>
    </row>
    <row r="27" spans="1:13" x14ac:dyDescent="0.25">
      <c r="A27" s="2">
        <v>26</v>
      </c>
      <c r="B27" s="2" t="str">
        <f t="shared" si="0"/>
        <v>3.02</v>
      </c>
      <c r="C27" s="2">
        <v>3</v>
      </c>
      <c r="D27" s="2" t="s">
        <v>843</v>
      </c>
      <c r="E27" s="2" t="s">
        <v>660</v>
      </c>
      <c r="F27" s="2" t="s">
        <v>214</v>
      </c>
      <c r="G27" s="2" t="s">
        <v>407</v>
      </c>
      <c r="H27" s="2">
        <v>25</v>
      </c>
      <c r="I27" s="2">
        <v>24</v>
      </c>
      <c r="J27" s="2">
        <v>24</v>
      </c>
      <c r="K27" s="2">
        <v>32</v>
      </c>
      <c r="M27" s="2">
        <v>26.8</v>
      </c>
    </row>
    <row r="28" spans="1:13" x14ac:dyDescent="0.25">
      <c r="A28" s="2">
        <v>27</v>
      </c>
      <c r="B28" s="2" t="str">
        <f t="shared" si="0"/>
        <v>3.03</v>
      </c>
      <c r="C28" s="2">
        <v>3</v>
      </c>
      <c r="D28" s="2" t="s">
        <v>844</v>
      </c>
      <c r="E28" s="2" t="s">
        <v>658</v>
      </c>
      <c r="F28" s="2" t="s">
        <v>657</v>
      </c>
      <c r="G28" s="2" t="s">
        <v>406</v>
      </c>
      <c r="H28" s="2">
        <v>28</v>
      </c>
      <c r="I28" s="2">
        <v>27</v>
      </c>
      <c r="J28" s="2">
        <v>29</v>
      </c>
      <c r="K28" s="2">
        <v>30</v>
      </c>
      <c r="M28" s="2">
        <v>27.4</v>
      </c>
    </row>
    <row r="29" spans="1:13" x14ac:dyDescent="0.25">
      <c r="A29" s="2">
        <v>28</v>
      </c>
      <c r="B29" s="2" t="str">
        <f t="shared" si="0"/>
        <v>3.04</v>
      </c>
      <c r="C29" s="2">
        <v>3</v>
      </c>
      <c r="D29" s="2" t="s">
        <v>845</v>
      </c>
      <c r="E29" s="2" t="s">
        <v>664</v>
      </c>
      <c r="F29" s="2" t="s">
        <v>643</v>
      </c>
      <c r="G29" s="2" t="s">
        <v>406</v>
      </c>
      <c r="H29" s="2">
        <v>27</v>
      </c>
      <c r="I29" s="2">
        <v>29</v>
      </c>
      <c r="J29" s="2">
        <v>32</v>
      </c>
      <c r="K29" s="2">
        <v>27</v>
      </c>
      <c r="M29" s="2">
        <v>29.6</v>
      </c>
    </row>
    <row r="30" spans="1:13" x14ac:dyDescent="0.25">
      <c r="A30" s="2">
        <v>29</v>
      </c>
      <c r="B30" s="2" t="str">
        <f t="shared" si="0"/>
        <v>3.05</v>
      </c>
      <c r="C30" s="2">
        <v>3</v>
      </c>
      <c r="D30" s="2" t="s">
        <v>846</v>
      </c>
      <c r="E30" s="2" t="s">
        <v>667</v>
      </c>
      <c r="F30" s="2" t="s">
        <v>639</v>
      </c>
      <c r="G30" s="2" t="s">
        <v>408</v>
      </c>
      <c r="H30" s="2">
        <v>29</v>
      </c>
      <c r="I30" s="2">
        <v>28</v>
      </c>
      <c r="J30" s="2">
        <v>27</v>
      </c>
      <c r="K30" s="2">
        <v>33</v>
      </c>
      <c r="M30" s="2">
        <v>30</v>
      </c>
    </row>
    <row r="31" spans="1:13" x14ac:dyDescent="0.25">
      <c r="A31" s="2">
        <v>30</v>
      </c>
      <c r="B31" s="2" t="str">
        <f t="shared" si="0"/>
        <v>3.06</v>
      </c>
      <c r="C31" s="2">
        <v>3</v>
      </c>
      <c r="D31" s="2" t="s">
        <v>847</v>
      </c>
      <c r="E31" s="2" t="s">
        <v>656</v>
      </c>
      <c r="F31" s="2" t="s">
        <v>666</v>
      </c>
      <c r="G31" s="2" t="s">
        <v>363</v>
      </c>
      <c r="H31" s="2">
        <v>34</v>
      </c>
      <c r="I31" s="2">
        <v>35</v>
      </c>
      <c r="J31" s="2">
        <v>31</v>
      </c>
      <c r="K31" s="2">
        <v>26</v>
      </c>
      <c r="M31" s="2">
        <v>30.2</v>
      </c>
    </row>
    <row r="32" spans="1:13" x14ac:dyDescent="0.25">
      <c r="A32" s="2">
        <v>31</v>
      </c>
      <c r="B32" s="2" t="str">
        <f t="shared" si="0"/>
        <v>3.07</v>
      </c>
      <c r="C32" s="2">
        <v>3</v>
      </c>
      <c r="D32" s="2" t="s">
        <v>848</v>
      </c>
      <c r="E32" s="2" t="s">
        <v>1056</v>
      </c>
      <c r="F32" s="2" t="s">
        <v>666</v>
      </c>
      <c r="G32" s="2" t="s">
        <v>406</v>
      </c>
      <c r="H32" s="2">
        <v>32</v>
      </c>
      <c r="I32" s="2">
        <v>31</v>
      </c>
      <c r="J32" s="2">
        <v>28</v>
      </c>
      <c r="K32" s="2">
        <v>34</v>
      </c>
      <c r="M32" s="2">
        <v>32</v>
      </c>
    </row>
    <row r="33" spans="1:13" x14ac:dyDescent="0.25">
      <c r="A33" s="2">
        <v>32</v>
      </c>
      <c r="B33" s="2" t="str">
        <f t="shared" si="0"/>
        <v>3.08</v>
      </c>
      <c r="C33" s="2">
        <v>3</v>
      </c>
      <c r="D33" s="2" t="s">
        <v>849</v>
      </c>
      <c r="E33" s="2" t="s">
        <v>659</v>
      </c>
      <c r="F33" s="2" t="s">
        <v>265</v>
      </c>
      <c r="G33" s="2" t="s">
        <v>363</v>
      </c>
      <c r="H33" s="2">
        <v>37</v>
      </c>
      <c r="I33" s="2">
        <v>34</v>
      </c>
      <c r="J33" s="2">
        <v>36</v>
      </c>
      <c r="K33" s="2">
        <v>31</v>
      </c>
      <c r="M33" s="2">
        <v>32.4</v>
      </c>
    </row>
    <row r="34" spans="1:13" x14ac:dyDescent="0.25">
      <c r="A34" s="2">
        <v>33</v>
      </c>
      <c r="B34" s="2" t="str">
        <f t="shared" si="0"/>
        <v>3.09</v>
      </c>
      <c r="C34" s="2">
        <v>3</v>
      </c>
      <c r="D34" s="2" t="s">
        <v>850</v>
      </c>
      <c r="E34" s="2" t="s">
        <v>663</v>
      </c>
      <c r="F34" s="2" t="s">
        <v>627</v>
      </c>
      <c r="G34" s="2" t="s">
        <v>406</v>
      </c>
      <c r="H34" s="2">
        <v>30</v>
      </c>
      <c r="I34" s="2">
        <v>40</v>
      </c>
      <c r="J34" s="2">
        <v>33</v>
      </c>
      <c r="K34" s="2">
        <v>28</v>
      </c>
      <c r="M34" s="2">
        <v>32.799999999999997</v>
      </c>
    </row>
    <row r="35" spans="1:13" x14ac:dyDescent="0.25">
      <c r="A35" s="2">
        <v>34</v>
      </c>
      <c r="B35" s="2" t="str">
        <f t="shared" si="0"/>
        <v>3.10</v>
      </c>
      <c r="C35" s="2">
        <v>3</v>
      </c>
      <c r="D35" s="2">
        <v>10</v>
      </c>
      <c r="E35" s="2" t="s">
        <v>661</v>
      </c>
      <c r="F35" s="2" t="s">
        <v>265</v>
      </c>
      <c r="G35" s="2" t="s">
        <v>363</v>
      </c>
      <c r="H35" s="2">
        <v>31</v>
      </c>
      <c r="I35" s="2">
        <v>37</v>
      </c>
      <c r="J35" s="2">
        <v>56</v>
      </c>
      <c r="K35" s="2">
        <v>29</v>
      </c>
      <c r="M35" s="2">
        <v>33.4</v>
      </c>
    </row>
    <row r="36" spans="1:13" x14ac:dyDescent="0.25">
      <c r="A36" s="2">
        <v>35</v>
      </c>
      <c r="B36" s="2" t="str">
        <f t="shared" si="0"/>
        <v>3.11</v>
      </c>
      <c r="C36" s="2">
        <v>3</v>
      </c>
      <c r="D36" s="2">
        <v>11</v>
      </c>
      <c r="E36" s="2" t="s">
        <v>670</v>
      </c>
      <c r="F36" s="2" t="s">
        <v>212</v>
      </c>
      <c r="G36" s="2" t="s">
        <v>406</v>
      </c>
      <c r="H36" s="2">
        <v>33</v>
      </c>
      <c r="I36" s="2">
        <v>32</v>
      </c>
      <c r="J36" s="2">
        <v>37</v>
      </c>
      <c r="K36" s="2">
        <v>40</v>
      </c>
      <c r="M36" s="2">
        <v>35.4</v>
      </c>
    </row>
    <row r="37" spans="1:13" x14ac:dyDescent="0.25">
      <c r="A37" s="2">
        <v>36</v>
      </c>
      <c r="B37" s="2" t="str">
        <f t="shared" si="0"/>
        <v>3.12</v>
      </c>
      <c r="C37" s="2">
        <v>3</v>
      </c>
      <c r="D37" s="2">
        <v>12</v>
      </c>
      <c r="E37" s="2" t="s">
        <v>669</v>
      </c>
      <c r="F37" s="2" t="s">
        <v>193</v>
      </c>
      <c r="G37" s="2" t="s">
        <v>363</v>
      </c>
      <c r="H37" s="2">
        <v>40</v>
      </c>
      <c r="I37" s="2">
        <v>30</v>
      </c>
      <c r="J37" s="2">
        <v>42</v>
      </c>
      <c r="K37" s="2">
        <v>36</v>
      </c>
      <c r="M37" s="2">
        <v>36.4</v>
      </c>
    </row>
    <row r="38" spans="1:13" x14ac:dyDescent="0.25">
      <c r="A38" s="2">
        <v>37</v>
      </c>
      <c r="B38" s="2" t="str">
        <f t="shared" si="0"/>
        <v>4.01</v>
      </c>
      <c r="C38" s="2">
        <v>4</v>
      </c>
      <c r="D38" s="2" t="s">
        <v>842</v>
      </c>
      <c r="E38" s="2" t="s">
        <v>665</v>
      </c>
      <c r="F38" s="2" t="s">
        <v>657</v>
      </c>
      <c r="G38" s="2" t="s">
        <v>363</v>
      </c>
      <c r="H38" s="2">
        <v>44</v>
      </c>
      <c r="I38" s="2">
        <v>33</v>
      </c>
      <c r="J38" s="2">
        <v>38</v>
      </c>
      <c r="K38" s="2">
        <v>35</v>
      </c>
      <c r="M38" s="2">
        <v>36.799999999999997</v>
      </c>
    </row>
    <row r="39" spans="1:13" x14ac:dyDescent="0.25">
      <c r="A39" s="2">
        <v>38</v>
      </c>
      <c r="B39" s="2" t="str">
        <f t="shared" si="0"/>
        <v>4.02</v>
      </c>
      <c r="C39" s="2">
        <v>4</v>
      </c>
      <c r="D39" s="2" t="s">
        <v>843</v>
      </c>
      <c r="E39" s="2" t="s">
        <v>671</v>
      </c>
      <c r="F39" s="2" t="s">
        <v>620</v>
      </c>
      <c r="G39" s="2" t="s">
        <v>363</v>
      </c>
      <c r="H39" s="2">
        <v>35</v>
      </c>
      <c r="I39" s="2">
        <v>39</v>
      </c>
      <c r="J39" s="2">
        <v>48</v>
      </c>
      <c r="K39" s="2">
        <v>38</v>
      </c>
      <c r="M39" s="2">
        <v>38.200000000000003</v>
      </c>
    </row>
    <row r="40" spans="1:13" x14ac:dyDescent="0.25">
      <c r="A40" s="2">
        <v>39</v>
      </c>
      <c r="B40" s="2" t="str">
        <f t="shared" si="0"/>
        <v>4.03</v>
      </c>
      <c r="C40" s="2">
        <v>4</v>
      </c>
      <c r="D40" s="2" t="s">
        <v>844</v>
      </c>
      <c r="E40" s="2" t="s">
        <v>668</v>
      </c>
      <c r="F40" s="2" t="s">
        <v>736</v>
      </c>
      <c r="G40" s="2" t="s">
        <v>406</v>
      </c>
      <c r="H40" s="2">
        <v>36</v>
      </c>
      <c r="I40" s="2">
        <v>47</v>
      </c>
      <c r="J40" s="2">
        <v>39</v>
      </c>
      <c r="K40" s="2">
        <v>37</v>
      </c>
      <c r="M40" s="2">
        <v>38.4</v>
      </c>
    </row>
    <row r="41" spans="1:13" x14ac:dyDescent="0.25">
      <c r="A41" s="2">
        <v>40</v>
      </c>
      <c r="B41" s="2" t="str">
        <f t="shared" si="0"/>
        <v>4.04</v>
      </c>
      <c r="C41" s="2">
        <v>4</v>
      </c>
      <c r="D41" s="2" t="s">
        <v>845</v>
      </c>
      <c r="E41" s="2" t="s">
        <v>675</v>
      </c>
      <c r="F41" s="2" t="s">
        <v>645</v>
      </c>
      <c r="G41" s="2" t="s">
        <v>408</v>
      </c>
      <c r="H41" s="2">
        <v>39</v>
      </c>
      <c r="I41" s="2">
        <v>36</v>
      </c>
      <c r="J41" s="2">
        <v>35</v>
      </c>
      <c r="K41" s="2">
        <v>44</v>
      </c>
      <c r="M41" s="2">
        <v>40.200000000000003</v>
      </c>
    </row>
    <row r="42" spans="1:13" x14ac:dyDescent="0.25">
      <c r="A42" s="2">
        <v>41</v>
      </c>
      <c r="B42" s="2" t="str">
        <f t="shared" si="0"/>
        <v>4.05</v>
      </c>
      <c r="C42" s="2">
        <v>4</v>
      </c>
      <c r="D42" s="2" t="s">
        <v>846</v>
      </c>
      <c r="E42" s="2" t="s">
        <v>673</v>
      </c>
      <c r="F42" s="2" t="s">
        <v>633</v>
      </c>
      <c r="G42" s="2" t="s">
        <v>406</v>
      </c>
      <c r="H42" s="2">
        <v>38</v>
      </c>
      <c r="I42" s="2">
        <v>42</v>
      </c>
      <c r="J42" s="2">
        <v>41</v>
      </c>
      <c r="K42" s="2">
        <v>42</v>
      </c>
      <c r="M42" s="2">
        <v>41.2</v>
      </c>
    </row>
    <row r="43" spans="1:13" x14ac:dyDescent="0.25">
      <c r="A43" s="2">
        <v>42</v>
      </c>
      <c r="B43" s="2" t="str">
        <f t="shared" si="0"/>
        <v>4.06</v>
      </c>
      <c r="C43" s="2">
        <v>4</v>
      </c>
      <c r="D43" s="2" t="s">
        <v>847</v>
      </c>
      <c r="E43" s="2" t="s">
        <v>682</v>
      </c>
      <c r="F43" s="2" t="s">
        <v>212</v>
      </c>
      <c r="G43" s="2" t="s">
        <v>406</v>
      </c>
      <c r="H43" s="2">
        <v>46</v>
      </c>
      <c r="I43" s="2">
        <v>44</v>
      </c>
      <c r="J43" s="2">
        <v>40</v>
      </c>
      <c r="K43" s="2">
        <v>41</v>
      </c>
      <c r="M43" s="2">
        <v>42.4</v>
      </c>
    </row>
    <row r="44" spans="1:13" x14ac:dyDescent="0.25">
      <c r="A44" s="2">
        <v>43</v>
      </c>
      <c r="B44" s="2" t="str">
        <f t="shared" si="0"/>
        <v>4.07</v>
      </c>
      <c r="C44" s="2">
        <v>4</v>
      </c>
      <c r="D44" s="2" t="s">
        <v>848</v>
      </c>
      <c r="E44" s="2" t="s">
        <v>684</v>
      </c>
      <c r="F44" s="2" t="s">
        <v>685</v>
      </c>
      <c r="G44" s="2" t="s">
        <v>408</v>
      </c>
      <c r="H44" s="2">
        <v>43</v>
      </c>
      <c r="I44" s="2">
        <v>43</v>
      </c>
      <c r="J44" s="2">
        <v>34</v>
      </c>
      <c r="K44" s="2">
        <v>50</v>
      </c>
      <c r="M44" s="2">
        <v>44.8</v>
      </c>
    </row>
    <row r="45" spans="1:13" x14ac:dyDescent="0.25">
      <c r="A45" s="2">
        <v>44</v>
      </c>
      <c r="B45" s="2" t="str">
        <f t="shared" si="0"/>
        <v>4.08</v>
      </c>
      <c r="C45" s="2">
        <v>4</v>
      </c>
      <c r="D45" s="2" t="s">
        <v>849</v>
      </c>
      <c r="E45" s="2" t="s">
        <v>676</v>
      </c>
      <c r="F45" s="2" t="s">
        <v>220</v>
      </c>
      <c r="G45" s="2" t="s">
        <v>406</v>
      </c>
      <c r="H45" s="2">
        <v>47</v>
      </c>
      <c r="I45" s="2">
        <v>46</v>
      </c>
      <c r="J45" s="2">
        <v>53</v>
      </c>
      <c r="K45" s="2">
        <v>43</v>
      </c>
      <c r="M45" s="2">
        <v>46</v>
      </c>
    </row>
    <row r="46" spans="1:13" x14ac:dyDescent="0.25">
      <c r="A46" s="2">
        <v>45</v>
      </c>
      <c r="B46" s="2" t="str">
        <f t="shared" si="0"/>
        <v>4.09</v>
      </c>
      <c r="C46" s="2">
        <v>4</v>
      </c>
      <c r="D46" s="2" t="s">
        <v>850</v>
      </c>
      <c r="E46" s="2" t="s">
        <v>681</v>
      </c>
      <c r="F46" s="2" t="s">
        <v>265</v>
      </c>
      <c r="G46" s="2" t="s">
        <v>406</v>
      </c>
      <c r="H46" s="2">
        <v>49</v>
      </c>
      <c r="I46" s="2">
        <v>41</v>
      </c>
      <c r="J46" s="2">
        <v>30</v>
      </c>
      <c r="K46" s="2">
        <v>56</v>
      </c>
      <c r="M46" s="2">
        <v>46.2</v>
      </c>
    </row>
    <row r="47" spans="1:13" x14ac:dyDescent="0.25">
      <c r="A47" s="2">
        <v>46</v>
      </c>
      <c r="B47" s="2" t="str">
        <f t="shared" si="0"/>
        <v>4.10</v>
      </c>
      <c r="C47" s="2">
        <v>4</v>
      </c>
      <c r="D47" s="2">
        <v>10</v>
      </c>
      <c r="E47" s="2" t="s">
        <v>674</v>
      </c>
      <c r="F47" s="2" t="s">
        <v>647</v>
      </c>
      <c r="G47" s="2" t="s">
        <v>407</v>
      </c>
      <c r="H47" s="2">
        <v>50</v>
      </c>
      <c r="I47" s="2">
        <v>38</v>
      </c>
      <c r="J47" s="2">
        <v>46</v>
      </c>
      <c r="K47" s="2">
        <v>49</v>
      </c>
      <c r="M47" s="2">
        <v>47</v>
      </c>
    </row>
    <row r="48" spans="1:13" x14ac:dyDescent="0.25">
      <c r="A48" s="2">
        <v>47</v>
      </c>
      <c r="B48" s="2" t="str">
        <f t="shared" si="0"/>
        <v>4.11</v>
      </c>
      <c r="C48" s="2">
        <v>4</v>
      </c>
      <c r="D48" s="2">
        <v>11</v>
      </c>
      <c r="E48" s="2" t="s">
        <v>683</v>
      </c>
      <c r="F48" s="2" t="s">
        <v>650</v>
      </c>
      <c r="G48" s="2" t="s">
        <v>406</v>
      </c>
      <c r="H48" s="2">
        <v>42</v>
      </c>
      <c r="I48" s="2">
        <v>52</v>
      </c>
      <c r="J48" s="2">
        <v>51</v>
      </c>
      <c r="K48" s="2">
        <v>47</v>
      </c>
      <c r="M48" s="2">
        <v>49.2</v>
      </c>
    </row>
    <row r="49" spans="1:13" x14ac:dyDescent="0.25">
      <c r="A49" s="2">
        <v>48</v>
      </c>
      <c r="B49" s="2" t="str">
        <f t="shared" si="0"/>
        <v>4.12</v>
      </c>
      <c r="C49" s="2">
        <v>4</v>
      </c>
      <c r="D49" s="2">
        <v>12</v>
      </c>
      <c r="E49" s="2" t="s">
        <v>679</v>
      </c>
      <c r="F49" s="2" t="s">
        <v>622</v>
      </c>
      <c r="G49" s="2" t="s">
        <v>363</v>
      </c>
      <c r="H49" s="2">
        <v>61</v>
      </c>
      <c r="I49" s="2">
        <v>56</v>
      </c>
      <c r="J49" s="2">
        <v>59</v>
      </c>
      <c r="K49" s="2">
        <v>46</v>
      </c>
      <c r="M49" s="2">
        <v>49.8</v>
      </c>
    </row>
    <row r="50" spans="1:13" x14ac:dyDescent="0.25">
      <c r="A50" s="2">
        <v>49</v>
      </c>
      <c r="B50" s="2" t="str">
        <f t="shared" si="0"/>
        <v>5.01</v>
      </c>
      <c r="C50" s="2">
        <v>5</v>
      </c>
      <c r="D50" s="2" t="s">
        <v>842</v>
      </c>
      <c r="E50" s="2" t="s">
        <v>689</v>
      </c>
      <c r="F50" s="2" t="s">
        <v>685</v>
      </c>
      <c r="G50" s="2" t="s">
        <v>407</v>
      </c>
      <c r="H50" s="2">
        <v>45</v>
      </c>
      <c r="I50" s="2">
        <v>48</v>
      </c>
      <c r="J50" s="2">
        <v>44</v>
      </c>
      <c r="K50" s="2">
        <v>53</v>
      </c>
      <c r="M50" s="2">
        <v>50.6</v>
      </c>
    </row>
    <row r="51" spans="1:13" x14ac:dyDescent="0.25">
      <c r="A51" s="2">
        <v>50</v>
      </c>
      <c r="B51" s="2" t="str">
        <f t="shared" si="0"/>
        <v>5.02</v>
      </c>
      <c r="C51" s="2">
        <v>5</v>
      </c>
      <c r="D51" s="2" t="s">
        <v>843</v>
      </c>
      <c r="E51" s="2" t="s">
        <v>686</v>
      </c>
      <c r="F51" s="2" t="s">
        <v>620</v>
      </c>
      <c r="G51" s="2" t="s">
        <v>406</v>
      </c>
      <c r="H51" s="2">
        <v>41</v>
      </c>
      <c r="I51" s="2">
        <v>51</v>
      </c>
      <c r="J51" s="2">
        <v>54</v>
      </c>
      <c r="K51" s="2">
        <v>61</v>
      </c>
      <c r="M51" s="2">
        <v>50.6</v>
      </c>
    </row>
    <row r="52" spans="1:13" x14ac:dyDescent="0.25">
      <c r="A52" s="2">
        <v>51</v>
      </c>
      <c r="B52" s="2" t="str">
        <f t="shared" si="0"/>
        <v>5.03</v>
      </c>
      <c r="C52" s="2">
        <v>5</v>
      </c>
      <c r="D52" s="2" t="s">
        <v>844</v>
      </c>
      <c r="E52" s="2" t="s">
        <v>678</v>
      </c>
      <c r="F52" s="2" t="s">
        <v>620</v>
      </c>
      <c r="G52" s="2" t="s">
        <v>406</v>
      </c>
      <c r="H52" s="2">
        <v>53</v>
      </c>
      <c r="I52" s="2">
        <v>60</v>
      </c>
      <c r="J52" s="2">
        <v>49</v>
      </c>
      <c r="K52" s="2">
        <v>54</v>
      </c>
      <c r="M52" s="2">
        <v>51.8</v>
      </c>
    </row>
    <row r="53" spans="1:13" x14ac:dyDescent="0.25">
      <c r="A53" s="2">
        <v>52</v>
      </c>
      <c r="B53" s="2" t="str">
        <f t="shared" si="0"/>
        <v>5.04</v>
      </c>
      <c r="C53" s="2">
        <v>5</v>
      </c>
      <c r="D53" s="2" t="s">
        <v>845</v>
      </c>
      <c r="E53" s="2" t="s">
        <v>820</v>
      </c>
      <c r="F53" s="2" t="s">
        <v>657</v>
      </c>
      <c r="G53" s="2" t="s">
        <v>406</v>
      </c>
      <c r="H53" s="2">
        <v>54</v>
      </c>
      <c r="I53" s="2">
        <v>50</v>
      </c>
      <c r="J53" s="2">
        <v>61</v>
      </c>
      <c r="K53" s="2">
        <v>51</v>
      </c>
      <c r="M53" s="2">
        <v>53.4</v>
      </c>
    </row>
    <row r="54" spans="1:13" x14ac:dyDescent="0.25">
      <c r="A54" s="2">
        <v>53</v>
      </c>
      <c r="B54" s="2" t="str">
        <f t="shared" si="0"/>
        <v>5.05</v>
      </c>
      <c r="C54" s="2">
        <v>5</v>
      </c>
      <c r="D54" s="2" t="s">
        <v>846</v>
      </c>
      <c r="E54" s="2" t="s">
        <v>695</v>
      </c>
      <c r="F54" s="2" t="s">
        <v>269</v>
      </c>
      <c r="G54" s="2" t="s">
        <v>408</v>
      </c>
      <c r="H54" s="2">
        <v>48</v>
      </c>
      <c r="I54" s="2">
        <v>57</v>
      </c>
      <c r="J54" s="2">
        <v>43</v>
      </c>
      <c r="K54" s="2">
        <v>64</v>
      </c>
      <c r="M54" s="2">
        <v>54.4</v>
      </c>
    </row>
    <row r="55" spans="1:13" x14ac:dyDescent="0.25">
      <c r="A55" s="2">
        <v>54</v>
      </c>
      <c r="B55" s="2" t="str">
        <f t="shared" si="0"/>
        <v>5.06</v>
      </c>
      <c r="C55" s="2">
        <v>5</v>
      </c>
      <c r="D55" s="2" t="s">
        <v>847</v>
      </c>
      <c r="E55" s="2" t="s">
        <v>704</v>
      </c>
      <c r="F55" s="2" t="s">
        <v>637</v>
      </c>
      <c r="G55" s="2" t="s">
        <v>408</v>
      </c>
      <c r="H55" s="2">
        <v>55</v>
      </c>
      <c r="I55" s="2">
        <v>49</v>
      </c>
      <c r="J55" s="2">
        <v>47</v>
      </c>
      <c r="K55" s="2">
        <v>65</v>
      </c>
      <c r="M55" s="2">
        <v>55.6</v>
      </c>
    </row>
    <row r="56" spans="1:13" x14ac:dyDescent="0.25">
      <c r="A56" s="2">
        <v>55</v>
      </c>
      <c r="B56" s="2" t="str">
        <f t="shared" si="0"/>
        <v>5.07</v>
      </c>
      <c r="C56" s="2">
        <v>5</v>
      </c>
      <c r="D56" s="2" t="s">
        <v>848</v>
      </c>
      <c r="E56" s="2" t="s">
        <v>701</v>
      </c>
      <c r="F56" s="2" t="s">
        <v>627</v>
      </c>
      <c r="G56" s="2" t="s">
        <v>408</v>
      </c>
      <c r="H56" s="2">
        <v>51</v>
      </c>
      <c r="I56" s="2">
        <v>59</v>
      </c>
      <c r="J56" s="2">
        <v>45</v>
      </c>
      <c r="K56" s="2">
        <v>58</v>
      </c>
      <c r="M56" s="2">
        <v>56</v>
      </c>
    </row>
    <row r="57" spans="1:13" x14ac:dyDescent="0.25">
      <c r="A57" s="2">
        <v>56</v>
      </c>
      <c r="B57" s="2" t="str">
        <f t="shared" si="0"/>
        <v>5.08</v>
      </c>
      <c r="C57" s="2">
        <v>5</v>
      </c>
      <c r="D57" s="2" t="s">
        <v>849</v>
      </c>
      <c r="E57" s="2" t="s">
        <v>677</v>
      </c>
      <c r="F57" s="2" t="s">
        <v>265</v>
      </c>
      <c r="G57" s="2" t="s">
        <v>363</v>
      </c>
      <c r="H57" s="2">
        <v>67</v>
      </c>
      <c r="I57" s="2">
        <v>64</v>
      </c>
      <c r="J57" s="2">
        <v>52</v>
      </c>
      <c r="K57" s="2">
        <v>45</v>
      </c>
      <c r="M57" s="2">
        <v>56.8</v>
      </c>
    </row>
    <row r="58" spans="1:13" x14ac:dyDescent="0.25">
      <c r="A58" s="2">
        <v>57</v>
      </c>
      <c r="B58" s="2" t="str">
        <f t="shared" si="0"/>
        <v>5.09</v>
      </c>
      <c r="C58" s="2">
        <v>5</v>
      </c>
      <c r="D58" s="2" t="s">
        <v>850</v>
      </c>
      <c r="E58" s="2" t="s">
        <v>690</v>
      </c>
      <c r="F58" s="2" t="s">
        <v>191</v>
      </c>
      <c r="G58" s="2" t="s">
        <v>363</v>
      </c>
      <c r="H58" s="2">
        <v>58</v>
      </c>
      <c r="I58" s="2">
        <v>53</v>
      </c>
      <c r="J58" s="2">
        <v>58</v>
      </c>
      <c r="K58" s="2">
        <v>59</v>
      </c>
      <c r="M58" s="2">
        <v>57.2</v>
      </c>
    </row>
    <row r="59" spans="1:13" x14ac:dyDescent="0.25">
      <c r="A59" s="2">
        <v>58</v>
      </c>
      <c r="B59" s="2" t="str">
        <f t="shared" si="0"/>
        <v>5.10</v>
      </c>
      <c r="C59" s="2">
        <v>5</v>
      </c>
      <c r="D59" s="2">
        <v>10</v>
      </c>
      <c r="E59" s="2" t="s">
        <v>692</v>
      </c>
      <c r="F59" s="2" t="s">
        <v>622</v>
      </c>
      <c r="G59" s="2" t="s">
        <v>407</v>
      </c>
      <c r="H59" s="2">
        <v>57</v>
      </c>
      <c r="I59" s="2">
        <v>55</v>
      </c>
      <c r="J59" s="2">
        <v>55</v>
      </c>
      <c r="K59" s="2">
        <v>60</v>
      </c>
      <c r="M59" s="2">
        <v>58.2</v>
      </c>
    </row>
    <row r="60" spans="1:13" x14ac:dyDescent="0.25">
      <c r="A60" s="2">
        <v>59</v>
      </c>
      <c r="B60" s="2" t="str">
        <f t="shared" si="0"/>
        <v>5.11</v>
      </c>
      <c r="C60" s="2">
        <v>5</v>
      </c>
      <c r="D60" s="2">
        <v>11</v>
      </c>
      <c r="E60" s="2" t="s">
        <v>823</v>
      </c>
      <c r="F60" s="2" t="s">
        <v>265</v>
      </c>
      <c r="G60" s="2" t="s">
        <v>363</v>
      </c>
      <c r="H60" s="2">
        <v>75</v>
      </c>
      <c r="I60" s="2">
        <v>45</v>
      </c>
      <c r="J60" s="2">
        <v>70</v>
      </c>
      <c r="K60" s="2">
        <v>52</v>
      </c>
      <c r="M60" s="2">
        <v>60</v>
      </c>
    </row>
    <row r="61" spans="1:13" x14ac:dyDescent="0.25">
      <c r="A61" s="2">
        <v>60</v>
      </c>
      <c r="B61" s="2" t="str">
        <f t="shared" si="0"/>
        <v>5.12</v>
      </c>
      <c r="C61" s="2">
        <v>5</v>
      </c>
      <c r="D61" s="2">
        <v>12</v>
      </c>
      <c r="E61" s="2" t="s">
        <v>687</v>
      </c>
      <c r="F61" s="2" t="s">
        <v>688</v>
      </c>
      <c r="G61" s="2" t="s">
        <v>363</v>
      </c>
      <c r="H61" s="2">
        <v>63</v>
      </c>
      <c r="I61" s="2">
        <v>62</v>
      </c>
      <c r="J61" s="2">
        <v>84</v>
      </c>
      <c r="K61" s="2">
        <v>48</v>
      </c>
      <c r="M61" s="2">
        <v>60.6</v>
      </c>
    </row>
    <row r="62" spans="1:13" x14ac:dyDescent="0.25">
      <c r="A62" s="2">
        <v>61</v>
      </c>
      <c r="B62" s="2" t="str">
        <f t="shared" si="0"/>
        <v>6.01</v>
      </c>
      <c r="C62" s="2">
        <v>6</v>
      </c>
      <c r="D62" s="2" t="s">
        <v>842</v>
      </c>
      <c r="E62" s="2" t="s">
        <v>691</v>
      </c>
      <c r="F62" s="2" t="s">
        <v>214</v>
      </c>
      <c r="G62" s="2" t="s">
        <v>406</v>
      </c>
      <c r="H62" s="2">
        <v>59</v>
      </c>
      <c r="I62" s="2">
        <v>61</v>
      </c>
      <c r="J62" s="2">
        <v>64</v>
      </c>
      <c r="K62" s="2">
        <v>62</v>
      </c>
      <c r="M62" s="2">
        <v>60.8</v>
      </c>
    </row>
    <row r="63" spans="1:13" x14ac:dyDescent="0.25">
      <c r="A63" s="2">
        <v>62</v>
      </c>
      <c r="B63" s="2" t="str">
        <f t="shared" si="0"/>
        <v>6.02</v>
      </c>
      <c r="C63" s="2">
        <v>6</v>
      </c>
      <c r="D63" s="2" t="s">
        <v>843</v>
      </c>
      <c r="E63" s="2" t="s">
        <v>696</v>
      </c>
      <c r="F63" s="2" t="s">
        <v>212</v>
      </c>
      <c r="G63" s="2" t="s">
        <v>363</v>
      </c>
      <c r="H63" s="2">
        <v>56</v>
      </c>
      <c r="I63" s="2">
        <v>70</v>
      </c>
      <c r="J63" s="2">
        <v>83</v>
      </c>
      <c r="K63" s="2">
        <v>55</v>
      </c>
      <c r="M63" s="2">
        <v>62</v>
      </c>
    </row>
    <row r="64" spans="1:13" x14ac:dyDescent="0.25">
      <c r="A64" s="2">
        <v>63</v>
      </c>
      <c r="B64" s="2" t="str">
        <f t="shared" si="0"/>
        <v>6.03</v>
      </c>
      <c r="C64" s="2">
        <v>6</v>
      </c>
      <c r="D64" s="2" t="s">
        <v>844</v>
      </c>
      <c r="E64" s="2" t="s">
        <v>703</v>
      </c>
      <c r="F64" s="2" t="s">
        <v>189</v>
      </c>
      <c r="G64" s="2" t="s">
        <v>408</v>
      </c>
      <c r="H64" s="2">
        <v>62</v>
      </c>
      <c r="I64" s="2">
        <v>54</v>
      </c>
      <c r="J64" s="2">
        <v>50</v>
      </c>
      <c r="K64" s="2">
        <v>67</v>
      </c>
      <c r="M64" s="2">
        <v>62.2</v>
      </c>
    </row>
    <row r="65" spans="1:13" x14ac:dyDescent="0.25">
      <c r="A65" s="2">
        <v>64</v>
      </c>
      <c r="B65" s="2" t="str">
        <f t="shared" si="0"/>
        <v>6.04</v>
      </c>
      <c r="C65" s="2">
        <v>6</v>
      </c>
      <c r="D65" s="2" t="s">
        <v>845</v>
      </c>
      <c r="E65" s="2" t="s">
        <v>698</v>
      </c>
      <c r="F65" s="2" t="s">
        <v>649</v>
      </c>
      <c r="G65" s="2" t="s">
        <v>406</v>
      </c>
      <c r="H65" s="2">
        <v>60</v>
      </c>
      <c r="I65" s="2">
        <v>66</v>
      </c>
      <c r="J65" s="2">
        <v>77</v>
      </c>
      <c r="K65" s="2">
        <v>66</v>
      </c>
      <c r="M65" s="2">
        <v>64.8</v>
      </c>
    </row>
    <row r="66" spans="1:13" x14ac:dyDescent="0.25">
      <c r="A66" s="2">
        <v>65</v>
      </c>
      <c r="B66" s="2" t="str">
        <f t="shared" si="0"/>
        <v>6.05</v>
      </c>
      <c r="C66" s="2">
        <v>6</v>
      </c>
      <c r="D66" s="2" t="s">
        <v>846</v>
      </c>
      <c r="E66" s="2" t="s">
        <v>694</v>
      </c>
      <c r="F66" s="2" t="s">
        <v>189</v>
      </c>
      <c r="G66" s="2" t="s">
        <v>363</v>
      </c>
      <c r="H66" s="2">
        <v>52</v>
      </c>
      <c r="I66" s="2">
        <v>68</v>
      </c>
      <c r="J66" s="2">
        <v>99</v>
      </c>
      <c r="K66" s="2">
        <v>39</v>
      </c>
      <c r="M66" s="2">
        <v>65.2</v>
      </c>
    </row>
    <row r="67" spans="1:13" x14ac:dyDescent="0.25">
      <c r="A67" s="2">
        <v>66</v>
      </c>
      <c r="B67" s="2" t="str">
        <f t="shared" ref="B67:B130" si="1">IFERROR(_xlfn.CONCAT(C67, ".",D67), "N/A")</f>
        <v>6.06</v>
      </c>
      <c r="C67" s="2">
        <v>6</v>
      </c>
      <c r="D67" s="2" t="s">
        <v>847</v>
      </c>
      <c r="E67" s="2" t="s">
        <v>821</v>
      </c>
      <c r="F67" s="2" t="s">
        <v>680</v>
      </c>
      <c r="G67" s="2" t="s">
        <v>406</v>
      </c>
      <c r="H67" s="2">
        <v>65</v>
      </c>
      <c r="I67" s="2">
        <v>65</v>
      </c>
      <c r="J67" s="2">
        <v>66</v>
      </c>
      <c r="K67" s="2">
        <v>75</v>
      </c>
      <c r="M67" s="2">
        <v>67.8</v>
      </c>
    </row>
    <row r="68" spans="1:13" x14ac:dyDescent="0.25">
      <c r="A68" s="2">
        <v>67</v>
      </c>
      <c r="B68" s="2" t="str">
        <f t="shared" si="1"/>
        <v>6.07</v>
      </c>
      <c r="C68" s="2">
        <v>6</v>
      </c>
      <c r="D68" s="2" t="s">
        <v>848</v>
      </c>
      <c r="E68" s="2" t="s">
        <v>699</v>
      </c>
      <c r="F68" s="2" t="s">
        <v>680</v>
      </c>
      <c r="G68" s="2" t="s">
        <v>363</v>
      </c>
      <c r="H68" s="2">
        <v>79</v>
      </c>
      <c r="I68" s="2">
        <v>72</v>
      </c>
      <c r="J68" s="2">
        <v>85</v>
      </c>
      <c r="K68" s="2">
        <v>63</v>
      </c>
      <c r="M68" s="2">
        <v>68.8</v>
      </c>
    </row>
    <row r="69" spans="1:13" x14ac:dyDescent="0.25">
      <c r="A69" s="2">
        <v>68</v>
      </c>
      <c r="B69" s="2" t="str">
        <f t="shared" si="1"/>
        <v>6.08</v>
      </c>
      <c r="C69" s="2">
        <v>6</v>
      </c>
      <c r="D69" s="2" t="s">
        <v>849</v>
      </c>
      <c r="E69" s="2" t="s">
        <v>697</v>
      </c>
      <c r="F69" s="2" t="s">
        <v>265</v>
      </c>
      <c r="G69" s="2" t="s">
        <v>406</v>
      </c>
      <c r="H69" s="2">
        <v>71</v>
      </c>
      <c r="I69" s="2">
        <v>71</v>
      </c>
      <c r="J69" s="2">
        <v>63</v>
      </c>
      <c r="K69" s="2">
        <v>70</v>
      </c>
      <c r="M69" s="2">
        <v>69.2</v>
      </c>
    </row>
    <row r="70" spans="1:13" x14ac:dyDescent="0.25">
      <c r="A70" s="2">
        <v>69</v>
      </c>
      <c r="B70" s="2" t="str">
        <f t="shared" si="1"/>
        <v>6.09</v>
      </c>
      <c r="C70" s="2">
        <v>6</v>
      </c>
      <c r="D70" s="2" t="s">
        <v>850</v>
      </c>
      <c r="E70" s="2" t="s">
        <v>714</v>
      </c>
      <c r="F70" s="2" t="s">
        <v>191</v>
      </c>
      <c r="G70" s="2" t="s">
        <v>406</v>
      </c>
      <c r="H70" s="2">
        <v>68</v>
      </c>
      <c r="I70" s="2">
        <v>69</v>
      </c>
      <c r="J70" s="2">
        <v>73</v>
      </c>
      <c r="K70" s="2">
        <v>71</v>
      </c>
      <c r="M70" s="2">
        <v>70.8</v>
      </c>
    </row>
    <row r="71" spans="1:13" x14ac:dyDescent="0.25">
      <c r="A71" s="2">
        <v>70</v>
      </c>
      <c r="B71" s="2" t="str">
        <f t="shared" si="1"/>
        <v>6.10</v>
      </c>
      <c r="C71" s="2">
        <v>6</v>
      </c>
      <c r="D71" s="2">
        <v>10</v>
      </c>
      <c r="E71" s="2" t="s">
        <v>712</v>
      </c>
      <c r="F71" s="2" t="s">
        <v>265</v>
      </c>
      <c r="G71" s="2" t="s">
        <v>408</v>
      </c>
      <c r="H71" s="2">
        <v>64</v>
      </c>
      <c r="I71" s="2">
        <v>75</v>
      </c>
      <c r="J71" s="2">
        <v>57</v>
      </c>
      <c r="K71" s="2">
        <v>78</v>
      </c>
      <c r="M71" s="2">
        <v>71.8</v>
      </c>
    </row>
    <row r="72" spans="1:13" x14ac:dyDescent="0.25">
      <c r="A72" s="2">
        <v>71</v>
      </c>
      <c r="B72" s="2" t="str">
        <f t="shared" si="1"/>
        <v>6.11</v>
      </c>
      <c r="C72" s="2">
        <v>6</v>
      </c>
      <c r="D72" s="2">
        <v>11</v>
      </c>
      <c r="E72" s="2" t="s">
        <v>693</v>
      </c>
      <c r="F72" s="2" t="s">
        <v>265</v>
      </c>
      <c r="G72" s="2" t="s">
        <v>363</v>
      </c>
      <c r="H72" s="2">
        <v>76</v>
      </c>
      <c r="I72" s="2">
        <v>88</v>
      </c>
      <c r="J72" s="2">
        <v>113</v>
      </c>
      <c r="K72" s="2">
        <v>57</v>
      </c>
      <c r="M72" s="2">
        <v>72</v>
      </c>
    </row>
    <row r="73" spans="1:13" x14ac:dyDescent="0.25">
      <c r="A73" s="2">
        <v>72</v>
      </c>
      <c r="B73" s="2" t="str">
        <f t="shared" si="1"/>
        <v>6.12</v>
      </c>
      <c r="C73" s="2">
        <v>6</v>
      </c>
      <c r="D73" s="2">
        <v>12</v>
      </c>
      <c r="E73" s="2" t="s">
        <v>700</v>
      </c>
      <c r="F73" s="2" t="s">
        <v>633</v>
      </c>
      <c r="G73" s="2" t="s">
        <v>406</v>
      </c>
      <c r="H73" s="2">
        <v>69</v>
      </c>
      <c r="I73" s="2">
        <v>76</v>
      </c>
      <c r="J73" s="2">
        <v>82</v>
      </c>
      <c r="K73" s="2">
        <v>74</v>
      </c>
      <c r="M73" s="2">
        <v>72.400000000000006</v>
      </c>
    </row>
    <row r="74" spans="1:13" x14ac:dyDescent="0.25">
      <c r="A74" s="2">
        <v>73</v>
      </c>
      <c r="B74" s="2" t="str">
        <f t="shared" si="1"/>
        <v>7.01</v>
      </c>
      <c r="C74" s="2">
        <v>7</v>
      </c>
      <c r="D74" s="2" t="s">
        <v>842</v>
      </c>
      <c r="E74" s="2" t="s">
        <v>710</v>
      </c>
      <c r="F74" s="2" t="s">
        <v>649</v>
      </c>
      <c r="G74" s="2" t="s">
        <v>406</v>
      </c>
      <c r="H74" s="2">
        <v>78</v>
      </c>
      <c r="I74" s="2">
        <v>58</v>
      </c>
      <c r="J74" s="2">
        <v>81</v>
      </c>
      <c r="K74" s="2">
        <v>86</v>
      </c>
      <c r="M74" s="2">
        <v>74.400000000000006</v>
      </c>
    </row>
    <row r="75" spans="1:13" x14ac:dyDescent="0.25">
      <c r="A75" s="2">
        <v>74</v>
      </c>
      <c r="B75" s="2" t="str">
        <f t="shared" si="1"/>
        <v>7.02</v>
      </c>
      <c r="C75" s="2">
        <v>7</v>
      </c>
      <c r="D75" s="2" t="s">
        <v>843</v>
      </c>
      <c r="E75" s="2" t="s">
        <v>715</v>
      </c>
      <c r="F75" s="2" t="s">
        <v>265</v>
      </c>
      <c r="G75" s="2" t="s">
        <v>406</v>
      </c>
      <c r="H75" s="2">
        <v>72</v>
      </c>
      <c r="I75" s="2">
        <v>67</v>
      </c>
      <c r="J75" s="2">
        <v>79</v>
      </c>
      <c r="K75" s="2">
        <v>73</v>
      </c>
      <c r="M75" s="2">
        <v>74.8</v>
      </c>
    </row>
    <row r="76" spans="1:13" x14ac:dyDescent="0.25">
      <c r="A76" s="2">
        <v>75</v>
      </c>
      <c r="B76" s="2" t="str">
        <f t="shared" si="1"/>
        <v>7.03</v>
      </c>
      <c r="C76" s="2">
        <v>7</v>
      </c>
      <c r="D76" s="2" t="s">
        <v>844</v>
      </c>
      <c r="E76" s="2" t="s">
        <v>711</v>
      </c>
      <c r="F76" s="2" t="s">
        <v>672</v>
      </c>
      <c r="G76" s="2" t="s">
        <v>406</v>
      </c>
      <c r="H76" s="2">
        <v>81</v>
      </c>
      <c r="I76" s="2">
        <v>73</v>
      </c>
      <c r="J76" s="2">
        <v>78</v>
      </c>
      <c r="K76" s="2">
        <v>76</v>
      </c>
      <c r="M76" s="2">
        <v>77</v>
      </c>
    </row>
    <row r="77" spans="1:13" x14ac:dyDescent="0.25">
      <c r="A77" s="2">
        <v>76</v>
      </c>
      <c r="B77" s="2" t="str">
        <f t="shared" si="1"/>
        <v>7.04</v>
      </c>
      <c r="C77" s="2">
        <v>7</v>
      </c>
      <c r="D77" s="2" t="s">
        <v>845</v>
      </c>
      <c r="E77" s="2" t="s">
        <v>708</v>
      </c>
      <c r="F77" s="2" t="s">
        <v>265</v>
      </c>
      <c r="G77" s="2" t="s">
        <v>406</v>
      </c>
      <c r="H77" s="2">
        <v>70</v>
      </c>
      <c r="I77" s="2">
        <v>80</v>
      </c>
      <c r="J77" s="2">
        <v>88</v>
      </c>
      <c r="K77" s="2">
        <v>77</v>
      </c>
      <c r="M77" s="2">
        <v>77.400000000000006</v>
      </c>
    </row>
    <row r="78" spans="1:13" x14ac:dyDescent="0.25">
      <c r="A78" s="2">
        <v>77</v>
      </c>
      <c r="B78" s="2" t="str">
        <f t="shared" si="1"/>
        <v>7.05</v>
      </c>
      <c r="C78" s="2">
        <v>7</v>
      </c>
      <c r="D78" s="2" t="s">
        <v>846</v>
      </c>
      <c r="E78" s="2" t="s">
        <v>705</v>
      </c>
      <c r="F78" s="2" t="s">
        <v>265</v>
      </c>
      <c r="G78" s="2" t="s">
        <v>406</v>
      </c>
      <c r="H78" s="2">
        <v>89</v>
      </c>
      <c r="I78" s="2">
        <v>63</v>
      </c>
      <c r="J78" s="2">
        <v>80</v>
      </c>
      <c r="K78" s="2">
        <v>91</v>
      </c>
      <c r="M78" s="2">
        <v>79.2</v>
      </c>
    </row>
    <row r="79" spans="1:13" x14ac:dyDescent="0.25">
      <c r="A79" s="2">
        <v>78</v>
      </c>
      <c r="B79" s="2" t="str">
        <f t="shared" si="1"/>
        <v>7.06</v>
      </c>
      <c r="C79" s="2">
        <v>7</v>
      </c>
      <c r="D79" s="2" t="s">
        <v>847</v>
      </c>
      <c r="E79" s="2" t="s">
        <v>718</v>
      </c>
      <c r="F79" s="2" t="s">
        <v>688</v>
      </c>
      <c r="G79" s="2" t="s">
        <v>406</v>
      </c>
      <c r="H79" s="2">
        <v>73</v>
      </c>
      <c r="I79" s="2">
        <v>81</v>
      </c>
      <c r="J79" s="2">
        <v>96</v>
      </c>
      <c r="K79" s="2">
        <v>69</v>
      </c>
      <c r="M79" s="2">
        <v>79.599999999999994</v>
      </c>
    </row>
    <row r="80" spans="1:13" x14ac:dyDescent="0.25">
      <c r="A80" s="2">
        <v>79</v>
      </c>
      <c r="B80" s="2" t="str">
        <f t="shared" si="1"/>
        <v>7.07</v>
      </c>
      <c r="C80" s="2">
        <v>7</v>
      </c>
      <c r="D80" s="2" t="s">
        <v>848</v>
      </c>
      <c r="E80" s="2" t="s">
        <v>825</v>
      </c>
      <c r="F80" s="2" t="s">
        <v>265</v>
      </c>
      <c r="G80" s="2" t="s">
        <v>363</v>
      </c>
      <c r="H80" s="2">
        <v>103</v>
      </c>
      <c r="I80" s="2">
        <v>77</v>
      </c>
      <c r="J80" s="2">
        <v>87</v>
      </c>
      <c r="K80" s="2">
        <v>79</v>
      </c>
      <c r="M80" s="2">
        <v>79.599999999999994</v>
      </c>
    </row>
    <row r="81" spans="1:13" x14ac:dyDescent="0.25">
      <c r="A81" s="2">
        <v>80</v>
      </c>
      <c r="B81" s="2" t="str">
        <f t="shared" si="1"/>
        <v>7.08</v>
      </c>
      <c r="C81" s="2">
        <v>7</v>
      </c>
      <c r="D81" s="2" t="s">
        <v>849</v>
      </c>
      <c r="E81" s="2" t="s">
        <v>706</v>
      </c>
      <c r="F81" s="2" t="s">
        <v>265</v>
      </c>
      <c r="G81" s="2" t="s">
        <v>407</v>
      </c>
      <c r="H81" s="2">
        <v>66</v>
      </c>
      <c r="I81" s="2">
        <v>103</v>
      </c>
      <c r="J81" s="2">
        <v>94</v>
      </c>
      <c r="K81" s="2">
        <v>80</v>
      </c>
      <c r="M81" s="2">
        <v>81.2</v>
      </c>
    </row>
    <row r="82" spans="1:13" x14ac:dyDescent="0.25">
      <c r="A82" s="2">
        <v>81</v>
      </c>
      <c r="B82" s="2" t="str">
        <f t="shared" si="1"/>
        <v>7.09</v>
      </c>
      <c r="C82" s="2">
        <v>7</v>
      </c>
      <c r="D82" s="2" t="s">
        <v>850</v>
      </c>
      <c r="E82" s="2" t="s">
        <v>713</v>
      </c>
      <c r="F82" s="2" t="s">
        <v>650</v>
      </c>
      <c r="G82" s="2" t="s">
        <v>407</v>
      </c>
      <c r="H82" s="2">
        <v>80</v>
      </c>
      <c r="I82" s="2">
        <v>74</v>
      </c>
      <c r="J82" s="2">
        <v>90</v>
      </c>
      <c r="K82" s="2">
        <v>89</v>
      </c>
      <c r="M82" s="2">
        <v>84.2</v>
      </c>
    </row>
    <row r="83" spans="1:13" x14ac:dyDescent="0.25">
      <c r="A83" s="2">
        <v>82</v>
      </c>
      <c r="B83" s="2" t="str">
        <f t="shared" si="1"/>
        <v>7.10</v>
      </c>
      <c r="C83" s="2">
        <v>7</v>
      </c>
      <c r="D83" s="2">
        <v>10</v>
      </c>
      <c r="E83" s="2" t="s">
        <v>722</v>
      </c>
      <c r="F83" s="2" t="s">
        <v>265</v>
      </c>
      <c r="G83" s="2" t="s">
        <v>363</v>
      </c>
      <c r="H83" s="2">
        <v>87</v>
      </c>
      <c r="I83" s="2">
        <v>78</v>
      </c>
      <c r="J83" s="2">
        <v>92</v>
      </c>
      <c r="K83" s="2">
        <v>87</v>
      </c>
      <c r="M83" s="2">
        <v>86.4</v>
      </c>
    </row>
    <row r="84" spans="1:13" x14ac:dyDescent="0.25">
      <c r="A84" s="2">
        <v>83</v>
      </c>
      <c r="B84" s="2" t="str">
        <f t="shared" si="1"/>
        <v>7.11</v>
      </c>
      <c r="C84" s="2">
        <v>7</v>
      </c>
      <c r="D84" s="2">
        <v>11</v>
      </c>
      <c r="E84" s="2" t="s">
        <v>702</v>
      </c>
      <c r="F84" s="2" t="s">
        <v>641</v>
      </c>
      <c r="G84" s="2" t="s">
        <v>363</v>
      </c>
      <c r="H84" s="2">
        <v>120</v>
      </c>
      <c r="I84" s="2">
        <v>82</v>
      </c>
      <c r="J84" s="2">
        <v>118</v>
      </c>
      <c r="K84" s="2">
        <v>68</v>
      </c>
      <c r="M84" s="2">
        <v>87.2</v>
      </c>
    </row>
    <row r="85" spans="1:13" x14ac:dyDescent="0.25">
      <c r="A85" s="2">
        <v>84</v>
      </c>
      <c r="B85" s="2" t="str">
        <f t="shared" si="1"/>
        <v>7.12</v>
      </c>
      <c r="C85" s="2">
        <v>7</v>
      </c>
      <c r="D85" s="2">
        <v>12</v>
      </c>
      <c r="E85" s="2" t="s">
        <v>984</v>
      </c>
      <c r="F85" s="2" t="s">
        <v>214</v>
      </c>
      <c r="G85" s="2" t="s">
        <v>406</v>
      </c>
      <c r="H85" s="2">
        <v>92</v>
      </c>
      <c r="I85" s="2">
        <v>84</v>
      </c>
      <c r="J85" s="2">
        <v>128</v>
      </c>
      <c r="K85" s="2">
        <v>81</v>
      </c>
      <c r="M85" s="2">
        <v>88</v>
      </c>
    </row>
    <row r="86" spans="1:13" x14ac:dyDescent="0.25">
      <c r="A86" s="2">
        <v>85</v>
      </c>
      <c r="B86" s="2" t="str">
        <f t="shared" si="1"/>
        <v>8.01</v>
      </c>
      <c r="C86" s="2">
        <v>8</v>
      </c>
      <c r="D86" s="2" t="s">
        <v>842</v>
      </c>
      <c r="E86" s="2" t="s">
        <v>717</v>
      </c>
      <c r="F86" s="2" t="s">
        <v>220</v>
      </c>
      <c r="G86" s="2" t="s">
        <v>408</v>
      </c>
      <c r="H86" s="2">
        <v>93</v>
      </c>
      <c r="I86" s="2">
        <v>89</v>
      </c>
      <c r="J86" s="2">
        <v>69</v>
      </c>
      <c r="K86" s="2">
        <v>88</v>
      </c>
      <c r="M86" s="2">
        <v>88.2</v>
      </c>
    </row>
    <row r="87" spans="1:13" x14ac:dyDescent="0.25">
      <c r="A87" s="2">
        <v>86</v>
      </c>
      <c r="B87" s="2" t="str">
        <f t="shared" si="1"/>
        <v>8.02</v>
      </c>
      <c r="C87" s="2">
        <v>8</v>
      </c>
      <c r="D87" s="2" t="s">
        <v>843</v>
      </c>
      <c r="E87" s="2" t="s">
        <v>720</v>
      </c>
      <c r="F87" s="2" t="s">
        <v>622</v>
      </c>
      <c r="G87" s="2" t="s">
        <v>407</v>
      </c>
      <c r="H87" s="2">
        <v>88</v>
      </c>
      <c r="I87" s="2">
        <v>93</v>
      </c>
      <c r="J87" s="2">
        <v>76</v>
      </c>
      <c r="K87" s="2">
        <v>90</v>
      </c>
      <c r="M87" s="2">
        <v>88.4</v>
      </c>
    </row>
    <row r="88" spans="1:13" x14ac:dyDescent="0.25">
      <c r="A88" s="2">
        <v>87</v>
      </c>
      <c r="B88" s="2" t="str">
        <f t="shared" si="1"/>
        <v>8.03</v>
      </c>
      <c r="C88" s="2">
        <v>8</v>
      </c>
      <c r="D88" s="2" t="s">
        <v>844</v>
      </c>
      <c r="E88" s="2" t="s">
        <v>731</v>
      </c>
      <c r="F88" s="2" t="s">
        <v>625</v>
      </c>
      <c r="G88" s="2" t="s">
        <v>406</v>
      </c>
      <c r="H88" s="2">
        <v>82</v>
      </c>
      <c r="I88" s="2">
        <v>102</v>
      </c>
      <c r="J88" s="2">
        <v>109</v>
      </c>
      <c r="K88" s="2">
        <v>94</v>
      </c>
      <c r="M88" s="2">
        <v>91.2</v>
      </c>
    </row>
    <row r="89" spans="1:13" x14ac:dyDescent="0.25">
      <c r="A89" s="2">
        <v>88</v>
      </c>
      <c r="B89" s="2" t="str">
        <f t="shared" si="1"/>
        <v>8.04</v>
      </c>
      <c r="C89" s="2">
        <v>8</v>
      </c>
      <c r="D89" s="2" t="s">
        <v>845</v>
      </c>
      <c r="E89" s="2" t="s">
        <v>1057</v>
      </c>
      <c r="F89" s="2" t="s">
        <v>265</v>
      </c>
      <c r="G89" s="2" t="s">
        <v>363</v>
      </c>
      <c r="H89" s="2">
        <v>121</v>
      </c>
      <c r="I89" s="2">
        <v>83</v>
      </c>
      <c r="J89" s="2">
        <v>127</v>
      </c>
      <c r="K89" s="2">
        <v>72</v>
      </c>
      <c r="M89" s="2">
        <v>91.8</v>
      </c>
    </row>
    <row r="90" spans="1:13" x14ac:dyDescent="0.25">
      <c r="A90" s="2">
        <v>89</v>
      </c>
      <c r="B90" s="2" t="str">
        <f t="shared" si="1"/>
        <v>8.05</v>
      </c>
      <c r="C90" s="2">
        <v>8</v>
      </c>
      <c r="D90" s="2" t="s">
        <v>846</v>
      </c>
      <c r="E90" s="2" t="s">
        <v>719</v>
      </c>
      <c r="F90" s="2" t="s">
        <v>650</v>
      </c>
      <c r="G90" s="2" t="s">
        <v>406</v>
      </c>
      <c r="H90" s="2">
        <v>83</v>
      </c>
      <c r="I90" s="2">
        <v>96</v>
      </c>
      <c r="J90" s="2">
        <v>145</v>
      </c>
      <c r="K90" s="2">
        <v>95</v>
      </c>
      <c r="M90" s="2">
        <v>91.8</v>
      </c>
    </row>
    <row r="91" spans="1:13" x14ac:dyDescent="0.25">
      <c r="A91" s="2">
        <v>90</v>
      </c>
      <c r="B91" s="2" t="str">
        <f t="shared" si="1"/>
        <v>8.06</v>
      </c>
      <c r="C91" s="2">
        <v>8</v>
      </c>
      <c r="D91" s="2" t="s">
        <v>847</v>
      </c>
      <c r="E91" s="2" t="s">
        <v>735</v>
      </c>
      <c r="F91" s="2" t="s">
        <v>627</v>
      </c>
      <c r="G91" s="2" t="s">
        <v>406</v>
      </c>
      <c r="H91" s="2">
        <v>77</v>
      </c>
      <c r="I91" s="2">
        <v>94</v>
      </c>
      <c r="J91" s="2">
        <v>100</v>
      </c>
      <c r="K91" s="2">
        <v>100</v>
      </c>
      <c r="M91" s="2">
        <v>92.8</v>
      </c>
    </row>
    <row r="92" spans="1:13" x14ac:dyDescent="0.25">
      <c r="A92" s="2">
        <v>91</v>
      </c>
      <c r="B92" s="2" t="str">
        <f t="shared" si="1"/>
        <v>8.07</v>
      </c>
      <c r="C92" s="2">
        <v>8</v>
      </c>
      <c r="D92" s="2" t="s">
        <v>848</v>
      </c>
      <c r="E92" s="2" t="s">
        <v>709</v>
      </c>
      <c r="F92" s="2" t="s">
        <v>645</v>
      </c>
      <c r="G92" s="2" t="s">
        <v>363</v>
      </c>
      <c r="H92" s="2">
        <v>134</v>
      </c>
      <c r="I92" s="2">
        <v>95</v>
      </c>
      <c r="J92" s="2">
        <v>107</v>
      </c>
      <c r="K92" s="2">
        <v>82</v>
      </c>
      <c r="M92" s="2">
        <v>93.4</v>
      </c>
    </row>
    <row r="93" spans="1:13" x14ac:dyDescent="0.25">
      <c r="A93" s="2">
        <v>92</v>
      </c>
      <c r="B93" s="2" t="str">
        <f t="shared" si="1"/>
        <v>8.08</v>
      </c>
      <c r="C93" s="2">
        <v>8</v>
      </c>
      <c r="D93" s="2" t="s">
        <v>849</v>
      </c>
      <c r="E93" s="2" t="s">
        <v>729</v>
      </c>
      <c r="F93" s="2" t="s">
        <v>265</v>
      </c>
      <c r="G93" s="2" t="s">
        <v>408</v>
      </c>
      <c r="H93" s="2">
        <v>98</v>
      </c>
      <c r="I93" s="2">
        <v>98</v>
      </c>
      <c r="J93" s="2">
        <v>93</v>
      </c>
      <c r="K93" s="2">
        <v>85</v>
      </c>
      <c r="M93" s="2">
        <v>93.4</v>
      </c>
    </row>
    <row r="94" spans="1:13" x14ac:dyDescent="0.25">
      <c r="A94" s="2">
        <v>93</v>
      </c>
      <c r="B94" s="2" t="str">
        <f t="shared" si="1"/>
        <v>8.09</v>
      </c>
      <c r="C94" s="2">
        <v>8</v>
      </c>
      <c r="D94" s="2" t="s">
        <v>850</v>
      </c>
      <c r="E94" s="2" t="s">
        <v>707</v>
      </c>
      <c r="F94" s="2" t="s">
        <v>265</v>
      </c>
      <c r="G94" s="2" t="s">
        <v>406</v>
      </c>
      <c r="H94" s="2">
        <v>104</v>
      </c>
      <c r="I94" s="2">
        <v>97</v>
      </c>
      <c r="J94" s="2">
        <v>110</v>
      </c>
      <c r="K94" s="2">
        <v>92</v>
      </c>
      <c r="M94" s="2">
        <v>94.6</v>
      </c>
    </row>
    <row r="95" spans="1:13" x14ac:dyDescent="0.25">
      <c r="A95" s="2">
        <v>94</v>
      </c>
      <c r="B95" s="2" t="str">
        <f t="shared" si="1"/>
        <v>8.10</v>
      </c>
      <c r="C95" s="2">
        <v>8</v>
      </c>
      <c r="D95" s="2">
        <v>10</v>
      </c>
      <c r="E95" s="2" t="s">
        <v>721</v>
      </c>
      <c r="F95" s="2" t="s">
        <v>265</v>
      </c>
      <c r="G95" s="2" t="s">
        <v>406</v>
      </c>
      <c r="H95" s="2">
        <v>94</v>
      </c>
      <c r="I95" s="2">
        <v>105</v>
      </c>
      <c r="J95" s="2">
        <v>135</v>
      </c>
      <c r="K95" s="2">
        <v>84</v>
      </c>
      <c r="M95" s="2">
        <v>95.6</v>
      </c>
    </row>
    <row r="96" spans="1:13" x14ac:dyDescent="0.25">
      <c r="A96" s="2">
        <v>95</v>
      </c>
      <c r="B96" s="2" t="str">
        <f t="shared" si="1"/>
        <v>8.11</v>
      </c>
      <c r="C96" s="2">
        <v>8</v>
      </c>
      <c r="D96" s="2">
        <v>11</v>
      </c>
      <c r="E96" s="2" t="s">
        <v>733</v>
      </c>
      <c r="F96" s="2" t="s">
        <v>672</v>
      </c>
      <c r="G96" s="2" t="s">
        <v>408</v>
      </c>
      <c r="H96" s="2">
        <v>97</v>
      </c>
      <c r="I96" s="2">
        <v>107</v>
      </c>
      <c r="J96" s="2">
        <v>86</v>
      </c>
      <c r="K96" s="2">
        <v>99</v>
      </c>
      <c r="M96" s="2">
        <v>97</v>
      </c>
    </row>
    <row r="97" spans="1:13" x14ac:dyDescent="0.25">
      <c r="A97" s="2">
        <v>96</v>
      </c>
      <c r="B97" s="2" t="str">
        <f t="shared" si="1"/>
        <v>8.12</v>
      </c>
      <c r="C97" s="2">
        <v>8</v>
      </c>
      <c r="D97" s="2">
        <v>12</v>
      </c>
      <c r="E97" s="2" t="s">
        <v>727</v>
      </c>
      <c r="F97" s="2" t="s">
        <v>672</v>
      </c>
      <c r="G97" s="2" t="s">
        <v>407</v>
      </c>
      <c r="H97" s="2">
        <v>99</v>
      </c>
      <c r="I97" s="2">
        <v>85</v>
      </c>
      <c r="J97" s="2">
        <v>97</v>
      </c>
      <c r="K97" s="2">
        <v>105</v>
      </c>
      <c r="M97" s="2">
        <v>99.2</v>
      </c>
    </row>
    <row r="98" spans="1:13" x14ac:dyDescent="0.25">
      <c r="A98" s="2">
        <v>97</v>
      </c>
      <c r="B98" s="2" t="str">
        <f t="shared" si="1"/>
        <v>9.01</v>
      </c>
      <c r="C98" s="2">
        <v>9</v>
      </c>
      <c r="D98" s="2" t="s">
        <v>842</v>
      </c>
      <c r="E98" s="2" t="s">
        <v>730</v>
      </c>
      <c r="F98" s="2" t="s">
        <v>645</v>
      </c>
      <c r="G98" s="2" t="s">
        <v>363</v>
      </c>
      <c r="H98" s="2">
        <v>107</v>
      </c>
      <c r="I98" s="2">
        <v>101</v>
      </c>
      <c r="J98" s="2">
        <v>121</v>
      </c>
      <c r="K98" s="2">
        <v>96</v>
      </c>
      <c r="M98" s="2">
        <v>100.8</v>
      </c>
    </row>
    <row r="99" spans="1:13" x14ac:dyDescent="0.25">
      <c r="A99" s="2">
        <v>98</v>
      </c>
      <c r="B99" s="2" t="str">
        <f t="shared" si="1"/>
        <v>9.02</v>
      </c>
      <c r="C99" s="2">
        <v>9</v>
      </c>
      <c r="D99" s="2" t="s">
        <v>843</v>
      </c>
      <c r="E99" s="2" t="s">
        <v>826</v>
      </c>
      <c r="F99" s="2" t="s">
        <v>189</v>
      </c>
      <c r="G99" s="2" t="s">
        <v>406</v>
      </c>
      <c r="H99" s="2">
        <v>111</v>
      </c>
      <c r="I99" s="2">
        <v>79</v>
      </c>
      <c r="J99" s="2">
        <v>117</v>
      </c>
      <c r="K99" s="2">
        <v>106</v>
      </c>
      <c r="M99" s="2">
        <v>102</v>
      </c>
    </row>
    <row r="100" spans="1:13" x14ac:dyDescent="0.25">
      <c r="A100" s="2">
        <v>99</v>
      </c>
      <c r="B100" s="2" t="str">
        <f t="shared" si="1"/>
        <v>9.03</v>
      </c>
      <c r="C100" s="2">
        <v>9</v>
      </c>
      <c r="D100" s="2" t="s">
        <v>844</v>
      </c>
      <c r="E100" s="2" t="s">
        <v>748</v>
      </c>
      <c r="F100" s="2" t="s">
        <v>265</v>
      </c>
      <c r="G100" s="2" t="s">
        <v>406</v>
      </c>
      <c r="H100" s="2">
        <v>101</v>
      </c>
      <c r="I100" s="2">
        <v>91</v>
      </c>
      <c r="J100" s="2">
        <v>124</v>
      </c>
      <c r="K100" s="2">
        <v>111</v>
      </c>
      <c r="M100" s="2">
        <v>103.4</v>
      </c>
    </row>
    <row r="101" spans="1:13" x14ac:dyDescent="0.25">
      <c r="A101" s="2">
        <v>100</v>
      </c>
      <c r="B101" s="2" t="str">
        <f t="shared" si="1"/>
        <v>9.04</v>
      </c>
      <c r="C101" s="2">
        <v>9</v>
      </c>
      <c r="D101" s="2" t="s">
        <v>845</v>
      </c>
      <c r="E101" s="2" t="s">
        <v>833</v>
      </c>
      <c r="F101" s="2" t="s">
        <v>212</v>
      </c>
      <c r="G101" s="2" t="s">
        <v>272</v>
      </c>
      <c r="H101" s="2">
        <v>74</v>
      </c>
      <c r="I101" s="2">
        <v>92</v>
      </c>
      <c r="J101" s="2">
        <v>72</v>
      </c>
      <c r="K101" s="2">
        <v>144</v>
      </c>
      <c r="M101" s="2">
        <v>105.4</v>
      </c>
    </row>
    <row r="102" spans="1:13" x14ac:dyDescent="0.25">
      <c r="A102" s="2">
        <v>101</v>
      </c>
      <c r="B102" s="2" t="str">
        <f t="shared" si="1"/>
        <v>9.05</v>
      </c>
      <c r="C102" s="2">
        <v>9</v>
      </c>
      <c r="D102" s="2" t="s">
        <v>846</v>
      </c>
      <c r="E102" s="2" t="s">
        <v>828</v>
      </c>
      <c r="F102" s="2" t="s">
        <v>193</v>
      </c>
      <c r="G102" s="2" t="s">
        <v>363</v>
      </c>
      <c r="H102" s="2">
        <v>113</v>
      </c>
      <c r="I102" s="2">
        <v>112</v>
      </c>
      <c r="J102" s="2">
        <v>142</v>
      </c>
      <c r="K102" s="2">
        <v>101</v>
      </c>
      <c r="M102" s="2">
        <v>105.8</v>
      </c>
    </row>
    <row r="103" spans="1:13" x14ac:dyDescent="0.25">
      <c r="A103" s="2">
        <v>102</v>
      </c>
      <c r="B103" s="2" t="str">
        <f t="shared" si="1"/>
        <v>9.06</v>
      </c>
      <c r="C103" s="2">
        <v>9</v>
      </c>
      <c r="D103" s="2" t="s">
        <v>847</v>
      </c>
      <c r="E103" s="2" t="s">
        <v>738</v>
      </c>
      <c r="F103" s="2" t="s">
        <v>641</v>
      </c>
      <c r="G103" s="2" t="s">
        <v>406</v>
      </c>
      <c r="H103" s="2">
        <v>129</v>
      </c>
      <c r="I103" s="2">
        <v>111</v>
      </c>
      <c r="J103" s="2">
        <v>104</v>
      </c>
      <c r="K103" s="2">
        <v>97</v>
      </c>
      <c r="M103" s="2">
        <v>106.4</v>
      </c>
    </row>
    <row r="104" spans="1:13" x14ac:dyDescent="0.25">
      <c r="A104" s="2">
        <v>103</v>
      </c>
      <c r="B104" s="2" t="str">
        <f t="shared" si="1"/>
        <v>9.07</v>
      </c>
      <c r="C104" s="2">
        <v>9</v>
      </c>
      <c r="D104" s="2" t="s">
        <v>848</v>
      </c>
      <c r="E104" s="2" t="s">
        <v>737</v>
      </c>
      <c r="F104" s="2" t="s">
        <v>265</v>
      </c>
      <c r="G104" s="2" t="s">
        <v>363</v>
      </c>
      <c r="H104" s="2">
        <v>102</v>
      </c>
      <c r="I104" s="2">
        <v>104</v>
      </c>
      <c r="J104" s="2">
        <v>140</v>
      </c>
      <c r="K104" s="2">
        <v>107</v>
      </c>
      <c r="M104" s="2">
        <v>106.4</v>
      </c>
    </row>
    <row r="105" spans="1:13" x14ac:dyDescent="0.25">
      <c r="A105" s="2">
        <v>104</v>
      </c>
      <c r="B105" s="2" t="str">
        <f t="shared" si="1"/>
        <v>9.08</v>
      </c>
      <c r="C105" s="2">
        <v>9</v>
      </c>
      <c r="D105" s="2" t="s">
        <v>849</v>
      </c>
      <c r="E105" s="2" t="s">
        <v>716</v>
      </c>
      <c r="F105" s="2" t="s">
        <v>649</v>
      </c>
      <c r="G105" s="2" t="s">
        <v>363</v>
      </c>
      <c r="H105" s="2">
        <v>123</v>
      </c>
      <c r="I105" s="2">
        <v>110</v>
      </c>
      <c r="J105" s="2">
        <v>120</v>
      </c>
      <c r="K105" s="2">
        <v>83</v>
      </c>
      <c r="M105" s="2">
        <v>106.6</v>
      </c>
    </row>
    <row r="106" spans="1:13" x14ac:dyDescent="0.25">
      <c r="A106" s="2">
        <v>105</v>
      </c>
      <c r="B106" s="2" t="str">
        <f t="shared" si="1"/>
        <v>9.09</v>
      </c>
      <c r="C106" s="2">
        <v>9</v>
      </c>
      <c r="D106" s="2" t="s">
        <v>850</v>
      </c>
      <c r="E106" s="2" t="s">
        <v>732</v>
      </c>
      <c r="F106" s="2" t="s">
        <v>680</v>
      </c>
      <c r="G106" s="2" t="s">
        <v>406</v>
      </c>
      <c r="H106" s="2">
        <v>110</v>
      </c>
      <c r="I106" s="2">
        <v>87</v>
      </c>
      <c r="J106" s="2">
        <v>133</v>
      </c>
      <c r="K106" s="2">
        <v>108</v>
      </c>
      <c r="M106" s="2">
        <v>107.4</v>
      </c>
    </row>
    <row r="107" spans="1:13" x14ac:dyDescent="0.25">
      <c r="A107" s="2">
        <v>106</v>
      </c>
      <c r="B107" s="2" t="str">
        <f t="shared" si="1"/>
        <v>9.10</v>
      </c>
      <c r="C107" s="2">
        <v>9</v>
      </c>
      <c r="D107" s="2">
        <v>10</v>
      </c>
      <c r="E107" s="2" t="s">
        <v>832</v>
      </c>
      <c r="F107" s="2" t="s">
        <v>220</v>
      </c>
      <c r="G107" s="2" t="s">
        <v>272</v>
      </c>
      <c r="H107" s="2">
        <v>115</v>
      </c>
      <c r="I107" s="2">
        <v>99</v>
      </c>
      <c r="J107" s="2">
        <v>60</v>
      </c>
      <c r="K107" s="2">
        <v>131</v>
      </c>
      <c r="M107" s="2">
        <v>107.8</v>
      </c>
    </row>
    <row r="108" spans="1:13" x14ac:dyDescent="0.25">
      <c r="A108" s="2">
        <v>107</v>
      </c>
      <c r="B108" s="2" t="str">
        <f t="shared" si="1"/>
        <v>9.11</v>
      </c>
      <c r="C108" s="2">
        <v>9</v>
      </c>
      <c r="D108" s="2">
        <v>11</v>
      </c>
      <c r="E108" s="2" t="s">
        <v>824</v>
      </c>
      <c r="F108" s="2" t="s">
        <v>265</v>
      </c>
      <c r="G108" s="2" t="s">
        <v>406</v>
      </c>
      <c r="H108" s="2">
        <v>85</v>
      </c>
      <c r="I108" s="2">
        <v>116</v>
      </c>
      <c r="J108" s="2">
        <v>106</v>
      </c>
      <c r="K108" s="2">
        <v>112</v>
      </c>
      <c r="M108" s="2">
        <v>109.8</v>
      </c>
    </row>
    <row r="109" spans="1:13" x14ac:dyDescent="0.25">
      <c r="A109" s="2">
        <v>108</v>
      </c>
      <c r="B109" s="2" t="str">
        <f t="shared" si="1"/>
        <v>9.12</v>
      </c>
      <c r="C109" s="2">
        <v>9</v>
      </c>
      <c r="D109" s="2">
        <v>12</v>
      </c>
      <c r="E109" s="2" t="s">
        <v>743</v>
      </c>
      <c r="F109" s="2" t="s">
        <v>649</v>
      </c>
      <c r="G109" s="2" t="s">
        <v>407</v>
      </c>
      <c r="H109" s="2">
        <v>109</v>
      </c>
      <c r="I109" s="2">
        <v>90</v>
      </c>
      <c r="J109" s="2">
        <v>114</v>
      </c>
      <c r="K109" s="2">
        <v>113</v>
      </c>
      <c r="M109" s="2">
        <v>109.8</v>
      </c>
    </row>
    <row r="110" spans="1:13" x14ac:dyDescent="0.25">
      <c r="A110" s="2">
        <v>109</v>
      </c>
      <c r="B110" s="2" t="str">
        <f t="shared" si="1"/>
        <v>10.01</v>
      </c>
      <c r="C110" s="2">
        <v>10</v>
      </c>
      <c r="D110" s="2" t="s">
        <v>842</v>
      </c>
      <c r="E110" s="2" t="s">
        <v>831</v>
      </c>
      <c r="F110" s="2" t="s">
        <v>637</v>
      </c>
      <c r="G110" s="2" t="s">
        <v>272</v>
      </c>
      <c r="H110" s="2">
        <v>95</v>
      </c>
      <c r="I110" s="2">
        <v>114</v>
      </c>
      <c r="J110" s="2">
        <v>65</v>
      </c>
      <c r="K110" s="2">
        <v>128</v>
      </c>
      <c r="M110" s="2">
        <v>111.2</v>
      </c>
    </row>
    <row r="111" spans="1:13" x14ac:dyDescent="0.25">
      <c r="A111" s="2">
        <v>110</v>
      </c>
      <c r="B111" s="2" t="str">
        <f t="shared" si="1"/>
        <v>10.02</v>
      </c>
      <c r="C111" s="2">
        <v>10</v>
      </c>
      <c r="D111" s="2" t="s">
        <v>843</v>
      </c>
      <c r="E111" s="2" t="s">
        <v>742</v>
      </c>
      <c r="F111" s="2" t="s">
        <v>649</v>
      </c>
      <c r="G111" s="2" t="s">
        <v>408</v>
      </c>
      <c r="H111" s="2">
        <v>122</v>
      </c>
      <c r="I111" s="2">
        <v>113</v>
      </c>
      <c r="J111" s="2">
        <v>108</v>
      </c>
      <c r="K111" s="2">
        <v>110</v>
      </c>
      <c r="M111" s="2">
        <v>111.2</v>
      </c>
    </row>
    <row r="112" spans="1:13" x14ac:dyDescent="0.25">
      <c r="A112" s="2">
        <v>111</v>
      </c>
      <c r="B112" s="2" t="str">
        <f t="shared" si="1"/>
        <v>10.03</v>
      </c>
      <c r="C112" s="2">
        <v>10</v>
      </c>
      <c r="D112" s="2" t="s">
        <v>844</v>
      </c>
      <c r="E112" s="2" t="s">
        <v>728</v>
      </c>
      <c r="F112" s="2" t="s">
        <v>220</v>
      </c>
      <c r="G112" s="2" t="s">
        <v>407</v>
      </c>
      <c r="H112" s="2">
        <v>125</v>
      </c>
      <c r="I112" s="2">
        <v>108</v>
      </c>
      <c r="J112" s="2">
        <v>151</v>
      </c>
      <c r="K112" s="2">
        <v>109</v>
      </c>
      <c r="M112" s="2">
        <v>112</v>
      </c>
    </row>
    <row r="113" spans="1:13" x14ac:dyDescent="0.25">
      <c r="A113" s="2">
        <v>112</v>
      </c>
      <c r="B113" s="2" t="str">
        <f t="shared" si="1"/>
        <v>10.04</v>
      </c>
      <c r="C113" s="2">
        <v>10</v>
      </c>
      <c r="D113" s="2" t="s">
        <v>845</v>
      </c>
      <c r="E113" s="2" t="s">
        <v>724</v>
      </c>
      <c r="F113" s="2" t="s">
        <v>187</v>
      </c>
      <c r="G113" s="2" t="s">
        <v>363</v>
      </c>
      <c r="H113" s="2">
        <v>128</v>
      </c>
      <c r="I113" s="2">
        <v>117</v>
      </c>
      <c r="J113" s="2">
        <v>146</v>
      </c>
      <c r="K113" s="2">
        <v>104</v>
      </c>
      <c r="M113" s="2">
        <v>112.4</v>
      </c>
    </row>
    <row r="114" spans="1:13" x14ac:dyDescent="0.25">
      <c r="A114" s="2">
        <v>113</v>
      </c>
      <c r="B114" s="2" t="str">
        <f t="shared" si="1"/>
        <v>10.05</v>
      </c>
      <c r="C114" s="2">
        <v>10</v>
      </c>
      <c r="D114" s="2" t="s">
        <v>846</v>
      </c>
      <c r="E114" s="2" t="s">
        <v>725</v>
      </c>
      <c r="F114" s="2" t="s">
        <v>183</v>
      </c>
      <c r="G114" s="2" t="s">
        <v>363</v>
      </c>
      <c r="H114" s="2">
        <v>124</v>
      </c>
      <c r="I114" s="2">
        <v>134</v>
      </c>
      <c r="J114" s="2">
        <v>160</v>
      </c>
      <c r="K114" s="2">
        <v>98</v>
      </c>
      <c r="M114" s="2">
        <v>116.4</v>
      </c>
    </row>
    <row r="115" spans="1:13" x14ac:dyDescent="0.25">
      <c r="A115" s="2">
        <v>114</v>
      </c>
      <c r="B115" s="2" t="str">
        <f t="shared" si="1"/>
        <v>10.06</v>
      </c>
      <c r="C115" s="2">
        <v>10</v>
      </c>
      <c r="D115" s="2" t="s">
        <v>847</v>
      </c>
      <c r="E115" s="2" t="s">
        <v>726</v>
      </c>
      <c r="F115" s="2" t="s">
        <v>265</v>
      </c>
      <c r="G115" s="2" t="s">
        <v>363</v>
      </c>
      <c r="H115" s="2">
        <v>90</v>
      </c>
      <c r="I115" s="2">
        <v>151</v>
      </c>
      <c r="J115" s="2">
        <v>182</v>
      </c>
      <c r="K115" s="2">
        <v>93</v>
      </c>
      <c r="M115" s="2">
        <v>117.8</v>
      </c>
    </row>
    <row r="116" spans="1:13" x14ac:dyDescent="0.25">
      <c r="A116" s="2">
        <v>115</v>
      </c>
      <c r="B116" s="2" t="str">
        <f t="shared" si="1"/>
        <v>10.07</v>
      </c>
      <c r="C116" s="2">
        <v>10</v>
      </c>
      <c r="D116" s="2" t="s">
        <v>848</v>
      </c>
      <c r="E116" s="2" t="s">
        <v>765</v>
      </c>
      <c r="F116" s="2" t="s">
        <v>265</v>
      </c>
      <c r="G116" s="2" t="s">
        <v>406</v>
      </c>
      <c r="H116" s="2">
        <v>86</v>
      </c>
      <c r="I116" s="2">
        <v>122</v>
      </c>
      <c r="J116" s="2">
        <v>132</v>
      </c>
      <c r="K116" s="2">
        <v>119</v>
      </c>
      <c r="M116" s="2">
        <v>118</v>
      </c>
    </row>
    <row r="117" spans="1:13" x14ac:dyDescent="0.25">
      <c r="A117" s="2">
        <v>116</v>
      </c>
      <c r="B117" s="2" t="str">
        <f t="shared" si="1"/>
        <v>10.08</v>
      </c>
      <c r="C117" s="2">
        <v>10</v>
      </c>
      <c r="D117" s="2" t="s">
        <v>849</v>
      </c>
      <c r="E117" s="2" t="s">
        <v>771</v>
      </c>
      <c r="F117" s="2" t="s">
        <v>639</v>
      </c>
      <c r="G117" s="2" t="s">
        <v>406</v>
      </c>
      <c r="H117" s="2">
        <v>119</v>
      </c>
      <c r="I117" s="2">
        <v>120</v>
      </c>
      <c r="J117" s="2">
        <v>111</v>
      </c>
      <c r="K117" s="2">
        <v>115</v>
      </c>
      <c r="M117" s="2">
        <v>118.2</v>
      </c>
    </row>
    <row r="118" spans="1:13" x14ac:dyDescent="0.25">
      <c r="A118" s="2">
        <v>117</v>
      </c>
      <c r="B118" s="2" t="str">
        <f t="shared" si="1"/>
        <v>10.09</v>
      </c>
      <c r="C118" s="2">
        <v>10</v>
      </c>
      <c r="D118" s="2" t="s">
        <v>850</v>
      </c>
      <c r="E118" s="2" t="s">
        <v>841</v>
      </c>
      <c r="F118" s="2" t="s">
        <v>1046</v>
      </c>
      <c r="G118" s="2" t="s">
        <v>272</v>
      </c>
      <c r="H118" s="2">
        <v>108</v>
      </c>
      <c r="I118" s="2">
        <v>109</v>
      </c>
      <c r="J118" s="2">
        <v>75</v>
      </c>
      <c r="K118" s="2">
        <v>141</v>
      </c>
      <c r="M118" s="2">
        <v>120</v>
      </c>
    </row>
    <row r="119" spans="1:13" x14ac:dyDescent="0.25">
      <c r="A119" s="2">
        <v>118</v>
      </c>
      <c r="B119" s="2" t="str">
        <f t="shared" si="1"/>
        <v>10.10</v>
      </c>
      <c r="C119" s="2">
        <v>10</v>
      </c>
      <c r="D119" s="2">
        <v>10</v>
      </c>
      <c r="E119" s="2" t="s">
        <v>827</v>
      </c>
      <c r="F119" s="2" t="s">
        <v>265</v>
      </c>
      <c r="G119" s="2" t="s">
        <v>406</v>
      </c>
      <c r="H119" s="2">
        <v>106</v>
      </c>
      <c r="I119" s="2">
        <v>148</v>
      </c>
      <c r="J119" s="2">
        <v>112</v>
      </c>
      <c r="K119" s="2">
        <v>129</v>
      </c>
      <c r="M119" s="2">
        <v>122.4</v>
      </c>
    </row>
    <row r="120" spans="1:13" x14ac:dyDescent="0.25">
      <c r="A120" s="2">
        <v>119</v>
      </c>
      <c r="B120" s="2" t="str">
        <f t="shared" si="1"/>
        <v>10.11</v>
      </c>
      <c r="C120" s="2">
        <v>10</v>
      </c>
      <c r="D120" s="2">
        <v>11</v>
      </c>
      <c r="E120" s="2" t="s">
        <v>723</v>
      </c>
      <c r="F120" s="2" t="s">
        <v>265</v>
      </c>
      <c r="G120" s="2" t="s">
        <v>406</v>
      </c>
      <c r="H120" s="2">
        <v>131</v>
      </c>
      <c r="I120" s="2">
        <v>130</v>
      </c>
      <c r="J120" s="2">
        <v>176</v>
      </c>
      <c r="K120" s="2">
        <v>103</v>
      </c>
      <c r="M120" s="2">
        <v>123</v>
      </c>
    </row>
    <row r="121" spans="1:13" x14ac:dyDescent="0.25">
      <c r="A121" s="2">
        <v>120</v>
      </c>
      <c r="B121" s="2" t="str">
        <f t="shared" si="1"/>
        <v>10.12</v>
      </c>
      <c r="C121" s="2">
        <v>10</v>
      </c>
      <c r="D121" s="2">
        <v>12</v>
      </c>
      <c r="E121" s="2" t="s">
        <v>746</v>
      </c>
      <c r="F121" s="2" t="s">
        <v>269</v>
      </c>
      <c r="G121" s="2" t="s">
        <v>406</v>
      </c>
      <c r="H121" s="2">
        <v>116</v>
      </c>
      <c r="I121" s="2">
        <v>115</v>
      </c>
      <c r="J121" s="2">
        <v>131</v>
      </c>
      <c r="K121" s="2">
        <v>133</v>
      </c>
      <c r="M121" s="2">
        <v>123</v>
      </c>
    </row>
    <row r="122" spans="1:13" x14ac:dyDescent="0.25">
      <c r="A122" s="2">
        <v>121</v>
      </c>
      <c r="B122" s="2" t="str">
        <f t="shared" si="1"/>
        <v>11.01</v>
      </c>
      <c r="C122" s="2">
        <v>11</v>
      </c>
      <c r="D122" s="2" t="s">
        <v>842</v>
      </c>
      <c r="E122" s="2" t="s">
        <v>760</v>
      </c>
      <c r="F122" s="2" t="s">
        <v>680</v>
      </c>
      <c r="G122" s="2" t="s">
        <v>407</v>
      </c>
      <c r="H122" s="2">
        <v>91</v>
      </c>
      <c r="I122" s="2">
        <v>142</v>
      </c>
      <c r="J122" s="2">
        <v>116</v>
      </c>
      <c r="K122" s="2">
        <v>118</v>
      </c>
      <c r="M122" s="2">
        <v>123</v>
      </c>
    </row>
    <row r="123" spans="1:13" x14ac:dyDescent="0.25">
      <c r="A123" s="2">
        <v>122</v>
      </c>
      <c r="B123" s="2" t="str">
        <f t="shared" si="1"/>
        <v>11.02</v>
      </c>
      <c r="C123" s="2">
        <v>11</v>
      </c>
      <c r="D123" s="2" t="s">
        <v>843</v>
      </c>
      <c r="E123" s="2" t="s">
        <v>773</v>
      </c>
      <c r="F123" s="2" t="s">
        <v>191</v>
      </c>
      <c r="G123" s="2" t="s">
        <v>406</v>
      </c>
      <c r="H123" s="2">
        <v>105</v>
      </c>
      <c r="I123" s="2">
        <v>118</v>
      </c>
      <c r="J123" s="2">
        <v>136</v>
      </c>
      <c r="K123" s="2">
        <v>120</v>
      </c>
      <c r="M123" s="2">
        <v>123.2</v>
      </c>
    </row>
    <row r="124" spans="1:13" x14ac:dyDescent="0.25">
      <c r="A124" s="2">
        <v>123</v>
      </c>
      <c r="B124" s="2" t="str">
        <f t="shared" si="1"/>
        <v>11.03</v>
      </c>
      <c r="C124" s="2">
        <v>11</v>
      </c>
      <c r="D124" s="2" t="s">
        <v>844</v>
      </c>
      <c r="E124" s="2" t="s">
        <v>834</v>
      </c>
      <c r="F124" s="2" t="s">
        <v>685</v>
      </c>
      <c r="G124" s="2" t="s">
        <v>272</v>
      </c>
      <c r="H124" s="2">
        <v>96</v>
      </c>
      <c r="I124" s="2">
        <v>106</v>
      </c>
      <c r="J124" s="2">
        <v>74</v>
      </c>
      <c r="K124" s="2">
        <v>143</v>
      </c>
      <c r="M124" s="2">
        <v>123.8</v>
      </c>
    </row>
    <row r="125" spans="1:13" x14ac:dyDescent="0.25">
      <c r="A125" s="2">
        <v>124</v>
      </c>
      <c r="B125" s="2" t="str">
        <f t="shared" si="1"/>
        <v>11.04</v>
      </c>
      <c r="C125" s="2">
        <v>11</v>
      </c>
      <c r="D125" s="2" t="s">
        <v>845</v>
      </c>
      <c r="E125" s="2" t="s">
        <v>751</v>
      </c>
      <c r="F125" s="2" t="s">
        <v>633</v>
      </c>
      <c r="G125" s="2" t="s">
        <v>363</v>
      </c>
      <c r="H125" s="2">
        <v>132</v>
      </c>
      <c r="I125" s="2">
        <v>127</v>
      </c>
      <c r="J125" s="2">
        <v>184</v>
      </c>
      <c r="K125" s="2">
        <v>102</v>
      </c>
      <c r="M125" s="2">
        <v>124</v>
      </c>
    </row>
    <row r="126" spans="1:13" x14ac:dyDescent="0.25">
      <c r="A126" s="2">
        <v>125</v>
      </c>
      <c r="B126" s="2" t="str">
        <f t="shared" si="1"/>
        <v>11.05</v>
      </c>
      <c r="C126" s="2">
        <v>11</v>
      </c>
      <c r="D126" s="2" t="s">
        <v>846</v>
      </c>
      <c r="E126" s="2" t="s">
        <v>774</v>
      </c>
      <c r="F126" s="2" t="s">
        <v>265</v>
      </c>
      <c r="G126" s="2" t="s">
        <v>407</v>
      </c>
      <c r="H126" s="2">
        <v>114</v>
      </c>
      <c r="I126" s="2">
        <v>86</v>
      </c>
      <c r="J126" s="2">
        <v>101</v>
      </c>
      <c r="K126" s="2">
        <v>145</v>
      </c>
      <c r="M126" s="2">
        <v>125.6</v>
      </c>
    </row>
    <row r="127" spans="1:13" x14ac:dyDescent="0.25">
      <c r="A127" s="2">
        <v>126</v>
      </c>
      <c r="B127" s="2" t="str">
        <f t="shared" si="1"/>
        <v>11.06</v>
      </c>
      <c r="C127" s="2">
        <v>11</v>
      </c>
      <c r="D127" s="2" t="s">
        <v>847</v>
      </c>
      <c r="E127" s="2" t="s">
        <v>768</v>
      </c>
      <c r="F127" s="2" t="s">
        <v>191</v>
      </c>
      <c r="G127" s="2" t="s">
        <v>362</v>
      </c>
      <c r="H127" s="2">
        <v>84</v>
      </c>
      <c r="I127" s="2">
        <v>131</v>
      </c>
      <c r="J127" s="2">
        <v>89</v>
      </c>
      <c r="K127" s="2">
        <v>154</v>
      </c>
      <c r="M127" s="2">
        <v>127.8</v>
      </c>
    </row>
    <row r="128" spans="1:13" x14ac:dyDescent="0.25">
      <c r="A128" s="2">
        <v>127</v>
      </c>
      <c r="B128" s="2" t="str">
        <f t="shared" si="1"/>
        <v>11.07</v>
      </c>
      <c r="C128" s="2">
        <v>11</v>
      </c>
      <c r="D128" s="2" t="s">
        <v>848</v>
      </c>
      <c r="E128" s="2" t="s">
        <v>764</v>
      </c>
      <c r="F128" s="2" t="s">
        <v>685</v>
      </c>
      <c r="G128" s="2" t="s">
        <v>362</v>
      </c>
      <c r="H128" s="2">
        <v>100</v>
      </c>
      <c r="I128" s="2">
        <v>129</v>
      </c>
      <c r="J128" s="2">
        <v>71</v>
      </c>
      <c r="K128" s="2">
        <v>146</v>
      </c>
      <c r="M128" s="2">
        <v>127.8</v>
      </c>
    </row>
    <row r="129" spans="1:13" x14ac:dyDescent="0.25">
      <c r="A129" s="2">
        <v>128</v>
      </c>
      <c r="B129" s="2" t="str">
        <f t="shared" si="1"/>
        <v>11.08</v>
      </c>
      <c r="C129" s="2">
        <v>11</v>
      </c>
      <c r="D129" s="2" t="s">
        <v>849</v>
      </c>
      <c r="E129" s="2" t="s">
        <v>777</v>
      </c>
      <c r="F129" s="2" t="s">
        <v>662</v>
      </c>
      <c r="G129" s="2" t="s">
        <v>408</v>
      </c>
      <c r="H129" s="2">
        <v>135</v>
      </c>
      <c r="I129" s="2">
        <v>100</v>
      </c>
      <c r="J129" s="2">
        <v>122</v>
      </c>
      <c r="K129" s="2">
        <v>130</v>
      </c>
      <c r="M129" s="2">
        <v>128</v>
      </c>
    </row>
    <row r="130" spans="1:13" x14ac:dyDescent="0.25">
      <c r="A130" s="2">
        <v>129</v>
      </c>
      <c r="B130" s="2" t="str">
        <f t="shared" si="1"/>
        <v>11.09</v>
      </c>
      <c r="C130" s="2">
        <v>11</v>
      </c>
      <c r="D130" s="2" t="s">
        <v>850</v>
      </c>
      <c r="E130" s="2" t="s">
        <v>741</v>
      </c>
      <c r="F130" s="2" t="s">
        <v>647</v>
      </c>
      <c r="G130" s="2" t="s">
        <v>406</v>
      </c>
      <c r="H130" s="2">
        <v>152</v>
      </c>
      <c r="I130" s="2">
        <v>124</v>
      </c>
      <c r="J130" s="2">
        <v>137</v>
      </c>
      <c r="K130" s="2">
        <v>122</v>
      </c>
      <c r="M130" s="2">
        <v>128.6</v>
      </c>
    </row>
    <row r="131" spans="1:13" x14ac:dyDescent="0.25">
      <c r="A131" s="2">
        <v>130</v>
      </c>
      <c r="B131" s="2" t="str">
        <f t="shared" ref="B131:B193" si="2">IFERROR(_xlfn.CONCAT(C131, ".",D131), "N/A")</f>
        <v>11.10</v>
      </c>
      <c r="C131" s="2">
        <v>11</v>
      </c>
      <c r="D131" s="2">
        <v>10</v>
      </c>
      <c r="E131" s="2" t="s">
        <v>754</v>
      </c>
      <c r="F131" s="2" t="s">
        <v>265</v>
      </c>
      <c r="G131" s="2" t="s">
        <v>406</v>
      </c>
      <c r="H131" s="2">
        <v>117</v>
      </c>
      <c r="I131" s="2">
        <v>135</v>
      </c>
      <c r="J131" s="2">
        <v>170</v>
      </c>
      <c r="K131" s="2">
        <v>127</v>
      </c>
      <c r="M131" s="2">
        <v>129</v>
      </c>
    </row>
    <row r="132" spans="1:13" x14ac:dyDescent="0.25">
      <c r="A132" s="2">
        <v>131</v>
      </c>
      <c r="B132" s="2" t="str">
        <f t="shared" si="2"/>
        <v>11.11</v>
      </c>
      <c r="C132" s="2">
        <v>11</v>
      </c>
      <c r="D132" s="2">
        <v>11</v>
      </c>
      <c r="E132" s="2" t="s">
        <v>744</v>
      </c>
      <c r="F132" s="2" t="s">
        <v>265</v>
      </c>
      <c r="G132" s="2" t="s">
        <v>363</v>
      </c>
      <c r="H132" s="2">
        <v>140</v>
      </c>
      <c r="I132" s="2">
        <v>121</v>
      </c>
      <c r="J132" s="2">
        <v>130</v>
      </c>
      <c r="K132" s="2">
        <v>125</v>
      </c>
      <c r="M132" s="2">
        <v>129.80000000000001</v>
      </c>
    </row>
    <row r="133" spans="1:13" x14ac:dyDescent="0.25">
      <c r="A133" s="2">
        <v>132</v>
      </c>
      <c r="B133" s="2" t="str">
        <f t="shared" si="2"/>
        <v>11.12</v>
      </c>
      <c r="C133" s="2">
        <v>11</v>
      </c>
      <c r="D133" s="2">
        <v>12</v>
      </c>
      <c r="E133" s="2" t="s">
        <v>734</v>
      </c>
      <c r="F133" s="2" t="s">
        <v>625</v>
      </c>
      <c r="G133" s="2" t="s">
        <v>363</v>
      </c>
      <c r="H133" s="2">
        <v>158</v>
      </c>
      <c r="I133" s="2">
        <v>144</v>
      </c>
      <c r="J133" s="2">
        <v>148</v>
      </c>
      <c r="K133" s="2">
        <v>117</v>
      </c>
      <c r="M133" s="2">
        <v>132.6</v>
      </c>
    </row>
    <row r="134" spans="1:13" x14ac:dyDescent="0.25">
      <c r="A134" s="2">
        <v>133</v>
      </c>
      <c r="B134" s="2" t="str">
        <f t="shared" si="2"/>
        <v>12.01</v>
      </c>
      <c r="C134" s="2">
        <v>12</v>
      </c>
      <c r="D134" s="2" t="s">
        <v>842</v>
      </c>
      <c r="E134" s="2" t="s">
        <v>1051</v>
      </c>
      <c r="F134" s="2" t="s">
        <v>191</v>
      </c>
      <c r="G134" s="2" t="s">
        <v>406</v>
      </c>
      <c r="H134" s="2">
        <v>144</v>
      </c>
      <c r="I134" s="2">
        <v>125</v>
      </c>
      <c r="J134" s="2">
        <v>164</v>
      </c>
      <c r="K134" s="2">
        <v>140</v>
      </c>
      <c r="M134" s="2">
        <v>132.80000000000001</v>
      </c>
    </row>
    <row r="135" spans="1:13" x14ac:dyDescent="0.25">
      <c r="A135" s="2">
        <v>134</v>
      </c>
      <c r="B135" s="2" t="str">
        <f t="shared" si="2"/>
        <v>12.02</v>
      </c>
      <c r="C135" s="2">
        <v>12</v>
      </c>
      <c r="D135" s="2" t="s">
        <v>843</v>
      </c>
      <c r="E135" s="2" t="s">
        <v>805</v>
      </c>
      <c r="F135" s="2" t="s">
        <v>265</v>
      </c>
      <c r="G135" s="2" t="s">
        <v>406</v>
      </c>
      <c r="H135" s="2">
        <v>146</v>
      </c>
      <c r="I135" s="2">
        <v>149</v>
      </c>
      <c r="K135" s="2">
        <v>116</v>
      </c>
      <c r="M135" s="2">
        <v>134.19999999999999</v>
      </c>
    </row>
    <row r="136" spans="1:13" x14ac:dyDescent="0.25">
      <c r="A136" s="2">
        <v>135</v>
      </c>
      <c r="B136" s="2" t="str">
        <f t="shared" si="2"/>
        <v>12.03</v>
      </c>
      <c r="C136" s="2">
        <v>12</v>
      </c>
      <c r="D136" s="2" t="s">
        <v>844</v>
      </c>
      <c r="E136" s="2" t="s">
        <v>835</v>
      </c>
      <c r="F136" s="2" t="s">
        <v>214</v>
      </c>
      <c r="G136" s="2" t="s">
        <v>272</v>
      </c>
      <c r="H136" s="2">
        <v>118</v>
      </c>
      <c r="I136" s="2">
        <v>123</v>
      </c>
      <c r="J136" s="2">
        <v>119</v>
      </c>
      <c r="K136" s="2">
        <v>156</v>
      </c>
      <c r="M136" s="2">
        <v>136.80000000000001</v>
      </c>
    </row>
    <row r="137" spans="1:13" x14ac:dyDescent="0.25">
      <c r="A137" s="2">
        <v>136</v>
      </c>
      <c r="B137" s="2" t="str">
        <f t="shared" si="2"/>
        <v>12.04</v>
      </c>
      <c r="C137" s="2">
        <v>12</v>
      </c>
      <c r="D137" s="2" t="s">
        <v>845</v>
      </c>
      <c r="E137" s="2" t="s">
        <v>763</v>
      </c>
      <c r="F137" s="2" t="s">
        <v>212</v>
      </c>
      <c r="G137" s="2" t="s">
        <v>408</v>
      </c>
      <c r="H137" s="2">
        <v>126</v>
      </c>
      <c r="I137" s="2">
        <v>126</v>
      </c>
      <c r="J137" s="2">
        <v>143</v>
      </c>
      <c r="K137" s="2">
        <v>153</v>
      </c>
      <c r="M137" s="2">
        <v>138.6</v>
      </c>
    </row>
    <row r="138" spans="1:13" x14ac:dyDescent="0.25">
      <c r="A138" s="2">
        <v>137</v>
      </c>
      <c r="B138" s="2" t="str">
        <f t="shared" si="2"/>
        <v>12.05</v>
      </c>
      <c r="C138" s="2">
        <v>12</v>
      </c>
      <c r="D138" s="2" t="s">
        <v>846</v>
      </c>
      <c r="E138" s="2" t="s">
        <v>839</v>
      </c>
      <c r="F138" s="2" t="s">
        <v>639</v>
      </c>
      <c r="G138" s="2" t="s">
        <v>272</v>
      </c>
      <c r="H138" s="2">
        <v>112</v>
      </c>
      <c r="I138" s="2">
        <v>119</v>
      </c>
      <c r="J138" s="2">
        <v>125</v>
      </c>
      <c r="K138" s="2">
        <v>160</v>
      </c>
      <c r="M138" s="2">
        <v>139</v>
      </c>
    </row>
    <row r="139" spans="1:13" x14ac:dyDescent="0.25">
      <c r="A139" s="2">
        <v>138</v>
      </c>
      <c r="B139" s="2" t="str">
        <f t="shared" si="2"/>
        <v>12.06</v>
      </c>
      <c r="C139" s="2">
        <v>12</v>
      </c>
      <c r="D139" s="2" t="s">
        <v>847</v>
      </c>
      <c r="E139" s="2" t="s">
        <v>747</v>
      </c>
      <c r="F139" s="2" t="s">
        <v>265</v>
      </c>
      <c r="G139" s="2" t="s">
        <v>363</v>
      </c>
      <c r="H139" s="2">
        <v>157</v>
      </c>
      <c r="I139" s="2">
        <v>162</v>
      </c>
      <c r="J139" s="2">
        <v>196</v>
      </c>
      <c r="K139" s="2">
        <v>114</v>
      </c>
      <c r="M139" s="2">
        <v>139.80000000000001</v>
      </c>
    </row>
    <row r="140" spans="1:13" x14ac:dyDescent="0.25">
      <c r="A140" s="2">
        <v>139</v>
      </c>
      <c r="B140" s="2" t="str">
        <f t="shared" si="2"/>
        <v>12.07</v>
      </c>
      <c r="C140" s="2">
        <v>12</v>
      </c>
      <c r="D140" s="2" t="s">
        <v>848</v>
      </c>
      <c r="E140" s="2" t="s">
        <v>755</v>
      </c>
      <c r="F140" s="2" t="s">
        <v>637</v>
      </c>
      <c r="G140" s="2" t="s">
        <v>408</v>
      </c>
      <c r="H140" s="2">
        <v>147</v>
      </c>
      <c r="I140" s="2">
        <v>128</v>
      </c>
      <c r="J140" s="2">
        <v>149</v>
      </c>
      <c r="K140" s="2">
        <v>139</v>
      </c>
      <c r="M140" s="2">
        <v>140.80000000000001</v>
      </c>
    </row>
    <row r="141" spans="1:13" x14ac:dyDescent="0.25">
      <c r="A141" s="2">
        <v>140</v>
      </c>
      <c r="B141" s="2" t="str">
        <f t="shared" si="2"/>
        <v>12.08</v>
      </c>
      <c r="C141" s="2">
        <v>12</v>
      </c>
      <c r="D141" s="2" t="s">
        <v>849</v>
      </c>
      <c r="E141" s="2" t="s">
        <v>758</v>
      </c>
      <c r="F141" s="2" t="s">
        <v>265</v>
      </c>
      <c r="G141" s="2" t="s">
        <v>408</v>
      </c>
      <c r="H141" s="2">
        <v>153</v>
      </c>
      <c r="I141" s="2">
        <v>158</v>
      </c>
      <c r="J141" s="2">
        <v>161</v>
      </c>
      <c r="K141" s="2">
        <v>126</v>
      </c>
      <c r="M141" s="2">
        <v>141.80000000000001</v>
      </c>
    </row>
    <row r="142" spans="1:13" x14ac:dyDescent="0.25">
      <c r="A142" s="2">
        <v>141</v>
      </c>
      <c r="B142" s="2" t="str">
        <f t="shared" si="2"/>
        <v>12.09</v>
      </c>
      <c r="C142" s="2">
        <v>12</v>
      </c>
      <c r="D142" s="2" t="s">
        <v>850</v>
      </c>
      <c r="E142" s="2" t="s">
        <v>770</v>
      </c>
      <c r="F142" s="2" t="s">
        <v>647</v>
      </c>
      <c r="G142" s="2" t="s">
        <v>362</v>
      </c>
      <c r="H142" s="2">
        <v>130</v>
      </c>
      <c r="I142" s="2">
        <v>132</v>
      </c>
      <c r="J142" s="2">
        <v>62</v>
      </c>
      <c r="K142" s="2">
        <v>171</v>
      </c>
      <c r="M142" s="2">
        <v>143.19999999999999</v>
      </c>
    </row>
    <row r="143" spans="1:13" x14ac:dyDescent="0.25">
      <c r="A143" s="2">
        <v>142</v>
      </c>
      <c r="B143" s="2" t="str">
        <f t="shared" si="2"/>
        <v>12.10</v>
      </c>
      <c r="C143" s="2">
        <v>12</v>
      </c>
      <c r="D143" s="2">
        <v>10</v>
      </c>
      <c r="E143" s="2" t="s">
        <v>787</v>
      </c>
      <c r="F143" s="2" t="s">
        <v>265</v>
      </c>
      <c r="G143" s="2" t="s">
        <v>406</v>
      </c>
      <c r="H143" s="2">
        <v>133</v>
      </c>
      <c r="I143" s="2">
        <v>159</v>
      </c>
      <c r="J143" s="2">
        <v>169</v>
      </c>
      <c r="K143" s="2">
        <v>138</v>
      </c>
      <c r="M143" s="2">
        <v>143.80000000000001</v>
      </c>
    </row>
    <row r="144" spans="1:13" x14ac:dyDescent="0.25">
      <c r="A144" s="2">
        <v>143</v>
      </c>
      <c r="B144" s="2" t="str">
        <f t="shared" si="2"/>
        <v>12.11</v>
      </c>
      <c r="C144" s="2">
        <v>12</v>
      </c>
      <c r="D144" s="2">
        <v>11</v>
      </c>
      <c r="E144" s="2" t="s">
        <v>745</v>
      </c>
      <c r="F144" s="2" t="s">
        <v>208</v>
      </c>
      <c r="G144" s="2" t="s">
        <v>406</v>
      </c>
      <c r="H144" s="2">
        <v>136</v>
      </c>
      <c r="I144" s="2">
        <v>152</v>
      </c>
      <c r="J144" s="2">
        <v>219</v>
      </c>
      <c r="K144" s="2">
        <v>132</v>
      </c>
      <c r="M144" s="2">
        <v>145</v>
      </c>
    </row>
    <row r="145" spans="1:13" x14ac:dyDescent="0.25">
      <c r="A145" s="2">
        <v>144</v>
      </c>
      <c r="B145" s="2" t="str">
        <f t="shared" si="2"/>
        <v>12.12</v>
      </c>
      <c r="C145" s="2">
        <v>12</v>
      </c>
      <c r="D145" s="2">
        <v>12</v>
      </c>
      <c r="E145" s="2" t="s">
        <v>761</v>
      </c>
      <c r="F145" s="2" t="s">
        <v>633</v>
      </c>
      <c r="G145" s="2" t="s">
        <v>406</v>
      </c>
      <c r="H145" s="2">
        <v>160</v>
      </c>
      <c r="I145" s="2">
        <v>136</v>
      </c>
      <c r="J145" s="2">
        <v>167</v>
      </c>
      <c r="K145" s="2">
        <v>149</v>
      </c>
      <c r="M145" s="2">
        <v>145.6</v>
      </c>
    </row>
    <row r="146" spans="1:13" x14ac:dyDescent="0.25">
      <c r="A146" s="2">
        <v>145</v>
      </c>
      <c r="B146" s="2" t="str">
        <f t="shared" si="2"/>
        <v>13.01</v>
      </c>
      <c r="C146" s="2">
        <v>13</v>
      </c>
      <c r="D146" s="2" t="s">
        <v>842</v>
      </c>
      <c r="E146" s="2" t="s">
        <v>740</v>
      </c>
      <c r="F146" s="2" t="s">
        <v>265</v>
      </c>
      <c r="G146" s="2" t="s">
        <v>363</v>
      </c>
      <c r="H146" s="2">
        <v>155</v>
      </c>
      <c r="I146" s="2">
        <v>143</v>
      </c>
      <c r="J146" s="2">
        <v>154</v>
      </c>
      <c r="K146" s="2">
        <v>123</v>
      </c>
      <c r="M146" s="2">
        <v>146.19999999999999</v>
      </c>
    </row>
    <row r="147" spans="1:13" x14ac:dyDescent="0.25">
      <c r="A147" s="2">
        <v>146</v>
      </c>
      <c r="B147" s="2" t="str">
        <f t="shared" si="2"/>
        <v>13.02</v>
      </c>
      <c r="C147" s="2">
        <v>13</v>
      </c>
      <c r="D147" s="2" t="s">
        <v>843</v>
      </c>
      <c r="E147" s="2" t="s">
        <v>762</v>
      </c>
      <c r="F147" s="2" t="s">
        <v>265</v>
      </c>
      <c r="G147" s="2" t="s">
        <v>406</v>
      </c>
      <c r="H147" s="2">
        <v>172</v>
      </c>
      <c r="I147" s="2">
        <v>155</v>
      </c>
      <c r="J147" s="2">
        <v>188</v>
      </c>
      <c r="K147" s="2">
        <v>136</v>
      </c>
      <c r="M147" s="2">
        <v>148.80000000000001</v>
      </c>
    </row>
    <row r="148" spans="1:13" x14ac:dyDescent="0.25">
      <c r="A148" s="2">
        <v>147</v>
      </c>
      <c r="B148" s="2" t="str">
        <f t="shared" si="2"/>
        <v>13.03</v>
      </c>
      <c r="C148" s="2">
        <v>13</v>
      </c>
      <c r="D148" s="2" t="s">
        <v>844</v>
      </c>
      <c r="E148" s="2" t="s">
        <v>749</v>
      </c>
      <c r="F148" s="2" t="s">
        <v>627</v>
      </c>
      <c r="G148" s="2" t="s">
        <v>408</v>
      </c>
      <c r="H148" s="2">
        <v>166</v>
      </c>
      <c r="I148" s="2">
        <v>146</v>
      </c>
      <c r="J148" s="2">
        <v>168</v>
      </c>
      <c r="K148" s="2">
        <v>148</v>
      </c>
      <c r="M148" s="2">
        <v>149</v>
      </c>
    </row>
    <row r="149" spans="1:13" x14ac:dyDescent="0.25">
      <c r="A149" s="2">
        <v>148</v>
      </c>
      <c r="B149" s="2" t="str">
        <f t="shared" si="2"/>
        <v>13.04</v>
      </c>
      <c r="C149" s="2">
        <v>13</v>
      </c>
      <c r="D149" s="2" t="s">
        <v>845</v>
      </c>
      <c r="E149" s="2" t="s">
        <v>757</v>
      </c>
      <c r="F149" s="2" t="s">
        <v>265</v>
      </c>
      <c r="G149" s="2" t="s">
        <v>363</v>
      </c>
      <c r="H149" s="2">
        <v>150</v>
      </c>
      <c r="I149" s="2">
        <v>179</v>
      </c>
      <c r="J149" s="2">
        <v>197</v>
      </c>
      <c r="K149" s="2">
        <v>135</v>
      </c>
      <c r="M149" s="2">
        <v>151.80000000000001</v>
      </c>
    </row>
    <row r="150" spans="1:13" x14ac:dyDescent="0.25">
      <c r="A150" s="2">
        <v>149</v>
      </c>
      <c r="B150" s="2" t="str">
        <f t="shared" si="2"/>
        <v>13.05</v>
      </c>
      <c r="C150" s="2">
        <v>13</v>
      </c>
      <c r="D150" s="2" t="s">
        <v>846</v>
      </c>
      <c r="E150" s="2" t="s">
        <v>836</v>
      </c>
      <c r="F150" s="2" t="s">
        <v>641</v>
      </c>
      <c r="G150" s="2" t="s">
        <v>272</v>
      </c>
      <c r="H150" s="2">
        <v>148</v>
      </c>
      <c r="I150" s="2">
        <v>150</v>
      </c>
      <c r="J150" s="2">
        <v>91</v>
      </c>
      <c r="K150" s="2">
        <v>161</v>
      </c>
      <c r="M150" s="2">
        <v>151.80000000000001</v>
      </c>
    </row>
    <row r="151" spans="1:13" x14ac:dyDescent="0.25">
      <c r="A151" s="2">
        <v>150</v>
      </c>
      <c r="B151" s="2" t="str">
        <f t="shared" si="2"/>
        <v>13.06</v>
      </c>
      <c r="C151" s="2">
        <v>13</v>
      </c>
      <c r="D151" s="2" t="s">
        <v>847</v>
      </c>
      <c r="E151" s="2" t="s">
        <v>784</v>
      </c>
      <c r="F151" s="2" t="s">
        <v>266</v>
      </c>
      <c r="G151" s="2" t="s">
        <v>407</v>
      </c>
      <c r="H151" s="2">
        <v>156</v>
      </c>
      <c r="I151" s="2">
        <v>141</v>
      </c>
      <c r="J151" s="2">
        <v>172</v>
      </c>
      <c r="K151" s="2">
        <v>124</v>
      </c>
      <c r="M151" s="2">
        <v>153.19999999999999</v>
      </c>
    </row>
    <row r="152" spans="1:13" x14ac:dyDescent="0.25">
      <c r="A152" s="2">
        <v>151</v>
      </c>
      <c r="B152" s="2" t="str">
        <f t="shared" si="2"/>
        <v>13.07</v>
      </c>
      <c r="C152" s="2">
        <v>13</v>
      </c>
      <c r="D152" s="2" t="s">
        <v>848</v>
      </c>
      <c r="E152" s="2" t="s">
        <v>739</v>
      </c>
      <c r="F152" s="2" t="s">
        <v>208</v>
      </c>
      <c r="G152" s="2" t="s">
        <v>363</v>
      </c>
      <c r="H152" s="2">
        <v>164</v>
      </c>
      <c r="I152" s="2">
        <v>170</v>
      </c>
      <c r="J152" s="2">
        <v>192</v>
      </c>
      <c r="K152" s="2">
        <v>142</v>
      </c>
      <c r="M152" s="2">
        <v>154.19999999999999</v>
      </c>
    </row>
    <row r="153" spans="1:13" x14ac:dyDescent="0.25">
      <c r="A153" s="2">
        <v>152</v>
      </c>
      <c r="B153" s="2" t="str">
        <f t="shared" si="2"/>
        <v>13.08</v>
      </c>
      <c r="C153" s="2">
        <v>13</v>
      </c>
      <c r="D153" s="2" t="s">
        <v>849</v>
      </c>
      <c r="E153" s="2" t="s">
        <v>785</v>
      </c>
      <c r="F153" s="2" t="s">
        <v>639</v>
      </c>
      <c r="G153" s="2" t="s">
        <v>362</v>
      </c>
      <c r="H153" s="2">
        <v>162</v>
      </c>
      <c r="I153" s="2">
        <v>133</v>
      </c>
      <c r="J153" s="2">
        <v>102</v>
      </c>
      <c r="K153" s="2">
        <v>166</v>
      </c>
      <c r="M153" s="2">
        <v>155</v>
      </c>
    </row>
    <row r="154" spans="1:13" x14ac:dyDescent="0.25">
      <c r="A154" s="2">
        <v>153</v>
      </c>
      <c r="B154" s="2" t="str">
        <f t="shared" si="2"/>
        <v>13.09</v>
      </c>
      <c r="C154" s="2">
        <v>13</v>
      </c>
      <c r="D154" s="2" t="s">
        <v>850</v>
      </c>
      <c r="E154" s="2" t="s">
        <v>803</v>
      </c>
      <c r="F154" s="2" t="s">
        <v>647</v>
      </c>
      <c r="G154" s="2" t="s">
        <v>408</v>
      </c>
      <c r="H154" s="2">
        <v>176</v>
      </c>
      <c r="I154" s="2">
        <v>163</v>
      </c>
      <c r="J154" s="2">
        <v>165</v>
      </c>
      <c r="K154" s="2">
        <v>137</v>
      </c>
      <c r="M154" s="2">
        <v>157.80000000000001</v>
      </c>
    </row>
    <row r="155" spans="1:13" x14ac:dyDescent="0.25">
      <c r="A155" s="2">
        <v>154</v>
      </c>
      <c r="B155" s="2" t="str">
        <f t="shared" si="2"/>
        <v>13.10</v>
      </c>
      <c r="C155" s="2">
        <v>13</v>
      </c>
      <c r="D155" s="2">
        <v>10</v>
      </c>
      <c r="E155" s="2" t="s">
        <v>802</v>
      </c>
      <c r="F155" s="2" t="s">
        <v>680</v>
      </c>
      <c r="G155" s="2" t="s">
        <v>408</v>
      </c>
      <c r="H155" s="2">
        <v>145</v>
      </c>
      <c r="I155" s="2">
        <v>193</v>
      </c>
      <c r="J155" s="2">
        <v>152</v>
      </c>
      <c r="K155" s="2">
        <v>163</v>
      </c>
      <c r="M155" s="2">
        <v>158.6</v>
      </c>
    </row>
    <row r="156" spans="1:13" x14ac:dyDescent="0.25">
      <c r="A156" s="2">
        <v>155</v>
      </c>
      <c r="B156" s="2" t="str">
        <f t="shared" si="2"/>
        <v>13.11</v>
      </c>
      <c r="C156" s="2">
        <v>13</v>
      </c>
      <c r="D156" s="2">
        <v>11</v>
      </c>
      <c r="E156" s="2" t="s">
        <v>838</v>
      </c>
      <c r="F156" s="2" t="s">
        <v>266</v>
      </c>
      <c r="G156" s="2" t="s">
        <v>272</v>
      </c>
      <c r="H156" s="2">
        <v>154</v>
      </c>
      <c r="I156" s="2">
        <v>156</v>
      </c>
      <c r="J156" s="2">
        <v>150</v>
      </c>
      <c r="K156" s="2">
        <v>167</v>
      </c>
      <c r="M156" s="2">
        <v>158.80000000000001</v>
      </c>
    </row>
    <row r="157" spans="1:13" x14ac:dyDescent="0.25">
      <c r="A157" s="2">
        <v>156</v>
      </c>
      <c r="B157" s="2" t="str">
        <f t="shared" si="2"/>
        <v>13.12</v>
      </c>
      <c r="C157" s="2">
        <v>13</v>
      </c>
      <c r="D157" s="2">
        <v>12</v>
      </c>
      <c r="E157" s="2" t="s">
        <v>786</v>
      </c>
      <c r="F157" s="2" t="s">
        <v>662</v>
      </c>
      <c r="G157" s="2" t="s">
        <v>407</v>
      </c>
      <c r="H157" s="2">
        <v>170</v>
      </c>
      <c r="I157" s="2">
        <v>164</v>
      </c>
      <c r="J157" s="2">
        <v>159</v>
      </c>
      <c r="K157" s="2">
        <v>151</v>
      </c>
      <c r="M157" s="2">
        <v>159.80000000000001</v>
      </c>
    </row>
    <row r="158" spans="1:13" x14ac:dyDescent="0.25">
      <c r="A158" s="2">
        <v>157</v>
      </c>
      <c r="B158" s="2" t="str">
        <f t="shared" si="2"/>
        <v>14.01</v>
      </c>
      <c r="C158" s="2">
        <v>14</v>
      </c>
      <c r="D158" s="2" t="s">
        <v>842</v>
      </c>
      <c r="E158" s="2" t="s">
        <v>830</v>
      </c>
      <c r="F158" s="2" t="s">
        <v>688</v>
      </c>
      <c r="G158" s="2" t="s">
        <v>272</v>
      </c>
      <c r="H158" s="2">
        <v>138</v>
      </c>
      <c r="I158" s="2">
        <v>138</v>
      </c>
      <c r="J158" s="2">
        <v>173</v>
      </c>
      <c r="K158" s="2">
        <v>175</v>
      </c>
      <c r="M158" s="2">
        <v>163.19999999999999</v>
      </c>
    </row>
    <row r="159" spans="1:13" x14ac:dyDescent="0.25">
      <c r="A159" s="2">
        <v>158</v>
      </c>
      <c r="B159" s="2" t="str">
        <f t="shared" si="2"/>
        <v>14.02</v>
      </c>
      <c r="C159" s="2">
        <v>14</v>
      </c>
      <c r="D159" s="2" t="s">
        <v>843</v>
      </c>
      <c r="E159" s="2" t="s">
        <v>776</v>
      </c>
      <c r="F159" s="2" t="s">
        <v>680</v>
      </c>
      <c r="G159" s="2" t="s">
        <v>362</v>
      </c>
      <c r="H159" s="2">
        <v>141</v>
      </c>
      <c r="I159" s="2">
        <v>140</v>
      </c>
      <c r="J159" s="2">
        <v>123</v>
      </c>
      <c r="K159" s="2">
        <v>190</v>
      </c>
      <c r="M159" s="2">
        <v>163.4</v>
      </c>
    </row>
    <row r="160" spans="1:13" x14ac:dyDescent="0.25">
      <c r="A160" s="2">
        <v>159</v>
      </c>
      <c r="B160" s="2" t="str">
        <f t="shared" si="2"/>
        <v>14.03</v>
      </c>
      <c r="C160" s="2">
        <v>14</v>
      </c>
      <c r="D160" s="2" t="s">
        <v>844</v>
      </c>
      <c r="E160" s="2" t="s">
        <v>775</v>
      </c>
      <c r="F160" s="2" t="s">
        <v>265</v>
      </c>
      <c r="G160" s="2" t="s">
        <v>408</v>
      </c>
      <c r="H160" s="2">
        <v>159</v>
      </c>
      <c r="I160" s="2">
        <v>181</v>
      </c>
      <c r="J160" s="2">
        <v>166</v>
      </c>
      <c r="K160" s="2">
        <v>164</v>
      </c>
      <c r="M160" s="2">
        <v>165</v>
      </c>
    </row>
    <row r="161" spans="1:13" x14ac:dyDescent="0.25">
      <c r="A161" s="2">
        <v>160</v>
      </c>
      <c r="B161" s="2" t="str">
        <f t="shared" si="2"/>
        <v>14.04</v>
      </c>
      <c r="C161" s="2">
        <v>14</v>
      </c>
      <c r="D161" s="2" t="s">
        <v>845</v>
      </c>
      <c r="E161" s="2" t="s">
        <v>794</v>
      </c>
      <c r="F161" s="2" t="s">
        <v>643</v>
      </c>
      <c r="G161" s="2" t="s">
        <v>407</v>
      </c>
      <c r="H161" s="2">
        <v>169</v>
      </c>
      <c r="I161" s="2">
        <v>161</v>
      </c>
      <c r="J161" s="2">
        <v>155</v>
      </c>
      <c r="K161" s="2">
        <v>169</v>
      </c>
      <c r="M161" s="2">
        <v>165.2</v>
      </c>
    </row>
    <row r="162" spans="1:13" x14ac:dyDescent="0.25">
      <c r="A162" s="2">
        <v>161</v>
      </c>
      <c r="B162" s="2" t="str">
        <f t="shared" si="2"/>
        <v>14.05</v>
      </c>
      <c r="C162" s="2">
        <v>14</v>
      </c>
      <c r="D162" s="2" t="s">
        <v>846</v>
      </c>
      <c r="E162" s="2" t="s">
        <v>791</v>
      </c>
      <c r="F162" s="2" t="s">
        <v>265</v>
      </c>
      <c r="G162" s="2" t="s">
        <v>407</v>
      </c>
      <c r="H162" s="2">
        <v>178</v>
      </c>
      <c r="I162" s="2">
        <v>160</v>
      </c>
      <c r="J162" s="2">
        <v>157</v>
      </c>
      <c r="K162" s="2">
        <v>158</v>
      </c>
      <c r="M162" s="2">
        <v>165.4</v>
      </c>
    </row>
    <row r="163" spans="1:13" x14ac:dyDescent="0.25">
      <c r="A163" s="2">
        <v>162</v>
      </c>
      <c r="B163" s="2" t="str">
        <f t="shared" si="2"/>
        <v>14.06</v>
      </c>
      <c r="C163" s="2">
        <v>14</v>
      </c>
      <c r="D163" s="2" t="s">
        <v>847</v>
      </c>
      <c r="E163" s="2" t="s">
        <v>779</v>
      </c>
      <c r="F163" s="2" t="s">
        <v>265</v>
      </c>
      <c r="G163" s="2" t="s">
        <v>362</v>
      </c>
      <c r="H163" s="2">
        <v>179</v>
      </c>
      <c r="I163" s="2">
        <v>139</v>
      </c>
      <c r="J163" s="2">
        <v>126</v>
      </c>
      <c r="K163" s="2">
        <v>182</v>
      </c>
      <c r="M163" s="2">
        <v>165.8</v>
      </c>
    </row>
    <row r="164" spans="1:13" x14ac:dyDescent="0.25">
      <c r="A164" s="2">
        <v>163</v>
      </c>
      <c r="B164" s="2" t="str">
        <f t="shared" si="2"/>
        <v>14.07</v>
      </c>
      <c r="C164" s="2">
        <v>14</v>
      </c>
      <c r="D164" s="2" t="s">
        <v>848</v>
      </c>
      <c r="E164" s="2" t="s">
        <v>769</v>
      </c>
      <c r="F164" s="2" t="s">
        <v>265</v>
      </c>
      <c r="G164" s="2" t="s">
        <v>363</v>
      </c>
      <c r="H164" s="2">
        <v>197</v>
      </c>
      <c r="I164" s="2">
        <v>185</v>
      </c>
      <c r="J164" s="2">
        <v>199</v>
      </c>
      <c r="K164" s="2">
        <v>121</v>
      </c>
      <c r="M164" s="2">
        <v>167.8</v>
      </c>
    </row>
    <row r="165" spans="1:13" x14ac:dyDescent="0.25">
      <c r="A165" s="2">
        <v>164</v>
      </c>
      <c r="B165" s="2" t="str">
        <f t="shared" si="2"/>
        <v>14.08</v>
      </c>
      <c r="C165" s="2">
        <v>14</v>
      </c>
      <c r="D165" s="2" t="s">
        <v>849</v>
      </c>
      <c r="E165" s="2" t="s">
        <v>766</v>
      </c>
      <c r="F165" s="2" t="s">
        <v>633</v>
      </c>
      <c r="G165" s="2" t="s">
        <v>408</v>
      </c>
      <c r="H165" s="2">
        <v>167</v>
      </c>
      <c r="I165" s="2">
        <v>175</v>
      </c>
      <c r="J165" s="2">
        <v>181</v>
      </c>
      <c r="K165" s="2">
        <v>170</v>
      </c>
      <c r="M165" s="2">
        <v>168.2</v>
      </c>
    </row>
    <row r="166" spans="1:13" x14ac:dyDescent="0.25">
      <c r="A166" s="2">
        <v>165</v>
      </c>
      <c r="B166" s="2" t="str">
        <f t="shared" si="2"/>
        <v>14.09</v>
      </c>
      <c r="C166" s="2">
        <v>14</v>
      </c>
      <c r="D166" s="2" t="s">
        <v>850</v>
      </c>
      <c r="E166" s="2" t="s">
        <v>753</v>
      </c>
      <c r="F166" s="2" t="s">
        <v>266</v>
      </c>
      <c r="G166" s="2" t="s">
        <v>363</v>
      </c>
      <c r="H166" s="2">
        <v>181</v>
      </c>
      <c r="I166" s="2">
        <v>177</v>
      </c>
      <c r="J166" s="2">
        <v>233</v>
      </c>
      <c r="K166" s="2">
        <v>134</v>
      </c>
      <c r="M166" s="2">
        <v>169</v>
      </c>
    </row>
    <row r="167" spans="1:13" x14ac:dyDescent="0.25">
      <c r="A167" s="2">
        <v>166</v>
      </c>
      <c r="B167" s="2" t="str">
        <f t="shared" si="2"/>
        <v>14.10</v>
      </c>
      <c r="C167" s="2">
        <v>14</v>
      </c>
      <c r="D167" s="2">
        <v>10</v>
      </c>
      <c r="E167" s="2" t="s">
        <v>891</v>
      </c>
      <c r="F167" s="2" t="s">
        <v>212</v>
      </c>
      <c r="G167" s="2" t="s">
        <v>406</v>
      </c>
      <c r="H167" s="2">
        <v>185</v>
      </c>
      <c r="I167" s="2">
        <v>184</v>
      </c>
      <c r="J167" s="2">
        <v>189</v>
      </c>
      <c r="K167" s="2">
        <v>152</v>
      </c>
      <c r="M167" s="2">
        <v>172.4</v>
      </c>
    </row>
    <row r="168" spans="1:13" x14ac:dyDescent="0.25">
      <c r="A168" s="2">
        <v>167</v>
      </c>
      <c r="B168" s="2" t="str">
        <f t="shared" si="2"/>
        <v>14.11</v>
      </c>
      <c r="C168" s="2">
        <v>14</v>
      </c>
      <c r="D168" s="2">
        <v>11</v>
      </c>
      <c r="E168" s="2" t="s">
        <v>884</v>
      </c>
      <c r="F168" s="2" t="s">
        <v>266</v>
      </c>
      <c r="G168" s="2" t="s">
        <v>407</v>
      </c>
      <c r="H168" s="2">
        <v>139</v>
      </c>
      <c r="I168" s="2">
        <v>166</v>
      </c>
      <c r="J168" s="2">
        <v>174</v>
      </c>
      <c r="K168" s="2">
        <v>159</v>
      </c>
      <c r="M168" s="2">
        <v>174.2</v>
      </c>
    </row>
    <row r="169" spans="1:13" x14ac:dyDescent="0.25">
      <c r="A169" s="2">
        <v>168</v>
      </c>
      <c r="B169" s="2" t="str">
        <f t="shared" si="2"/>
        <v>14.12</v>
      </c>
      <c r="C169" s="2">
        <v>14</v>
      </c>
      <c r="D169" s="2">
        <v>12</v>
      </c>
      <c r="E169" s="2" t="s">
        <v>837</v>
      </c>
      <c r="F169" s="2" t="s">
        <v>633</v>
      </c>
      <c r="G169" s="2" t="s">
        <v>272</v>
      </c>
      <c r="H169" s="2">
        <v>149</v>
      </c>
      <c r="I169" s="2">
        <v>137</v>
      </c>
      <c r="J169" s="2">
        <v>163</v>
      </c>
      <c r="K169" s="2">
        <v>203</v>
      </c>
      <c r="M169" s="2">
        <v>174.4</v>
      </c>
    </row>
    <row r="170" spans="1:13" x14ac:dyDescent="0.25">
      <c r="A170" s="2">
        <v>169</v>
      </c>
      <c r="B170" s="2" t="str">
        <f t="shared" si="2"/>
        <v>15.01</v>
      </c>
      <c r="C170" s="2">
        <v>15</v>
      </c>
      <c r="D170" s="2" t="s">
        <v>842</v>
      </c>
      <c r="E170" s="2" t="s">
        <v>752</v>
      </c>
      <c r="F170" s="2" t="s">
        <v>265</v>
      </c>
      <c r="G170" s="2" t="s">
        <v>363</v>
      </c>
      <c r="H170" s="2">
        <v>189</v>
      </c>
      <c r="I170" s="2">
        <v>192</v>
      </c>
      <c r="J170" s="2">
        <v>229</v>
      </c>
      <c r="K170" s="2">
        <v>155</v>
      </c>
      <c r="M170" s="2">
        <v>174.4</v>
      </c>
    </row>
    <row r="171" spans="1:13" x14ac:dyDescent="0.25">
      <c r="A171" s="2">
        <v>170</v>
      </c>
      <c r="B171" s="2" t="str">
        <f t="shared" si="2"/>
        <v>15.02</v>
      </c>
      <c r="C171" s="2">
        <v>15</v>
      </c>
      <c r="D171" s="2" t="s">
        <v>843</v>
      </c>
      <c r="E171" s="2" t="s">
        <v>810</v>
      </c>
      <c r="F171" s="2" t="s">
        <v>685</v>
      </c>
      <c r="G171" s="2" t="s">
        <v>406</v>
      </c>
      <c r="H171" s="2">
        <v>175</v>
      </c>
      <c r="I171" s="2">
        <v>167</v>
      </c>
      <c r="J171" s="2">
        <v>205</v>
      </c>
      <c r="K171" s="2">
        <v>174</v>
      </c>
      <c r="M171" s="2">
        <v>176.2</v>
      </c>
    </row>
    <row r="172" spans="1:13" x14ac:dyDescent="0.25">
      <c r="A172" s="2">
        <v>171</v>
      </c>
      <c r="B172" s="2" t="str">
        <f t="shared" si="2"/>
        <v>15.03</v>
      </c>
      <c r="C172" s="2">
        <v>15</v>
      </c>
      <c r="D172" s="2" t="s">
        <v>844</v>
      </c>
      <c r="E172" s="2" t="s">
        <v>756</v>
      </c>
      <c r="F172" s="2" t="s">
        <v>620</v>
      </c>
      <c r="G172" s="2" t="s">
        <v>363</v>
      </c>
      <c r="H172" s="2">
        <v>210</v>
      </c>
      <c r="I172" s="2">
        <v>154</v>
      </c>
      <c r="J172" s="2">
        <v>259</v>
      </c>
      <c r="K172" s="2">
        <v>168</v>
      </c>
      <c r="M172" s="2">
        <v>176.6</v>
      </c>
    </row>
    <row r="173" spans="1:13" x14ac:dyDescent="0.25">
      <c r="A173" s="2">
        <v>172</v>
      </c>
      <c r="B173" s="2" t="str">
        <f t="shared" si="2"/>
        <v>15.04</v>
      </c>
      <c r="C173" s="2">
        <v>15</v>
      </c>
      <c r="D173" s="2" t="s">
        <v>845</v>
      </c>
      <c r="E173" s="2" t="s">
        <v>796</v>
      </c>
      <c r="F173" s="2" t="s">
        <v>662</v>
      </c>
      <c r="G173" s="2" t="s">
        <v>408</v>
      </c>
      <c r="H173" s="2">
        <v>168</v>
      </c>
      <c r="I173" s="2">
        <v>176</v>
      </c>
      <c r="J173" s="2">
        <v>194</v>
      </c>
      <c r="K173" s="2">
        <v>197</v>
      </c>
      <c r="M173" s="2">
        <v>177</v>
      </c>
    </row>
    <row r="174" spans="1:13" x14ac:dyDescent="0.25">
      <c r="A174" s="2">
        <v>173</v>
      </c>
      <c r="B174" s="2" t="str">
        <f t="shared" si="2"/>
        <v>15.05</v>
      </c>
      <c r="C174" s="2">
        <v>15</v>
      </c>
      <c r="D174" s="2" t="s">
        <v>846</v>
      </c>
      <c r="E174" s="2" t="s">
        <v>778</v>
      </c>
      <c r="F174" s="2" t="s">
        <v>647</v>
      </c>
      <c r="G174" s="2" t="s">
        <v>406</v>
      </c>
      <c r="H174" s="2">
        <v>198</v>
      </c>
      <c r="I174" s="2">
        <v>165</v>
      </c>
      <c r="J174" s="2">
        <v>286</v>
      </c>
      <c r="K174" s="2">
        <v>186</v>
      </c>
      <c r="M174" s="2">
        <v>177</v>
      </c>
    </row>
    <row r="175" spans="1:13" x14ac:dyDescent="0.25">
      <c r="A175" s="2">
        <v>174</v>
      </c>
      <c r="B175" s="2" t="str">
        <f t="shared" si="2"/>
        <v>15.06</v>
      </c>
      <c r="C175" s="2">
        <v>15</v>
      </c>
      <c r="D175" s="2" t="s">
        <v>847</v>
      </c>
      <c r="E175" s="2" t="s">
        <v>781</v>
      </c>
      <c r="F175" s="2" t="s">
        <v>265</v>
      </c>
      <c r="G175" s="2" t="s">
        <v>362</v>
      </c>
      <c r="H175" s="2">
        <v>187</v>
      </c>
      <c r="I175" s="2">
        <v>145</v>
      </c>
      <c r="J175" s="2">
        <v>68</v>
      </c>
      <c r="K175" s="2">
        <v>185</v>
      </c>
      <c r="M175" s="2">
        <v>177.6</v>
      </c>
    </row>
    <row r="176" spans="1:13" x14ac:dyDescent="0.25">
      <c r="A176" s="2">
        <v>175</v>
      </c>
      <c r="B176" s="2" t="str">
        <f t="shared" si="2"/>
        <v>15.07</v>
      </c>
      <c r="C176" s="2">
        <v>15</v>
      </c>
      <c r="D176" s="2" t="s">
        <v>848</v>
      </c>
      <c r="E176" s="2" t="s">
        <v>772</v>
      </c>
      <c r="F176" s="2" t="s">
        <v>269</v>
      </c>
      <c r="G176" s="2" t="s">
        <v>362</v>
      </c>
      <c r="H176" s="2">
        <v>163</v>
      </c>
      <c r="I176" s="2">
        <v>153</v>
      </c>
      <c r="J176" s="2">
        <v>105</v>
      </c>
      <c r="K176" s="2">
        <v>183</v>
      </c>
      <c r="M176" s="2">
        <v>177.6</v>
      </c>
    </row>
    <row r="177" spans="1:13" x14ac:dyDescent="0.25">
      <c r="A177" s="2">
        <v>176</v>
      </c>
      <c r="B177" s="2" t="str">
        <f t="shared" si="2"/>
        <v>15.08</v>
      </c>
      <c r="C177" s="2">
        <v>15</v>
      </c>
      <c r="D177" s="2" t="s">
        <v>849</v>
      </c>
      <c r="E177" s="2" t="s">
        <v>789</v>
      </c>
      <c r="F177" s="2" t="s">
        <v>672</v>
      </c>
      <c r="G177" s="2" t="s">
        <v>363</v>
      </c>
      <c r="I177" s="2">
        <v>195</v>
      </c>
      <c r="J177" s="2">
        <v>178</v>
      </c>
      <c r="K177" s="2">
        <v>165</v>
      </c>
      <c r="M177" s="2">
        <v>177.8</v>
      </c>
    </row>
    <row r="178" spans="1:13" x14ac:dyDescent="0.25">
      <c r="A178" s="2">
        <v>177</v>
      </c>
      <c r="B178" s="2" t="str">
        <f t="shared" si="2"/>
        <v>15.09</v>
      </c>
      <c r="C178" s="2">
        <v>15</v>
      </c>
      <c r="D178" s="2" t="s">
        <v>850</v>
      </c>
      <c r="E178" s="2" t="s">
        <v>793</v>
      </c>
      <c r="F178" s="2" t="s">
        <v>657</v>
      </c>
      <c r="G178" s="2" t="s">
        <v>407</v>
      </c>
      <c r="H178" s="2">
        <v>204</v>
      </c>
      <c r="I178" s="2">
        <v>190</v>
      </c>
      <c r="J178" s="2">
        <v>139</v>
      </c>
      <c r="K178" s="2">
        <v>157</v>
      </c>
      <c r="M178" s="2">
        <v>179.6</v>
      </c>
    </row>
    <row r="179" spans="1:13" x14ac:dyDescent="0.25">
      <c r="A179" s="2">
        <v>178</v>
      </c>
      <c r="B179" s="2" t="str">
        <f t="shared" si="2"/>
        <v>15.10</v>
      </c>
      <c r="C179" s="2">
        <v>15</v>
      </c>
      <c r="D179" s="2">
        <v>10</v>
      </c>
      <c r="E179" s="2" t="s">
        <v>806</v>
      </c>
      <c r="F179" s="2" t="s">
        <v>265</v>
      </c>
      <c r="G179" s="2" t="s">
        <v>408</v>
      </c>
      <c r="H179" s="2">
        <v>182</v>
      </c>
      <c r="I179" s="2">
        <v>197</v>
      </c>
      <c r="J179" s="2">
        <v>190</v>
      </c>
      <c r="K179" s="2">
        <v>184</v>
      </c>
      <c r="M179" s="2">
        <v>182.8</v>
      </c>
    </row>
    <row r="180" spans="1:13" x14ac:dyDescent="0.25">
      <c r="A180" s="2">
        <v>179</v>
      </c>
      <c r="B180" s="2" t="str">
        <f t="shared" si="2"/>
        <v>15.11</v>
      </c>
      <c r="C180" s="2">
        <v>15</v>
      </c>
      <c r="D180" s="2">
        <v>11</v>
      </c>
      <c r="E180" s="2" t="s">
        <v>813</v>
      </c>
      <c r="F180" s="2" t="s">
        <v>208</v>
      </c>
      <c r="G180" s="2" t="s">
        <v>362</v>
      </c>
      <c r="I180" s="2">
        <v>202</v>
      </c>
      <c r="J180" s="2">
        <v>103</v>
      </c>
      <c r="K180" s="2">
        <v>210</v>
      </c>
      <c r="M180" s="2">
        <v>183.6</v>
      </c>
    </row>
    <row r="181" spans="1:13" x14ac:dyDescent="0.25">
      <c r="A181" s="2">
        <v>180</v>
      </c>
      <c r="B181" s="2" t="str">
        <f t="shared" si="2"/>
        <v>15.12</v>
      </c>
      <c r="C181" s="2">
        <v>15</v>
      </c>
      <c r="D181" s="2">
        <v>12</v>
      </c>
      <c r="E181" s="2" t="s">
        <v>829</v>
      </c>
      <c r="F181" s="2" t="s">
        <v>191</v>
      </c>
      <c r="G181" s="2" t="s">
        <v>272</v>
      </c>
      <c r="H181" s="2">
        <v>191</v>
      </c>
      <c r="I181" s="2">
        <v>178</v>
      </c>
      <c r="J181" s="2">
        <v>141</v>
      </c>
      <c r="K181" s="2">
        <v>187</v>
      </c>
      <c r="M181" s="2">
        <v>186.4</v>
      </c>
    </row>
    <row r="182" spans="1:13" x14ac:dyDescent="0.25">
      <c r="A182" s="2">
        <v>181</v>
      </c>
      <c r="B182" s="2" t="str">
        <f t="shared" si="2"/>
        <v>16.01</v>
      </c>
      <c r="C182" s="2">
        <v>16</v>
      </c>
      <c r="D182" s="2" t="s">
        <v>842</v>
      </c>
      <c r="E182" s="2" t="s">
        <v>867</v>
      </c>
      <c r="F182" s="2" t="s">
        <v>183</v>
      </c>
      <c r="G182" s="2" t="s">
        <v>408</v>
      </c>
      <c r="H182" s="2">
        <v>184</v>
      </c>
      <c r="I182" s="2">
        <v>213</v>
      </c>
      <c r="J182" s="2">
        <v>180</v>
      </c>
      <c r="K182" s="2">
        <v>179</v>
      </c>
      <c r="M182" s="2">
        <v>186.4</v>
      </c>
    </row>
    <row r="183" spans="1:13" x14ac:dyDescent="0.25">
      <c r="A183" s="2">
        <v>182</v>
      </c>
      <c r="B183" s="2" t="str">
        <f t="shared" si="2"/>
        <v>16.02</v>
      </c>
      <c r="C183" s="2">
        <v>16</v>
      </c>
      <c r="D183" s="2" t="s">
        <v>843</v>
      </c>
      <c r="E183" s="2" t="s">
        <v>885</v>
      </c>
      <c r="F183" s="2" t="s">
        <v>189</v>
      </c>
      <c r="G183" s="2" t="s">
        <v>406</v>
      </c>
      <c r="H183" s="2">
        <v>151</v>
      </c>
      <c r="I183" s="2">
        <v>196</v>
      </c>
      <c r="J183" s="2">
        <v>246</v>
      </c>
      <c r="K183" s="2">
        <v>162</v>
      </c>
      <c r="M183" s="2">
        <v>187.4</v>
      </c>
    </row>
    <row r="184" spans="1:13" x14ac:dyDescent="0.25">
      <c r="A184" s="2">
        <v>183</v>
      </c>
      <c r="B184" s="2" t="str">
        <f t="shared" si="2"/>
        <v>16.03</v>
      </c>
      <c r="C184" s="2">
        <v>16</v>
      </c>
      <c r="D184" s="2" t="s">
        <v>844</v>
      </c>
      <c r="E184" s="2" t="s">
        <v>868</v>
      </c>
      <c r="F184" s="2" t="s">
        <v>657</v>
      </c>
      <c r="G184" s="2" t="s">
        <v>407</v>
      </c>
      <c r="H184" s="2">
        <v>174</v>
      </c>
      <c r="I184" s="2">
        <v>186</v>
      </c>
      <c r="J184" s="2">
        <v>187</v>
      </c>
      <c r="K184" s="2">
        <v>188</v>
      </c>
      <c r="M184" s="2">
        <v>187.4</v>
      </c>
    </row>
    <row r="185" spans="1:13" x14ac:dyDescent="0.25">
      <c r="A185" s="2">
        <v>184</v>
      </c>
      <c r="B185" s="2" t="str">
        <f t="shared" si="2"/>
        <v>16.04</v>
      </c>
      <c r="C185" s="2">
        <v>16</v>
      </c>
      <c r="D185" s="2" t="s">
        <v>845</v>
      </c>
      <c r="E185" s="2" t="s">
        <v>801</v>
      </c>
      <c r="F185" s="2" t="s">
        <v>265</v>
      </c>
      <c r="G185" s="2" t="s">
        <v>406</v>
      </c>
      <c r="H185" s="2">
        <v>161</v>
      </c>
      <c r="I185" s="2">
        <v>206</v>
      </c>
      <c r="K185" s="2">
        <v>201</v>
      </c>
      <c r="M185" s="2">
        <v>188.4</v>
      </c>
    </row>
    <row r="186" spans="1:13" x14ac:dyDescent="0.25">
      <c r="A186" s="2">
        <v>185</v>
      </c>
      <c r="B186" s="2" t="str">
        <f t="shared" si="2"/>
        <v>16.05</v>
      </c>
      <c r="C186" s="2">
        <v>16</v>
      </c>
      <c r="D186" s="2" t="s">
        <v>846</v>
      </c>
      <c r="E186" s="2" t="s">
        <v>903</v>
      </c>
      <c r="F186" s="2" t="s">
        <v>183</v>
      </c>
      <c r="G186" s="2" t="s">
        <v>272</v>
      </c>
      <c r="H186" s="2">
        <v>180</v>
      </c>
      <c r="I186" s="2">
        <v>203</v>
      </c>
      <c r="J186" s="2">
        <v>129</v>
      </c>
      <c r="K186" s="2">
        <v>207</v>
      </c>
      <c r="M186" s="2">
        <v>189.2</v>
      </c>
    </row>
    <row r="187" spans="1:13" x14ac:dyDescent="0.25">
      <c r="A187" s="2">
        <v>186</v>
      </c>
      <c r="B187" s="2" t="str">
        <f t="shared" si="2"/>
        <v>16.06</v>
      </c>
      <c r="C187" s="2">
        <v>16</v>
      </c>
      <c r="D187" s="2" t="s">
        <v>847</v>
      </c>
      <c r="E187" s="2" t="s">
        <v>767</v>
      </c>
      <c r="F187" s="2" t="s">
        <v>265</v>
      </c>
      <c r="G187" s="2" t="s">
        <v>363</v>
      </c>
      <c r="I187" s="2">
        <v>211</v>
      </c>
      <c r="J187" s="2">
        <v>248</v>
      </c>
      <c r="K187" s="2">
        <v>180</v>
      </c>
      <c r="M187" s="2">
        <v>190.6</v>
      </c>
    </row>
    <row r="188" spans="1:13" x14ac:dyDescent="0.25">
      <c r="A188" s="2">
        <v>187</v>
      </c>
      <c r="B188" s="2" t="str">
        <f t="shared" si="2"/>
        <v>16.07</v>
      </c>
      <c r="C188" s="2">
        <v>16</v>
      </c>
      <c r="D188" s="2" t="s">
        <v>848</v>
      </c>
      <c r="E188" s="2" t="s">
        <v>782</v>
      </c>
      <c r="F188" s="2" t="s">
        <v>214</v>
      </c>
      <c r="G188" s="2" t="s">
        <v>406</v>
      </c>
      <c r="H188" s="2">
        <v>194</v>
      </c>
      <c r="I188" s="2">
        <v>183</v>
      </c>
      <c r="J188" s="2">
        <v>241</v>
      </c>
      <c r="K188" s="2">
        <v>173</v>
      </c>
      <c r="M188" s="2">
        <v>191</v>
      </c>
    </row>
    <row r="189" spans="1:13" x14ac:dyDescent="0.25">
      <c r="A189" s="2">
        <v>188</v>
      </c>
      <c r="B189" s="2" t="str">
        <f t="shared" si="2"/>
        <v>16.08</v>
      </c>
      <c r="C189" s="2">
        <v>16</v>
      </c>
      <c r="D189" s="2" t="s">
        <v>849</v>
      </c>
      <c r="E189" s="2" t="s">
        <v>840</v>
      </c>
      <c r="F189" s="2" t="s">
        <v>680</v>
      </c>
      <c r="G189" s="2" t="s">
        <v>272</v>
      </c>
      <c r="H189" s="2">
        <v>199</v>
      </c>
      <c r="I189" s="2">
        <v>182</v>
      </c>
      <c r="J189" s="2">
        <v>98</v>
      </c>
      <c r="K189" s="2">
        <v>204</v>
      </c>
      <c r="M189" s="2">
        <v>191.6</v>
      </c>
    </row>
    <row r="190" spans="1:13" x14ac:dyDescent="0.25">
      <c r="A190" s="2">
        <v>189</v>
      </c>
      <c r="B190" s="2" t="str">
        <f t="shared" si="2"/>
        <v>16.09</v>
      </c>
      <c r="C190" s="2">
        <v>16</v>
      </c>
      <c r="D190" s="2" t="s">
        <v>850</v>
      </c>
      <c r="E190" s="2" t="s">
        <v>783</v>
      </c>
      <c r="F190" s="2" t="s">
        <v>688</v>
      </c>
      <c r="G190" s="2" t="s">
        <v>408</v>
      </c>
      <c r="H190" s="2">
        <v>186</v>
      </c>
      <c r="I190" s="2">
        <v>194</v>
      </c>
      <c r="J190" s="2">
        <v>207</v>
      </c>
      <c r="K190" s="2">
        <v>192</v>
      </c>
      <c r="M190" s="2">
        <v>192.4</v>
      </c>
    </row>
    <row r="191" spans="1:13" x14ac:dyDescent="0.25">
      <c r="A191" s="2">
        <v>190</v>
      </c>
      <c r="B191" s="2" t="str">
        <f t="shared" si="2"/>
        <v>16.10</v>
      </c>
      <c r="C191" s="2">
        <v>16</v>
      </c>
      <c r="D191" s="2">
        <v>10</v>
      </c>
      <c r="E191" s="2" t="s">
        <v>814</v>
      </c>
      <c r="F191" s="2" t="s">
        <v>650</v>
      </c>
      <c r="G191" s="2" t="s">
        <v>362</v>
      </c>
      <c r="H191" s="2">
        <v>127</v>
      </c>
      <c r="I191" s="2">
        <v>147</v>
      </c>
      <c r="J191" s="2">
        <v>147</v>
      </c>
      <c r="K191" s="2">
        <v>218</v>
      </c>
      <c r="M191" s="2">
        <v>193.4</v>
      </c>
    </row>
    <row r="192" spans="1:13" x14ac:dyDescent="0.25">
      <c r="A192" s="2">
        <v>191</v>
      </c>
      <c r="B192" s="2" t="str">
        <f t="shared" si="2"/>
        <v>16.11</v>
      </c>
      <c r="C192" s="2">
        <v>16</v>
      </c>
      <c r="D192" s="2">
        <v>11</v>
      </c>
      <c r="E192" s="2" t="s">
        <v>759</v>
      </c>
      <c r="F192" s="2" t="s">
        <v>265</v>
      </c>
      <c r="G192" s="2" t="s">
        <v>363</v>
      </c>
      <c r="H192" s="2">
        <v>227</v>
      </c>
      <c r="I192" s="2">
        <v>169</v>
      </c>
      <c r="J192" s="2">
        <v>208</v>
      </c>
      <c r="K192" s="2">
        <v>172</v>
      </c>
      <c r="M192" s="2">
        <v>194.2</v>
      </c>
    </row>
    <row r="193" spans="1:13" x14ac:dyDescent="0.25">
      <c r="A193" s="2">
        <v>192</v>
      </c>
      <c r="B193" s="2" t="str">
        <f t="shared" si="2"/>
        <v>16.12</v>
      </c>
      <c r="C193" s="2">
        <v>16</v>
      </c>
      <c r="D193" s="2">
        <v>12</v>
      </c>
      <c r="E193" s="2" t="s">
        <v>798</v>
      </c>
      <c r="F193" s="2" t="s">
        <v>265</v>
      </c>
      <c r="G193" s="2" t="s">
        <v>362</v>
      </c>
      <c r="H193" s="2">
        <v>195</v>
      </c>
      <c r="I193" s="2">
        <v>157</v>
      </c>
      <c r="J193" s="2">
        <v>156</v>
      </c>
      <c r="K193" s="2">
        <v>224</v>
      </c>
      <c r="M193" s="2">
        <v>195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17E-EE50-4EA4-8BAA-3914BFF6707B}">
  <dimension ref="A1:O193"/>
  <sheetViews>
    <sheetView workbookViewId="0">
      <selection sqref="A1:M1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4.285156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8" t="s">
        <v>921</v>
      </c>
      <c r="B1" s="18" t="s">
        <v>922</v>
      </c>
      <c r="C1" s="18" t="s">
        <v>923</v>
      </c>
      <c r="D1" s="18" t="s">
        <v>924</v>
      </c>
      <c r="E1" s="18" t="s">
        <v>617</v>
      </c>
      <c r="F1" s="18" t="s">
        <v>618</v>
      </c>
      <c r="G1" s="18" t="s">
        <v>972</v>
      </c>
      <c r="H1" s="18" t="s">
        <v>973</v>
      </c>
      <c r="I1" s="18" t="s">
        <v>974</v>
      </c>
      <c r="J1" s="18" t="s">
        <v>975</v>
      </c>
      <c r="K1" s="18" t="s">
        <v>976</v>
      </c>
      <c r="L1" s="18" t="s">
        <v>977</v>
      </c>
      <c r="M1" s="18" t="s">
        <v>978</v>
      </c>
      <c r="O1" t="s">
        <v>1054</v>
      </c>
    </row>
    <row r="2" spans="1:15" x14ac:dyDescent="0.25">
      <c r="A2">
        <v>1</v>
      </c>
      <c r="B2" t="str">
        <f>IFERROR(_xlfn.CONCAT(C2, ".",D2), "N/A")</f>
        <v>1.01</v>
      </c>
      <c r="C2" s="2">
        <v>1</v>
      </c>
      <c r="D2" s="9" t="s">
        <v>842</v>
      </c>
      <c r="E2" t="s">
        <v>640</v>
      </c>
      <c r="F2" t="s">
        <v>641</v>
      </c>
      <c r="G2" t="s">
        <v>363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2">
        <v>1</v>
      </c>
      <c r="D3" s="9" t="s">
        <v>843</v>
      </c>
      <c r="E3" t="s">
        <v>619</v>
      </c>
      <c r="F3" t="s">
        <v>214</v>
      </c>
      <c r="G3" t="s">
        <v>363</v>
      </c>
      <c r="H3">
        <v>2</v>
      </c>
      <c r="I3">
        <v>2</v>
      </c>
      <c r="J3">
        <v>2</v>
      </c>
      <c r="K3">
        <v>2</v>
      </c>
      <c r="M3">
        <v>2</v>
      </c>
    </row>
    <row r="4" spans="1:15" x14ac:dyDescent="0.25">
      <c r="A4">
        <v>3</v>
      </c>
      <c r="B4" t="str">
        <f t="shared" si="0"/>
        <v>1.03</v>
      </c>
      <c r="C4" s="2">
        <v>1</v>
      </c>
      <c r="D4" s="9" t="s">
        <v>844</v>
      </c>
      <c r="E4" t="s">
        <v>631</v>
      </c>
      <c r="F4" t="s">
        <v>643</v>
      </c>
      <c r="G4" t="s">
        <v>363</v>
      </c>
      <c r="H4">
        <v>4</v>
      </c>
      <c r="I4">
        <v>4</v>
      </c>
      <c r="J4">
        <v>4</v>
      </c>
      <c r="K4">
        <v>3</v>
      </c>
      <c r="M4">
        <v>3.8</v>
      </c>
    </row>
    <row r="5" spans="1:15" x14ac:dyDescent="0.25">
      <c r="A5">
        <v>4</v>
      </c>
      <c r="B5" t="str">
        <f t="shared" si="0"/>
        <v>1.04</v>
      </c>
      <c r="C5" s="2">
        <v>1</v>
      </c>
      <c r="D5" s="9" t="s">
        <v>845</v>
      </c>
      <c r="E5" t="s">
        <v>676</v>
      </c>
      <c r="F5" t="s">
        <v>220</v>
      </c>
      <c r="G5" t="s">
        <v>406</v>
      </c>
      <c r="H5">
        <v>3</v>
      </c>
      <c r="I5">
        <v>5</v>
      </c>
      <c r="J5">
        <v>3</v>
      </c>
      <c r="K5">
        <v>5</v>
      </c>
      <c r="M5">
        <v>4</v>
      </c>
    </row>
    <row r="6" spans="1:15" x14ac:dyDescent="0.25">
      <c r="A6">
        <v>5</v>
      </c>
      <c r="B6" t="str">
        <f t="shared" si="0"/>
        <v>1.05</v>
      </c>
      <c r="C6" s="2">
        <v>1</v>
      </c>
      <c r="D6" s="9" t="s">
        <v>846</v>
      </c>
      <c r="E6" t="s">
        <v>624</v>
      </c>
      <c r="F6" t="s">
        <v>685</v>
      </c>
      <c r="G6" t="s">
        <v>363</v>
      </c>
      <c r="H6">
        <v>5</v>
      </c>
      <c r="I6">
        <v>3</v>
      </c>
      <c r="J6">
        <v>5</v>
      </c>
      <c r="K6">
        <v>8</v>
      </c>
      <c r="M6">
        <v>5.3</v>
      </c>
    </row>
    <row r="7" spans="1:15" x14ac:dyDescent="0.25">
      <c r="A7">
        <v>6</v>
      </c>
      <c r="B7" t="str">
        <f t="shared" si="0"/>
        <v>1.06</v>
      </c>
      <c r="C7" s="2">
        <v>1</v>
      </c>
      <c r="D7" s="9" t="s">
        <v>847</v>
      </c>
      <c r="E7" t="s">
        <v>653</v>
      </c>
      <c r="F7" t="s">
        <v>622</v>
      </c>
      <c r="G7" t="s">
        <v>406</v>
      </c>
      <c r="H7">
        <v>6</v>
      </c>
      <c r="I7">
        <v>6</v>
      </c>
      <c r="J7">
        <v>6</v>
      </c>
      <c r="K7">
        <v>4</v>
      </c>
      <c r="M7">
        <v>5.5</v>
      </c>
    </row>
    <row r="8" spans="1:15" x14ac:dyDescent="0.25">
      <c r="A8">
        <v>7</v>
      </c>
      <c r="B8" t="str">
        <f t="shared" si="0"/>
        <v>1.07</v>
      </c>
      <c r="C8" s="2">
        <v>1</v>
      </c>
      <c r="D8" s="9" t="s">
        <v>848</v>
      </c>
      <c r="E8" t="s">
        <v>621</v>
      </c>
      <c r="F8" t="s">
        <v>627</v>
      </c>
      <c r="G8" t="s">
        <v>363</v>
      </c>
      <c r="H8">
        <v>9</v>
      </c>
      <c r="I8">
        <v>7</v>
      </c>
      <c r="J8">
        <v>7</v>
      </c>
      <c r="K8">
        <v>7</v>
      </c>
      <c r="M8">
        <v>7.5</v>
      </c>
    </row>
    <row r="9" spans="1:15" x14ac:dyDescent="0.25">
      <c r="A9">
        <v>8</v>
      </c>
      <c r="B9" t="str">
        <f t="shared" si="0"/>
        <v>1.08</v>
      </c>
      <c r="C9" s="2">
        <v>1</v>
      </c>
      <c r="D9" s="9" t="s">
        <v>849</v>
      </c>
      <c r="E9" t="s">
        <v>636</v>
      </c>
      <c r="F9" t="s">
        <v>637</v>
      </c>
      <c r="G9" t="s">
        <v>363</v>
      </c>
      <c r="H9">
        <v>8</v>
      </c>
      <c r="I9">
        <v>8</v>
      </c>
      <c r="J9">
        <v>10</v>
      </c>
      <c r="K9">
        <v>6</v>
      </c>
      <c r="M9">
        <v>8</v>
      </c>
    </row>
    <row r="10" spans="1:15" x14ac:dyDescent="0.25">
      <c r="A10">
        <v>9</v>
      </c>
      <c r="B10" t="str">
        <f t="shared" si="0"/>
        <v>1.09</v>
      </c>
      <c r="C10" s="2">
        <v>1</v>
      </c>
      <c r="D10" s="9" t="s">
        <v>850</v>
      </c>
      <c r="E10" t="s">
        <v>710</v>
      </c>
      <c r="F10" t="s">
        <v>649</v>
      </c>
      <c r="G10" t="s">
        <v>406</v>
      </c>
      <c r="H10">
        <v>7</v>
      </c>
      <c r="I10">
        <v>9</v>
      </c>
      <c r="J10">
        <v>8</v>
      </c>
      <c r="K10">
        <v>9</v>
      </c>
      <c r="M10">
        <v>8.3000000000000007</v>
      </c>
    </row>
    <row r="11" spans="1:15" x14ac:dyDescent="0.25">
      <c r="A11">
        <v>10</v>
      </c>
      <c r="B11" t="str">
        <f t="shared" si="0"/>
        <v>1.10</v>
      </c>
      <c r="C11" s="2">
        <v>1</v>
      </c>
      <c r="D11" s="9">
        <v>10</v>
      </c>
      <c r="E11" t="s">
        <v>648</v>
      </c>
      <c r="F11" t="s">
        <v>736</v>
      </c>
      <c r="G11" t="s">
        <v>363</v>
      </c>
      <c r="H11">
        <v>12</v>
      </c>
      <c r="I11">
        <v>10</v>
      </c>
      <c r="J11">
        <v>9</v>
      </c>
      <c r="K11">
        <v>10</v>
      </c>
      <c r="M11">
        <v>10.3</v>
      </c>
    </row>
    <row r="12" spans="1:15" x14ac:dyDescent="0.25">
      <c r="A12">
        <v>11</v>
      </c>
      <c r="B12" t="str">
        <f t="shared" si="0"/>
        <v>1.11</v>
      </c>
      <c r="C12" s="2">
        <v>1</v>
      </c>
      <c r="D12" s="9">
        <v>11</v>
      </c>
      <c r="E12" t="s">
        <v>628</v>
      </c>
      <c r="F12" t="s">
        <v>208</v>
      </c>
      <c r="G12" t="s">
        <v>406</v>
      </c>
      <c r="H12">
        <v>11</v>
      </c>
      <c r="I12">
        <v>12</v>
      </c>
      <c r="J12">
        <v>11</v>
      </c>
      <c r="K12">
        <v>15</v>
      </c>
      <c r="M12">
        <v>12.3</v>
      </c>
    </row>
    <row r="13" spans="1:15" x14ac:dyDescent="0.25">
      <c r="A13">
        <v>12</v>
      </c>
      <c r="B13" t="str">
        <f t="shared" si="0"/>
        <v>1.12</v>
      </c>
      <c r="C13" s="2">
        <v>1</v>
      </c>
      <c r="D13" s="9">
        <v>12</v>
      </c>
      <c r="E13" t="s">
        <v>638</v>
      </c>
      <c r="F13" t="s">
        <v>736</v>
      </c>
      <c r="G13" t="s">
        <v>406</v>
      </c>
      <c r="H13">
        <v>13</v>
      </c>
      <c r="I13">
        <v>11</v>
      </c>
      <c r="J13">
        <v>12</v>
      </c>
      <c r="K13">
        <v>14</v>
      </c>
      <c r="M13">
        <v>12.5</v>
      </c>
    </row>
    <row r="14" spans="1:15" x14ac:dyDescent="0.25">
      <c r="A14">
        <v>13</v>
      </c>
      <c r="B14" t="str">
        <f t="shared" si="0"/>
        <v>2.01</v>
      </c>
      <c r="C14" s="2">
        <v>2</v>
      </c>
      <c r="D14" s="9" t="s">
        <v>842</v>
      </c>
      <c r="E14" t="s">
        <v>623</v>
      </c>
      <c r="F14" t="s">
        <v>183</v>
      </c>
      <c r="G14" t="s">
        <v>363</v>
      </c>
      <c r="H14">
        <v>10</v>
      </c>
      <c r="I14">
        <v>15</v>
      </c>
      <c r="J14">
        <v>16</v>
      </c>
      <c r="K14">
        <v>12</v>
      </c>
      <c r="M14">
        <v>13.3</v>
      </c>
    </row>
    <row r="15" spans="1:15" x14ac:dyDescent="0.25">
      <c r="A15">
        <v>14</v>
      </c>
      <c r="B15" t="str">
        <f t="shared" si="0"/>
        <v>2.02</v>
      </c>
      <c r="C15" s="2">
        <v>2</v>
      </c>
      <c r="D15" s="9" t="s">
        <v>843</v>
      </c>
      <c r="E15" t="s">
        <v>630</v>
      </c>
      <c r="F15" t="s">
        <v>191</v>
      </c>
      <c r="G15" t="s">
        <v>407</v>
      </c>
      <c r="H15">
        <v>17</v>
      </c>
      <c r="I15">
        <v>13</v>
      </c>
      <c r="J15">
        <v>13</v>
      </c>
      <c r="K15">
        <v>17</v>
      </c>
      <c r="M15">
        <v>15</v>
      </c>
    </row>
    <row r="16" spans="1:15" x14ac:dyDescent="0.25">
      <c r="A16">
        <v>15</v>
      </c>
      <c r="B16" t="str">
        <f t="shared" si="0"/>
        <v>2.03</v>
      </c>
      <c r="C16" s="2">
        <v>2</v>
      </c>
      <c r="D16" s="9" t="s">
        <v>844</v>
      </c>
      <c r="E16" t="s">
        <v>665</v>
      </c>
      <c r="F16" t="s">
        <v>657</v>
      </c>
      <c r="G16" t="s">
        <v>363</v>
      </c>
      <c r="H16">
        <v>15</v>
      </c>
      <c r="I16">
        <v>14</v>
      </c>
      <c r="J16">
        <v>22</v>
      </c>
      <c r="K16">
        <v>11</v>
      </c>
      <c r="M16">
        <v>15.5</v>
      </c>
    </row>
    <row r="17" spans="1:13" x14ac:dyDescent="0.25">
      <c r="A17">
        <v>16</v>
      </c>
      <c r="B17" t="str">
        <f t="shared" si="0"/>
        <v>2.04</v>
      </c>
      <c r="C17" s="2">
        <v>2</v>
      </c>
      <c r="D17" s="9" t="s">
        <v>845</v>
      </c>
      <c r="E17" t="s">
        <v>984</v>
      </c>
      <c r="F17" t="s">
        <v>214</v>
      </c>
      <c r="G17" t="s">
        <v>406</v>
      </c>
      <c r="H17">
        <v>14</v>
      </c>
      <c r="I17">
        <v>21</v>
      </c>
      <c r="J17">
        <v>14</v>
      </c>
      <c r="K17">
        <v>19</v>
      </c>
      <c r="M17">
        <v>17</v>
      </c>
    </row>
    <row r="18" spans="1:13" x14ac:dyDescent="0.25">
      <c r="A18">
        <v>17</v>
      </c>
      <c r="B18" t="str">
        <f t="shared" si="0"/>
        <v>2.05</v>
      </c>
      <c r="C18" s="2">
        <v>2</v>
      </c>
      <c r="D18" s="9" t="s">
        <v>846</v>
      </c>
      <c r="E18" t="s">
        <v>629</v>
      </c>
      <c r="F18" t="s">
        <v>622</v>
      </c>
      <c r="G18" t="s">
        <v>363</v>
      </c>
      <c r="H18">
        <v>21</v>
      </c>
      <c r="I18">
        <v>18</v>
      </c>
      <c r="J18">
        <v>17</v>
      </c>
      <c r="K18">
        <v>22</v>
      </c>
      <c r="M18">
        <v>19.5</v>
      </c>
    </row>
    <row r="19" spans="1:13" x14ac:dyDescent="0.25">
      <c r="A19">
        <v>18</v>
      </c>
      <c r="B19" t="str">
        <f t="shared" si="0"/>
        <v>2.06</v>
      </c>
      <c r="C19" s="2">
        <v>2</v>
      </c>
      <c r="D19" s="9" t="s">
        <v>847</v>
      </c>
      <c r="E19" t="s">
        <v>663</v>
      </c>
      <c r="F19" t="s">
        <v>627</v>
      </c>
      <c r="G19" t="s">
        <v>406</v>
      </c>
      <c r="H19">
        <v>19</v>
      </c>
      <c r="I19">
        <v>17</v>
      </c>
      <c r="J19">
        <v>21</v>
      </c>
      <c r="K19">
        <v>21</v>
      </c>
      <c r="M19">
        <v>19.5</v>
      </c>
    </row>
    <row r="20" spans="1:13" x14ac:dyDescent="0.25">
      <c r="A20">
        <v>19</v>
      </c>
      <c r="B20" t="str">
        <f t="shared" si="0"/>
        <v>2.07</v>
      </c>
      <c r="C20" s="2">
        <v>2</v>
      </c>
      <c r="D20" s="9" t="s">
        <v>848</v>
      </c>
      <c r="E20" t="s">
        <v>634</v>
      </c>
      <c r="F20" t="s">
        <v>680</v>
      </c>
      <c r="G20" t="s">
        <v>406</v>
      </c>
      <c r="H20">
        <v>16</v>
      </c>
      <c r="I20">
        <v>20</v>
      </c>
      <c r="J20">
        <v>20</v>
      </c>
      <c r="K20">
        <v>23</v>
      </c>
      <c r="M20">
        <v>19.8</v>
      </c>
    </row>
    <row r="21" spans="1:13" x14ac:dyDescent="0.25">
      <c r="A21">
        <v>20</v>
      </c>
      <c r="B21" t="str">
        <f t="shared" si="0"/>
        <v>2.08</v>
      </c>
      <c r="C21" s="2">
        <v>2</v>
      </c>
      <c r="D21" s="9" t="s">
        <v>849</v>
      </c>
      <c r="E21" t="s">
        <v>632</v>
      </c>
      <c r="F21" t="s">
        <v>633</v>
      </c>
      <c r="G21" t="s">
        <v>363</v>
      </c>
      <c r="H21">
        <v>28</v>
      </c>
      <c r="I21">
        <v>16</v>
      </c>
      <c r="J21">
        <v>18</v>
      </c>
      <c r="K21">
        <v>18</v>
      </c>
      <c r="M21">
        <v>20</v>
      </c>
    </row>
    <row r="22" spans="1:13" x14ac:dyDescent="0.25">
      <c r="A22">
        <v>21</v>
      </c>
      <c r="B22" t="str">
        <f t="shared" si="0"/>
        <v>2.09</v>
      </c>
      <c r="C22" s="2">
        <v>2</v>
      </c>
      <c r="D22" s="9" t="s">
        <v>850</v>
      </c>
      <c r="E22" t="s">
        <v>635</v>
      </c>
      <c r="F22" t="s">
        <v>672</v>
      </c>
      <c r="G22" t="s">
        <v>363</v>
      </c>
      <c r="H22">
        <v>26</v>
      </c>
      <c r="I22">
        <v>19</v>
      </c>
      <c r="J22">
        <v>23</v>
      </c>
      <c r="K22">
        <v>13</v>
      </c>
      <c r="M22">
        <v>20.3</v>
      </c>
    </row>
    <row r="23" spans="1:13" x14ac:dyDescent="0.25">
      <c r="A23">
        <v>22</v>
      </c>
      <c r="B23" t="str">
        <f t="shared" si="0"/>
        <v>2.10</v>
      </c>
      <c r="C23" s="2">
        <v>2</v>
      </c>
      <c r="D23" s="9">
        <v>10</v>
      </c>
      <c r="E23" t="s">
        <v>667</v>
      </c>
      <c r="F23" t="s">
        <v>639</v>
      </c>
      <c r="G23" t="s">
        <v>408</v>
      </c>
      <c r="H23">
        <v>22</v>
      </c>
      <c r="I23">
        <v>22</v>
      </c>
      <c r="J23">
        <v>15</v>
      </c>
      <c r="K23">
        <v>24</v>
      </c>
      <c r="M23">
        <v>20.8</v>
      </c>
    </row>
    <row r="24" spans="1:13" x14ac:dyDescent="0.25">
      <c r="A24">
        <v>23</v>
      </c>
      <c r="B24" t="str">
        <f t="shared" si="0"/>
        <v>2.11</v>
      </c>
      <c r="C24" s="2">
        <v>2</v>
      </c>
      <c r="D24" s="9">
        <v>11</v>
      </c>
      <c r="E24" t="s">
        <v>689</v>
      </c>
      <c r="F24" t="s">
        <v>685</v>
      </c>
      <c r="G24" t="s">
        <v>407</v>
      </c>
      <c r="H24">
        <v>20</v>
      </c>
      <c r="I24">
        <v>23</v>
      </c>
      <c r="J24">
        <v>19</v>
      </c>
      <c r="K24">
        <v>25</v>
      </c>
      <c r="M24">
        <v>21.8</v>
      </c>
    </row>
    <row r="25" spans="1:13" x14ac:dyDescent="0.25">
      <c r="A25">
        <v>24</v>
      </c>
      <c r="B25" t="str">
        <f t="shared" si="0"/>
        <v>2.12</v>
      </c>
      <c r="C25" s="2">
        <v>2</v>
      </c>
      <c r="D25" s="9">
        <v>12</v>
      </c>
      <c r="E25" t="s">
        <v>722</v>
      </c>
      <c r="F25" t="s">
        <v>265</v>
      </c>
      <c r="G25" t="s">
        <v>363</v>
      </c>
      <c r="H25">
        <v>18</v>
      </c>
      <c r="I25">
        <v>25</v>
      </c>
      <c r="J25">
        <v>25</v>
      </c>
      <c r="K25">
        <v>20</v>
      </c>
      <c r="M25">
        <v>22</v>
      </c>
    </row>
    <row r="26" spans="1:13" x14ac:dyDescent="0.25">
      <c r="A26">
        <v>25</v>
      </c>
      <c r="B26" t="str">
        <f t="shared" si="0"/>
        <v>3.01</v>
      </c>
      <c r="C26" s="2">
        <v>3</v>
      </c>
      <c r="D26" s="9" t="s">
        <v>842</v>
      </c>
      <c r="E26" t="s">
        <v>687</v>
      </c>
      <c r="F26" t="s">
        <v>688</v>
      </c>
      <c r="G26" t="s">
        <v>363</v>
      </c>
      <c r="H26">
        <v>23</v>
      </c>
      <c r="I26">
        <v>24</v>
      </c>
      <c r="J26">
        <v>28</v>
      </c>
      <c r="K26">
        <v>16</v>
      </c>
      <c r="M26">
        <v>22.8</v>
      </c>
    </row>
    <row r="27" spans="1:13" x14ac:dyDescent="0.25">
      <c r="A27">
        <v>26</v>
      </c>
      <c r="B27" t="str">
        <f t="shared" si="0"/>
        <v>3.02</v>
      </c>
      <c r="C27" s="2">
        <v>3</v>
      </c>
      <c r="D27" s="9" t="s">
        <v>843</v>
      </c>
      <c r="E27" t="s">
        <v>670</v>
      </c>
      <c r="F27" t="s">
        <v>212</v>
      </c>
      <c r="G27" t="s">
        <v>406</v>
      </c>
      <c r="H27">
        <v>27</v>
      </c>
      <c r="I27">
        <v>26</v>
      </c>
      <c r="J27">
        <v>26</v>
      </c>
      <c r="K27">
        <v>28</v>
      </c>
      <c r="M27">
        <v>26.8</v>
      </c>
    </row>
    <row r="28" spans="1:13" x14ac:dyDescent="0.25">
      <c r="A28">
        <v>27</v>
      </c>
      <c r="B28" t="str">
        <f t="shared" si="0"/>
        <v>3.03</v>
      </c>
      <c r="C28" s="2">
        <v>3</v>
      </c>
      <c r="D28" s="9" t="s">
        <v>844</v>
      </c>
      <c r="E28" t="s">
        <v>658</v>
      </c>
      <c r="F28" t="s">
        <v>657</v>
      </c>
      <c r="G28" t="s">
        <v>406</v>
      </c>
      <c r="H28">
        <v>24</v>
      </c>
      <c r="I28">
        <v>27</v>
      </c>
      <c r="J28">
        <v>29</v>
      </c>
      <c r="K28">
        <v>33</v>
      </c>
      <c r="M28">
        <v>28.3</v>
      </c>
    </row>
    <row r="29" spans="1:13" x14ac:dyDescent="0.25">
      <c r="A29">
        <v>28</v>
      </c>
      <c r="B29" t="str">
        <f t="shared" si="0"/>
        <v>3.04</v>
      </c>
      <c r="C29" s="2">
        <v>3</v>
      </c>
      <c r="D29" s="9" t="s">
        <v>845</v>
      </c>
      <c r="E29" t="s">
        <v>730</v>
      </c>
      <c r="F29" t="s">
        <v>645</v>
      </c>
      <c r="G29" t="s">
        <v>363</v>
      </c>
      <c r="H29">
        <v>25</v>
      </c>
      <c r="I29">
        <v>30</v>
      </c>
      <c r="J29">
        <v>36</v>
      </c>
      <c r="K29">
        <v>26</v>
      </c>
      <c r="M29">
        <v>29.3</v>
      </c>
    </row>
    <row r="30" spans="1:13" x14ac:dyDescent="0.25">
      <c r="A30">
        <v>29</v>
      </c>
      <c r="B30" t="str">
        <f t="shared" si="0"/>
        <v>3.05</v>
      </c>
      <c r="C30" s="2">
        <v>3</v>
      </c>
      <c r="D30" s="9" t="s">
        <v>846</v>
      </c>
      <c r="E30" t="s">
        <v>654</v>
      </c>
      <c r="F30" t="s">
        <v>191</v>
      </c>
      <c r="G30" t="s">
        <v>408</v>
      </c>
      <c r="H30">
        <v>29</v>
      </c>
      <c r="I30">
        <v>32</v>
      </c>
      <c r="J30">
        <v>24</v>
      </c>
      <c r="K30">
        <v>34</v>
      </c>
      <c r="M30">
        <v>29.8</v>
      </c>
    </row>
    <row r="31" spans="1:13" x14ac:dyDescent="0.25">
      <c r="A31">
        <v>30</v>
      </c>
      <c r="B31" t="str">
        <f t="shared" si="0"/>
        <v>3.06</v>
      </c>
      <c r="C31" s="2">
        <v>3</v>
      </c>
      <c r="D31" s="9" t="s">
        <v>847</v>
      </c>
      <c r="E31" t="s">
        <v>626</v>
      </c>
      <c r="F31" t="s">
        <v>627</v>
      </c>
      <c r="G31" t="s">
        <v>363</v>
      </c>
      <c r="H31">
        <v>38</v>
      </c>
      <c r="I31">
        <v>29</v>
      </c>
      <c r="J31">
        <v>27</v>
      </c>
      <c r="K31">
        <v>27</v>
      </c>
      <c r="M31">
        <v>30.3</v>
      </c>
    </row>
    <row r="32" spans="1:13" x14ac:dyDescent="0.25">
      <c r="A32">
        <v>31</v>
      </c>
      <c r="B32" t="str">
        <f t="shared" si="0"/>
        <v>3.07</v>
      </c>
      <c r="C32" s="2">
        <v>3</v>
      </c>
      <c r="D32" s="9" t="s">
        <v>848</v>
      </c>
      <c r="E32" t="s">
        <v>655</v>
      </c>
      <c r="F32" t="s">
        <v>672</v>
      </c>
      <c r="G32" t="s">
        <v>406</v>
      </c>
      <c r="H32">
        <v>34</v>
      </c>
      <c r="I32">
        <v>28</v>
      </c>
      <c r="J32">
        <v>32</v>
      </c>
      <c r="K32">
        <v>29</v>
      </c>
      <c r="M32">
        <v>30.8</v>
      </c>
    </row>
    <row r="33" spans="1:13" x14ac:dyDescent="0.25">
      <c r="A33">
        <v>32</v>
      </c>
      <c r="B33" t="str">
        <f t="shared" si="0"/>
        <v>3.08</v>
      </c>
      <c r="C33" s="2">
        <v>3</v>
      </c>
      <c r="D33" s="9" t="s">
        <v>849</v>
      </c>
      <c r="E33" t="s">
        <v>674</v>
      </c>
      <c r="F33" t="s">
        <v>647</v>
      </c>
      <c r="G33" t="s">
        <v>407</v>
      </c>
      <c r="H33">
        <v>35</v>
      </c>
      <c r="I33">
        <v>31</v>
      </c>
      <c r="J33">
        <v>33</v>
      </c>
      <c r="K33">
        <v>32</v>
      </c>
      <c r="M33">
        <v>32.799999999999997</v>
      </c>
    </row>
    <row r="34" spans="1:13" x14ac:dyDescent="0.25">
      <c r="A34">
        <v>33</v>
      </c>
      <c r="B34" t="str">
        <f t="shared" si="0"/>
        <v>3.09</v>
      </c>
      <c r="C34" s="2">
        <v>3</v>
      </c>
      <c r="D34" s="9" t="s">
        <v>850</v>
      </c>
      <c r="E34" t="s">
        <v>738</v>
      </c>
      <c r="F34" t="s">
        <v>641</v>
      </c>
      <c r="G34" t="s">
        <v>406</v>
      </c>
      <c r="H34">
        <v>31</v>
      </c>
      <c r="I34">
        <v>35</v>
      </c>
      <c r="J34">
        <v>38</v>
      </c>
      <c r="K34">
        <v>30</v>
      </c>
      <c r="M34">
        <v>33.5</v>
      </c>
    </row>
    <row r="35" spans="1:13" x14ac:dyDescent="0.25">
      <c r="A35">
        <v>34</v>
      </c>
      <c r="B35" t="str">
        <f t="shared" si="0"/>
        <v>3.10</v>
      </c>
      <c r="C35" s="2">
        <v>3</v>
      </c>
      <c r="D35" s="9">
        <v>10</v>
      </c>
      <c r="E35" t="s">
        <v>698</v>
      </c>
      <c r="F35" t="s">
        <v>649</v>
      </c>
      <c r="G35" t="s">
        <v>406</v>
      </c>
      <c r="H35">
        <v>30</v>
      </c>
      <c r="I35">
        <v>33</v>
      </c>
      <c r="J35">
        <v>35</v>
      </c>
      <c r="K35">
        <v>37</v>
      </c>
      <c r="M35">
        <v>33.799999999999997</v>
      </c>
    </row>
    <row r="36" spans="1:13" x14ac:dyDescent="0.25">
      <c r="A36">
        <v>35</v>
      </c>
      <c r="B36" t="str">
        <f t="shared" si="0"/>
        <v>3.11</v>
      </c>
      <c r="C36" s="2">
        <v>3</v>
      </c>
      <c r="D36" s="9">
        <v>11</v>
      </c>
      <c r="E36" t="s">
        <v>703</v>
      </c>
      <c r="F36" t="s">
        <v>189</v>
      </c>
      <c r="G36" t="s">
        <v>408</v>
      </c>
      <c r="H36">
        <v>36</v>
      </c>
      <c r="I36">
        <v>34</v>
      </c>
      <c r="J36">
        <v>30</v>
      </c>
      <c r="K36">
        <v>38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2">
        <v>3</v>
      </c>
      <c r="D37" s="9">
        <v>12</v>
      </c>
      <c r="E37" t="s">
        <v>656</v>
      </c>
      <c r="F37" t="s">
        <v>666</v>
      </c>
      <c r="G37" t="s">
        <v>363</v>
      </c>
      <c r="H37">
        <v>40</v>
      </c>
      <c r="I37">
        <v>40</v>
      </c>
      <c r="J37">
        <v>31</v>
      </c>
      <c r="K37">
        <v>35</v>
      </c>
      <c r="M37">
        <v>36.5</v>
      </c>
    </row>
    <row r="38" spans="1:13" x14ac:dyDescent="0.25">
      <c r="A38">
        <v>37</v>
      </c>
      <c r="B38" t="str">
        <f t="shared" si="0"/>
        <v>4.01</v>
      </c>
      <c r="C38" s="2">
        <v>4</v>
      </c>
      <c r="D38" s="9" t="s">
        <v>842</v>
      </c>
      <c r="E38" t="s">
        <v>852</v>
      </c>
      <c r="F38" t="s">
        <v>736</v>
      </c>
      <c r="G38" t="s">
        <v>363</v>
      </c>
      <c r="H38">
        <v>33</v>
      </c>
      <c r="I38">
        <v>37</v>
      </c>
      <c r="J38">
        <v>53</v>
      </c>
      <c r="K38">
        <v>36</v>
      </c>
      <c r="M38">
        <v>39.799999999999997</v>
      </c>
    </row>
    <row r="39" spans="1:13" x14ac:dyDescent="0.25">
      <c r="A39">
        <v>38</v>
      </c>
      <c r="B39" t="str">
        <f t="shared" si="0"/>
        <v>4.02</v>
      </c>
      <c r="C39" s="2">
        <v>4</v>
      </c>
      <c r="D39" s="9" t="s">
        <v>843</v>
      </c>
      <c r="E39" t="s">
        <v>660</v>
      </c>
      <c r="F39" t="s">
        <v>214</v>
      </c>
      <c r="G39" t="s">
        <v>407</v>
      </c>
      <c r="H39">
        <v>41</v>
      </c>
      <c r="I39">
        <v>36</v>
      </c>
      <c r="J39">
        <v>34</v>
      </c>
      <c r="K39">
        <v>48</v>
      </c>
      <c r="M39">
        <v>39.799999999999997</v>
      </c>
    </row>
    <row r="40" spans="1:13" x14ac:dyDescent="0.25">
      <c r="A40">
        <v>39</v>
      </c>
      <c r="B40" t="str">
        <f t="shared" si="0"/>
        <v>4.03</v>
      </c>
      <c r="C40" s="2">
        <v>4</v>
      </c>
      <c r="D40" s="9" t="s">
        <v>844</v>
      </c>
      <c r="E40" t="s">
        <v>957</v>
      </c>
      <c r="F40" t="s">
        <v>979</v>
      </c>
      <c r="G40" t="s">
        <v>363</v>
      </c>
      <c r="H40">
        <v>45</v>
      </c>
      <c r="I40">
        <v>39</v>
      </c>
      <c r="J40">
        <v>47</v>
      </c>
      <c r="K40">
        <v>31</v>
      </c>
      <c r="M40">
        <v>40.5</v>
      </c>
    </row>
    <row r="41" spans="1:13" x14ac:dyDescent="0.25">
      <c r="A41">
        <v>40</v>
      </c>
      <c r="B41" t="str">
        <f t="shared" si="0"/>
        <v>4.04</v>
      </c>
      <c r="C41" s="2">
        <v>4</v>
      </c>
      <c r="D41" s="9" t="s">
        <v>845</v>
      </c>
      <c r="E41" t="s">
        <v>664</v>
      </c>
      <c r="F41" t="s">
        <v>643</v>
      </c>
      <c r="G41" t="s">
        <v>406</v>
      </c>
      <c r="H41">
        <v>37</v>
      </c>
      <c r="I41">
        <v>38</v>
      </c>
      <c r="J41">
        <v>42</v>
      </c>
      <c r="K41">
        <v>47</v>
      </c>
      <c r="M41">
        <v>41</v>
      </c>
    </row>
    <row r="42" spans="1:13" x14ac:dyDescent="0.25">
      <c r="A42">
        <v>41</v>
      </c>
      <c r="B42" t="str">
        <f t="shared" si="0"/>
        <v>4.05</v>
      </c>
      <c r="C42" s="2">
        <v>4</v>
      </c>
      <c r="D42" s="9" t="s">
        <v>846</v>
      </c>
      <c r="E42" t="s">
        <v>684</v>
      </c>
      <c r="F42" t="s">
        <v>685</v>
      </c>
      <c r="G42" t="s">
        <v>408</v>
      </c>
      <c r="H42">
        <v>42</v>
      </c>
      <c r="I42">
        <v>43</v>
      </c>
      <c r="J42">
        <v>37</v>
      </c>
      <c r="K42">
        <v>52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2">
        <v>4</v>
      </c>
      <c r="D43" s="9" t="s">
        <v>847</v>
      </c>
      <c r="E43" t="s">
        <v>820</v>
      </c>
      <c r="F43" t="s">
        <v>657</v>
      </c>
      <c r="G43" t="s">
        <v>406</v>
      </c>
      <c r="H43">
        <v>32</v>
      </c>
      <c r="I43">
        <v>42</v>
      </c>
      <c r="J43">
        <v>60</v>
      </c>
      <c r="K43">
        <v>41</v>
      </c>
      <c r="M43">
        <v>43.8</v>
      </c>
    </row>
    <row r="44" spans="1:13" x14ac:dyDescent="0.25">
      <c r="A44">
        <v>43</v>
      </c>
      <c r="B44" t="str">
        <f t="shared" si="0"/>
        <v>4.07</v>
      </c>
      <c r="C44" s="2">
        <v>4</v>
      </c>
      <c r="D44" s="9" t="s">
        <v>848</v>
      </c>
      <c r="E44" t="s">
        <v>678</v>
      </c>
      <c r="F44" t="s">
        <v>620</v>
      </c>
      <c r="G44" t="s">
        <v>406</v>
      </c>
      <c r="H44">
        <v>43</v>
      </c>
      <c r="I44">
        <v>45</v>
      </c>
      <c r="J44">
        <v>41</v>
      </c>
      <c r="K44">
        <v>46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2">
        <v>4</v>
      </c>
      <c r="D45" s="9" t="s">
        <v>849</v>
      </c>
      <c r="E45" t="s">
        <v>652</v>
      </c>
      <c r="F45" t="s">
        <v>265</v>
      </c>
      <c r="G45" t="s">
        <v>407</v>
      </c>
      <c r="H45">
        <v>47</v>
      </c>
      <c r="I45">
        <v>41</v>
      </c>
      <c r="J45">
        <v>40</v>
      </c>
      <c r="K45">
        <v>51</v>
      </c>
      <c r="M45">
        <v>44.8</v>
      </c>
    </row>
    <row r="46" spans="1:13" x14ac:dyDescent="0.25">
      <c r="A46">
        <v>45</v>
      </c>
      <c r="B46" t="str">
        <f t="shared" si="0"/>
        <v>4.09</v>
      </c>
      <c r="C46" s="2">
        <v>4</v>
      </c>
      <c r="D46" s="9" t="s">
        <v>850</v>
      </c>
      <c r="E46" t="s">
        <v>746</v>
      </c>
      <c r="F46" t="s">
        <v>269</v>
      </c>
      <c r="G46" t="s">
        <v>406</v>
      </c>
      <c r="H46">
        <v>39</v>
      </c>
      <c r="I46">
        <v>50</v>
      </c>
      <c r="J46">
        <v>51</v>
      </c>
      <c r="K46">
        <v>44</v>
      </c>
      <c r="M46">
        <v>46</v>
      </c>
    </row>
    <row r="47" spans="1:13" x14ac:dyDescent="0.25">
      <c r="A47">
        <v>46</v>
      </c>
      <c r="B47" t="str">
        <f t="shared" si="0"/>
        <v>4.10</v>
      </c>
      <c r="C47" s="2">
        <v>4</v>
      </c>
      <c r="D47" s="9">
        <v>10</v>
      </c>
      <c r="E47" t="s">
        <v>732</v>
      </c>
      <c r="F47" t="s">
        <v>680</v>
      </c>
      <c r="G47" t="s">
        <v>406</v>
      </c>
      <c r="H47">
        <v>44</v>
      </c>
      <c r="I47">
        <v>44</v>
      </c>
      <c r="J47">
        <v>44</v>
      </c>
      <c r="K47">
        <v>57</v>
      </c>
      <c r="M47">
        <v>47.3</v>
      </c>
    </row>
    <row r="48" spans="1:13" x14ac:dyDescent="0.25">
      <c r="A48">
        <v>47</v>
      </c>
      <c r="B48" t="str">
        <f t="shared" si="0"/>
        <v>4.11</v>
      </c>
      <c r="C48" s="2">
        <v>4</v>
      </c>
      <c r="D48" s="9">
        <v>11</v>
      </c>
      <c r="E48" t="s">
        <v>818</v>
      </c>
      <c r="F48" t="s">
        <v>650</v>
      </c>
      <c r="G48" t="s">
        <v>406</v>
      </c>
      <c r="H48">
        <v>46</v>
      </c>
      <c r="I48">
        <v>48</v>
      </c>
      <c r="J48">
        <v>39</v>
      </c>
      <c r="K48">
        <v>60</v>
      </c>
      <c r="M48">
        <v>48.3</v>
      </c>
    </row>
    <row r="49" spans="1:13" x14ac:dyDescent="0.25">
      <c r="A49">
        <v>48</v>
      </c>
      <c r="B49" t="str">
        <f t="shared" si="0"/>
        <v>4.12</v>
      </c>
      <c r="C49" s="2">
        <v>4</v>
      </c>
      <c r="D49" s="9">
        <v>12</v>
      </c>
      <c r="E49" t="s">
        <v>669</v>
      </c>
      <c r="F49" t="s">
        <v>193</v>
      </c>
      <c r="G49" t="s">
        <v>363</v>
      </c>
      <c r="H49">
        <v>54</v>
      </c>
      <c r="I49">
        <v>49</v>
      </c>
      <c r="J49">
        <v>45</v>
      </c>
      <c r="K49">
        <v>50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2">
        <v>5</v>
      </c>
      <c r="D50" s="9" t="s">
        <v>842</v>
      </c>
      <c r="E50" t="s">
        <v>854</v>
      </c>
      <c r="F50" t="s">
        <v>214</v>
      </c>
      <c r="G50" t="s">
        <v>363</v>
      </c>
      <c r="H50">
        <v>62</v>
      </c>
      <c r="I50">
        <v>58</v>
      </c>
      <c r="J50">
        <v>48</v>
      </c>
      <c r="K50">
        <v>40</v>
      </c>
      <c r="M50">
        <v>52</v>
      </c>
    </row>
    <row r="51" spans="1:13" x14ac:dyDescent="0.25">
      <c r="A51">
        <v>50</v>
      </c>
      <c r="B51" t="str">
        <f t="shared" si="0"/>
        <v>5.02</v>
      </c>
      <c r="C51" s="2">
        <v>5</v>
      </c>
      <c r="D51" s="9" t="s">
        <v>843</v>
      </c>
      <c r="E51" t="s">
        <v>853</v>
      </c>
      <c r="F51" t="s">
        <v>189</v>
      </c>
      <c r="G51" t="s">
        <v>363</v>
      </c>
      <c r="H51">
        <v>55</v>
      </c>
      <c r="I51">
        <v>54</v>
      </c>
      <c r="J51">
        <v>50</v>
      </c>
      <c r="K51">
        <v>49</v>
      </c>
      <c r="M51">
        <v>52</v>
      </c>
    </row>
    <row r="52" spans="1:13" x14ac:dyDescent="0.25">
      <c r="A52">
        <v>51</v>
      </c>
      <c r="B52" t="str">
        <f t="shared" si="0"/>
        <v>5.03</v>
      </c>
      <c r="C52" s="2">
        <v>5</v>
      </c>
      <c r="D52" s="9" t="s">
        <v>844</v>
      </c>
      <c r="E52" t="s">
        <v>855</v>
      </c>
      <c r="F52" t="s">
        <v>269</v>
      </c>
      <c r="G52" t="s">
        <v>363</v>
      </c>
      <c r="H52">
        <v>48</v>
      </c>
      <c r="I52">
        <v>46</v>
      </c>
      <c r="J52">
        <v>70</v>
      </c>
      <c r="K52">
        <v>45</v>
      </c>
      <c r="M52">
        <v>52.3</v>
      </c>
    </row>
    <row r="53" spans="1:13" x14ac:dyDescent="0.25">
      <c r="A53">
        <v>52</v>
      </c>
      <c r="B53" t="str">
        <f t="shared" si="0"/>
        <v>5.04</v>
      </c>
      <c r="C53" s="2">
        <v>5</v>
      </c>
      <c r="D53" s="9" t="s">
        <v>845</v>
      </c>
      <c r="E53" t="s">
        <v>675</v>
      </c>
      <c r="F53" t="s">
        <v>645</v>
      </c>
      <c r="G53" t="s">
        <v>408</v>
      </c>
      <c r="H53">
        <v>52</v>
      </c>
      <c r="I53">
        <v>53</v>
      </c>
      <c r="J53">
        <v>43</v>
      </c>
      <c r="K53">
        <v>67</v>
      </c>
      <c r="M53">
        <v>53.8</v>
      </c>
    </row>
    <row r="54" spans="1:13" x14ac:dyDescent="0.25">
      <c r="A54">
        <v>53</v>
      </c>
      <c r="B54" t="str">
        <f t="shared" si="0"/>
        <v>5.05</v>
      </c>
      <c r="C54" s="2">
        <v>5</v>
      </c>
      <c r="D54" s="9" t="s">
        <v>846</v>
      </c>
      <c r="E54" t="s">
        <v>733</v>
      </c>
      <c r="F54" t="s">
        <v>672</v>
      </c>
      <c r="G54" t="s">
        <v>408</v>
      </c>
      <c r="H54">
        <v>56</v>
      </c>
      <c r="I54">
        <v>62</v>
      </c>
      <c r="J54">
        <v>49</v>
      </c>
      <c r="K54">
        <v>54</v>
      </c>
      <c r="M54">
        <v>55.3</v>
      </c>
    </row>
    <row r="55" spans="1:13" x14ac:dyDescent="0.25">
      <c r="A55">
        <v>54</v>
      </c>
      <c r="B55" t="str">
        <f t="shared" si="0"/>
        <v>5.06</v>
      </c>
      <c r="C55" s="2">
        <v>5</v>
      </c>
      <c r="D55" s="9" t="s">
        <v>847</v>
      </c>
      <c r="E55" t="s">
        <v>735</v>
      </c>
      <c r="F55" t="s">
        <v>627</v>
      </c>
      <c r="G55" t="s">
        <v>406</v>
      </c>
      <c r="H55">
        <v>49</v>
      </c>
      <c r="I55">
        <v>61</v>
      </c>
      <c r="J55">
        <v>55</v>
      </c>
      <c r="K55">
        <v>59</v>
      </c>
      <c r="M55">
        <v>56</v>
      </c>
    </row>
    <row r="56" spans="1:13" x14ac:dyDescent="0.25">
      <c r="A56">
        <v>55</v>
      </c>
      <c r="B56" t="str">
        <f t="shared" si="0"/>
        <v>5.07</v>
      </c>
      <c r="C56" s="2">
        <v>5</v>
      </c>
      <c r="D56" s="9" t="s">
        <v>848</v>
      </c>
      <c r="E56" t="s">
        <v>856</v>
      </c>
      <c r="F56" t="s">
        <v>736</v>
      </c>
      <c r="G56" t="s">
        <v>407</v>
      </c>
      <c r="H56">
        <v>57</v>
      </c>
      <c r="I56">
        <v>55</v>
      </c>
      <c r="J56">
        <v>54</v>
      </c>
      <c r="K56">
        <v>63</v>
      </c>
      <c r="M56">
        <v>57.3</v>
      </c>
    </row>
    <row r="57" spans="1:13" x14ac:dyDescent="0.25">
      <c r="A57">
        <v>56</v>
      </c>
      <c r="B57" t="str">
        <f t="shared" si="0"/>
        <v>5.08</v>
      </c>
      <c r="C57" s="2">
        <v>5</v>
      </c>
      <c r="D57" s="9" t="s">
        <v>849</v>
      </c>
      <c r="E57" t="s">
        <v>718</v>
      </c>
      <c r="F57" t="s">
        <v>688</v>
      </c>
      <c r="G57" t="s">
        <v>406</v>
      </c>
      <c r="H57">
        <v>51</v>
      </c>
      <c r="I57">
        <v>47</v>
      </c>
      <c r="J57">
        <v>92</v>
      </c>
      <c r="K57">
        <v>42</v>
      </c>
      <c r="M57">
        <v>58</v>
      </c>
    </row>
    <row r="58" spans="1:13" x14ac:dyDescent="0.25">
      <c r="A58">
        <v>57</v>
      </c>
      <c r="B58" t="str">
        <f t="shared" si="0"/>
        <v>5.09</v>
      </c>
      <c r="C58" s="2">
        <v>5</v>
      </c>
      <c r="D58" s="9" t="s">
        <v>850</v>
      </c>
      <c r="E58" t="s">
        <v>742</v>
      </c>
      <c r="F58" t="s">
        <v>649</v>
      </c>
      <c r="G58" t="s">
        <v>408</v>
      </c>
      <c r="H58">
        <v>74</v>
      </c>
      <c r="I58">
        <v>52</v>
      </c>
      <c r="J58">
        <v>46</v>
      </c>
      <c r="K58">
        <v>69</v>
      </c>
      <c r="M58">
        <v>60.3</v>
      </c>
    </row>
    <row r="59" spans="1:13" x14ac:dyDescent="0.25">
      <c r="A59">
        <v>58</v>
      </c>
      <c r="B59" t="str">
        <f t="shared" si="0"/>
        <v>5.10</v>
      </c>
      <c r="C59" s="2">
        <v>5</v>
      </c>
      <c r="D59" s="9">
        <v>10</v>
      </c>
      <c r="E59" t="s">
        <v>773</v>
      </c>
      <c r="F59" t="s">
        <v>191</v>
      </c>
      <c r="G59" t="s">
        <v>406</v>
      </c>
      <c r="H59">
        <v>53</v>
      </c>
      <c r="I59">
        <v>60</v>
      </c>
      <c r="J59">
        <v>69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2">
        <v>5</v>
      </c>
      <c r="D60" s="9">
        <v>11</v>
      </c>
      <c r="E60" t="s">
        <v>682</v>
      </c>
      <c r="F60" t="s">
        <v>212</v>
      </c>
      <c r="G60" t="s">
        <v>406</v>
      </c>
      <c r="H60">
        <v>59</v>
      </c>
      <c r="I60">
        <v>65</v>
      </c>
      <c r="J60">
        <v>57</v>
      </c>
      <c r="K60">
        <v>66</v>
      </c>
      <c r="M60">
        <v>61.8</v>
      </c>
    </row>
    <row r="61" spans="1:13" x14ac:dyDescent="0.25">
      <c r="A61">
        <v>60</v>
      </c>
      <c r="B61" t="str">
        <f t="shared" si="0"/>
        <v>5.12</v>
      </c>
      <c r="C61" s="2">
        <v>5</v>
      </c>
      <c r="D61" s="9">
        <v>12</v>
      </c>
      <c r="E61" t="s">
        <v>819</v>
      </c>
      <c r="F61" t="s">
        <v>666</v>
      </c>
      <c r="G61" t="s">
        <v>406</v>
      </c>
      <c r="H61">
        <v>69</v>
      </c>
      <c r="I61">
        <v>57</v>
      </c>
      <c r="J61">
        <v>63</v>
      </c>
      <c r="K61">
        <v>62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2">
        <v>6</v>
      </c>
      <c r="D62" s="9" t="s">
        <v>842</v>
      </c>
      <c r="E62" t="s">
        <v>797</v>
      </c>
      <c r="F62" t="s">
        <v>666</v>
      </c>
      <c r="G62" t="s">
        <v>406</v>
      </c>
      <c r="H62">
        <v>58</v>
      </c>
      <c r="I62">
        <v>68</v>
      </c>
      <c r="J62">
        <v>75</v>
      </c>
      <c r="K62">
        <v>53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2">
        <v>6</v>
      </c>
      <c r="D63" s="9" t="s">
        <v>843</v>
      </c>
      <c r="E63" t="s">
        <v>651</v>
      </c>
      <c r="F63" t="s">
        <v>191</v>
      </c>
      <c r="G63" t="s">
        <v>363</v>
      </c>
      <c r="H63">
        <v>60</v>
      </c>
      <c r="I63">
        <v>67</v>
      </c>
      <c r="J63">
        <v>59</v>
      </c>
      <c r="K63">
        <v>70</v>
      </c>
      <c r="M63">
        <v>64</v>
      </c>
    </row>
    <row r="64" spans="1:13" x14ac:dyDescent="0.25">
      <c r="A64">
        <v>63</v>
      </c>
      <c r="B64" t="str">
        <f t="shared" si="0"/>
        <v>6.03</v>
      </c>
      <c r="C64" s="2">
        <v>6</v>
      </c>
      <c r="D64" s="9" t="s">
        <v>844</v>
      </c>
      <c r="E64" t="s">
        <v>642</v>
      </c>
      <c r="F64" t="s">
        <v>266</v>
      </c>
      <c r="G64" t="s">
        <v>363</v>
      </c>
      <c r="H64">
        <v>84</v>
      </c>
      <c r="I64">
        <v>56</v>
      </c>
      <c r="J64">
        <v>58</v>
      </c>
      <c r="K64">
        <v>61</v>
      </c>
      <c r="M64">
        <v>64.8</v>
      </c>
    </row>
    <row r="65" spans="1:13" x14ac:dyDescent="0.25">
      <c r="A65">
        <v>64</v>
      </c>
      <c r="B65" t="str">
        <f t="shared" si="0"/>
        <v>6.04</v>
      </c>
      <c r="C65" s="2">
        <v>6</v>
      </c>
      <c r="D65" s="9" t="s">
        <v>845</v>
      </c>
      <c r="E65" t="s">
        <v>700</v>
      </c>
      <c r="F65" t="s">
        <v>633</v>
      </c>
      <c r="G65" t="s">
        <v>406</v>
      </c>
      <c r="H65">
        <v>50</v>
      </c>
      <c r="I65">
        <v>51</v>
      </c>
      <c r="J65">
        <v>79</v>
      </c>
      <c r="K65">
        <v>83</v>
      </c>
      <c r="M65">
        <v>65.8</v>
      </c>
    </row>
    <row r="66" spans="1:13" x14ac:dyDescent="0.25">
      <c r="A66">
        <v>65</v>
      </c>
      <c r="B66" t="str">
        <f t="shared" si="0"/>
        <v>6.05</v>
      </c>
      <c r="C66" s="2">
        <v>6</v>
      </c>
      <c r="D66" s="9" t="s">
        <v>846</v>
      </c>
      <c r="E66" t="s">
        <v>692</v>
      </c>
      <c r="F66" t="s">
        <v>622</v>
      </c>
      <c r="G66" t="s">
        <v>407</v>
      </c>
      <c r="H66">
        <v>67</v>
      </c>
      <c r="I66">
        <v>64</v>
      </c>
      <c r="J66">
        <v>56</v>
      </c>
      <c r="K66">
        <v>76</v>
      </c>
      <c r="M66">
        <v>65.8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2">
        <v>6</v>
      </c>
      <c r="D67" s="9" t="s">
        <v>847</v>
      </c>
      <c r="E67" t="s">
        <v>883</v>
      </c>
      <c r="F67" t="s">
        <v>979</v>
      </c>
      <c r="G67" t="s">
        <v>406</v>
      </c>
      <c r="H67">
        <v>61</v>
      </c>
      <c r="I67">
        <v>75</v>
      </c>
      <c r="J67">
        <v>77</v>
      </c>
      <c r="K67">
        <v>56</v>
      </c>
      <c r="M67">
        <v>67.3</v>
      </c>
    </row>
    <row r="68" spans="1:13" x14ac:dyDescent="0.25">
      <c r="A68">
        <v>67</v>
      </c>
      <c r="B68" t="str">
        <f t="shared" si="1"/>
        <v>6.07</v>
      </c>
      <c r="C68" s="2">
        <v>6</v>
      </c>
      <c r="D68" s="9" t="s">
        <v>848</v>
      </c>
      <c r="E68" t="s">
        <v>828</v>
      </c>
      <c r="F68" t="s">
        <v>193</v>
      </c>
      <c r="G68" t="s">
        <v>363</v>
      </c>
      <c r="H68">
        <v>97</v>
      </c>
      <c r="I68">
        <v>63</v>
      </c>
      <c r="J68">
        <v>68</v>
      </c>
      <c r="K68">
        <v>43</v>
      </c>
      <c r="M68">
        <v>67.8</v>
      </c>
    </row>
    <row r="69" spans="1:13" x14ac:dyDescent="0.25">
      <c r="A69">
        <v>68</v>
      </c>
      <c r="B69" t="str">
        <f t="shared" si="1"/>
        <v>6.08</v>
      </c>
      <c r="C69" s="2">
        <v>6</v>
      </c>
      <c r="D69" s="9" t="s">
        <v>849</v>
      </c>
      <c r="E69" t="s">
        <v>673</v>
      </c>
      <c r="F69" t="s">
        <v>633</v>
      </c>
      <c r="G69" t="s">
        <v>406</v>
      </c>
      <c r="H69">
        <v>70</v>
      </c>
      <c r="I69">
        <v>59</v>
      </c>
      <c r="J69">
        <v>64</v>
      </c>
      <c r="K69">
        <v>78</v>
      </c>
      <c r="M69">
        <v>67.8</v>
      </c>
    </row>
    <row r="70" spans="1:13" x14ac:dyDescent="0.25">
      <c r="A70">
        <v>69</v>
      </c>
      <c r="B70" t="str">
        <f t="shared" si="1"/>
        <v>6.09</v>
      </c>
      <c r="C70" s="2">
        <v>6</v>
      </c>
      <c r="D70" s="9" t="s">
        <v>850</v>
      </c>
      <c r="E70" t="s">
        <v>727</v>
      </c>
      <c r="F70" t="s">
        <v>672</v>
      </c>
      <c r="G70" t="s">
        <v>407</v>
      </c>
      <c r="H70">
        <v>79</v>
      </c>
      <c r="I70">
        <v>71</v>
      </c>
      <c r="J70">
        <v>52</v>
      </c>
      <c r="K70">
        <v>80</v>
      </c>
      <c r="M70">
        <v>70.5</v>
      </c>
    </row>
    <row r="71" spans="1:13" x14ac:dyDescent="0.25">
      <c r="A71">
        <v>70</v>
      </c>
      <c r="B71" t="str">
        <f t="shared" si="1"/>
        <v>6.10</v>
      </c>
      <c r="C71" s="2">
        <v>6</v>
      </c>
      <c r="D71" s="9">
        <v>10</v>
      </c>
      <c r="E71" t="s">
        <v>712</v>
      </c>
      <c r="F71" t="s">
        <v>265</v>
      </c>
      <c r="G71" t="s">
        <v>408</v>
      </c>
      <c r="H71">
        <v>64</v>
      </c>
      <c r="I71">
        <v>74</v>
      </c>
      <c r="J71">
        <v>66</v>
      </c>
      <c r="K71">
        <v>84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2">
        <v>6</v>
      </c>
      <c r="D72" s="9">
        <v>11</v>
      </c>
      <c r="E72" t="s">
        <v>686</v>
      </c>
      <c r="F72" t="s">
        <v>620</v>
      </c>
      <c r="G72" t="s">
        <v>406</v>
      </c>
      <c r="H72">
        <v>73</v>
      </c>
      <c r="I72">
        <v>70</v>
      </c>
      <c r="J72">
        <v>78</v>
      </c>
      <c r="K72">
        <v>72</v>
      </c>
      <c r="M72">
        <v>73.3</v>
      </c>
    </row>
    <row r="73" spans="1:13" x14ac:dyDescent="0.25">
      <c r="A73">
        <v>72</v>
      </c>
      <c r="B73" t="str">
        <f t="shared" si="1"/>
        <v>6.12</v>
      </c>
      <c r="C73" s="2">
        <v>6</v>
      </c>
      <c r="D73" s="9">
        <v>12</v>
      </c>
      <c r="E73" t="s">
        <v>741</v>
      </c>
      <c r="F73" t="s">
        <v>647</v>
      </c>
      <c r="G73" t="s">
        <v>406</v>
      </c>
      <c r="H73">
        <v>63</v>
      </c>
      <c r="I73">
        <v>73</v>
      </c>
      <c r="J73">
        <v>100</v>
      </c>
      <c r="K73">
        <v>58</v>
      </c>
      <c r="M73">
        <v>73.5</v>
      </c>
    </row>
    <row r="74" spans="1:13" x14ac:dyDescent="0.25">
      <c r="A74">
        <v>73</v>
      </c>
      <c r="B74" t="str">
        <f t="shared" si="1"/>
        <v>7.01</v>
      </c>
      <c r="C74" s="2">
        <v>7</v>
      </c>
      <c r="D74" s="9" t="s">
        <v>842</v>
      </c>
      <c r="E74" t="s">
        <v>714</v>
      </c>
      <c r="F74" t="s">
        <v>191</v>
      </c>
      <c r="G74" t="s">
        <v>406</v>
      </c>
      <c r="H74">
        <v>65</v>
      </c>
      <c r="I74">
        <v>69</v>
      </c>
      <c r="J74">
        <v>88</v>
      </c>
      <c r="K74">
        <v>75</v>
      </c>
      <c r="M74">
        <v>74.3</v>
      </c>
    </row>
    <row r="75" spans="1:13" x14ac:dyDescent="0.25">
      <c r="A75">
        <v>74</v>
      </c>
      <c r="B75" t="str">
        <f t="shared" si="1"/>
        <v>7.02</v>
      </c>
      <c r="C75" s="2">
        <v>7</v>
      </c>
      <c r="D75" s="9" t="s">
        <v>843</v>
      </c>
      <c r="E75" t="s">
        <v>704</v>
      </c>
      <c r="F75" t="s">
        <v>637</v>
      </c>
      <c r="G75" t="s">
        <v>408</v>
      </c>
      <c r="H75">
        <v>77</v>
      </c>
      <c r="I75">
        <v>72</v>
      </c>
      <c r="J75">
        <v>74</v>
      </c>
      <c r="K75">
        <v>87</v>
      </c>
      <c r="M75">
        <v>77.5</v>
      </c>
    </row>
    <row r="76" spans="1:13" x14ac:dyDescent="0.25">
      <c r="A76">
        <v>75</v>
      </c>
      <c r="B76" t="str">
        <f t="shared" si="1"/>
        <v>7.03</v>
      </c>
      <c r="C76" s="2">
        <v>7</v>
      </c>
      <c r="D76" s="9" t="s">
        <v>844</v>
      </c>
      <c r="E76" t="s">
        <v>705</v>
      </c>
      <c r="F76" t="s">
        <v>183</v>
      </c>
      <c r="G76" t="s">
        <v>406</v>
      </c>
      <c r="H76">
        <v>71</v>
      </c>
      <c r="I76">
        <v>66</v>
      </c>
      <c r="J76">
        <v>109</v>
      </c>
      <c r="K76">
        <v>74</v>
      </c>
      <c r="M76">
        <v>80</v>
      </c>
    </row>
    <row r="77" spans="1:13" x14ac:dyDescent="0.25">
      <c r="A77">
        <v>76</v>
      </c>
      <c r="B77" t="str">
        <f t="shared" si="1"/>
        <v>7.04</v>
      </c>
      <c r="C77" s="2">
        <v>7</v>
      </c>
      <c r="D77" s="9" t="s">
        <v>845</v>
      </c>
      <c r="E77" t="s">
        <v>695</v>
      </c>
      <c r="F77" t="s">
        <v>269</v>
      </c>
      <c r="G77" t="s">
        <v>408</v>
      </c>
      <c r="H77">
        <v>68</v>
      </c>
      <c r="I77">
        <v>90</v>
      </c>
      <c r="J77">
        <v>61</v>
      </c>
      <c r="K77">
        <v>102</v>
      </c>
      <c r="M77">
        <v>80.3</v>
      </c>
    </row>
    <row r="78" spans="1:13" x14ac:dyDescent="0.25">
      <c r="A78">
        <v>77</v>
      </c>
      <c r="B78" t="str">
        <f t="shared" si="1"/>
        <v>7.05</v>
      </c>
      <c r="C78" s="2">
        <v>7</v>
      </c>
      <c r="D78" s="9" t="s">
        <v>846</v>
      </c>
      <c r="E78" t="s">
        <v>701</v>
      </c>
      <c r="F78" t="s">
        <v>627</v>
      </c>
      <c r="G78" t="s">
        <v>408</v>
      </c>
      <c r="H78">
        <v>75</v>
      </c>
      <c r="I78">
        <v>91</v>
      </c>
      <c r="J78">
        <v>72</v>
      </c>
      <c r="K78">
        <v>90</v>
      </c>
      <c r="M78">
        <v>82</v>
      </c>
    </row>
    <row r="79" spans="1:13" x14ac:dyDescent="0.25">
      <c r="A79">
        <v>78</v>
      </c>
      <c r="B79" t="str">
        <f t="shared" si="1"/>
        <v>7.06</v>
      </c>
      <c r="C79" s="2">
        <v>7</v>
      </c>
      <c r="D79" s="9" t="s">
        <v>847</v>
      </c>
      <c r="E79" t="s">
        <v>724</v>
      </c>
      <c r="F79" t="s">
        <v>187</v>
      </c>
      <c r="G79" t="s">
        <v>363</v>
      </c>
      <c r="H79">
        <v>66</v>
      </c>
      <c r="I79">
        <v>89</v>
      </c>
      <c r="J79">
        <v>102</v>
      </c>
      <c r="K79">
        <v>73</v>
      </c>
      <c r="M79">
        <v>82.5</v>
      </c>
    </row>
    <row r="80" spans="1:13" x14ac:dyDescent="0.25">
      <c r="A80">
        <v>79</v>
      </c>
      <c r="B80" t="str">
        <f t="shared" si="1"/>
        <v>7.07</v>
      </c>
      <c r="C80" s="2">
        <v>7</v>
      </c>
      <c r="D80" s="9" t="s">
        <v>848</v>
      </c>
      <c r="E80" t="s">
        <v>858</v>
      </c>
      <c r="F80" t="s">
        <v>265</v>
      </c>
      <c r="G80" t="s">
        <v>406</v>
      </c>
      <c r="H80">
        <v>72</v>
      </c>
      <c r="I80">
        <v>82</v>
      </c>
      <c r="J80">
        <v>84</v>
      </c>
      <c r="K80">
        <v>95</v>
      </c>
      <c r="M80">
        <v>83.3</v>
      </c>
    </row>
    <row r="81" spans="1:13" x14ac:dyDescent="0.25">
      <c r="A81">
        <v>80</v>
      </c>
      <c r="B81" t="str">
        <f t="shared" si="1"/>
        <v>7.08</v>
      </c>
      <c r="C81" s="2">
        <v>7</v>
      </c>
      <c r="D81" s="9" t="s">
        <v>849</v>
      </c>
      <c r="E81" t="s">
        <v>644</v>
      </c>
      <c r="F81" t="s">
        <v>625</v>
      </c>
      <c r="G81" t="s">
        <v>406</v>
      </c>
      <c r="H81">
        <v>98</v>
      </c>
      <c r="I81">
        <v>77</v>
      </c>
      <c r="J81">
        <v>73</v>
      </c>
      <c r="K81">
        <v>85</v>
      </c>
      <c r="M81">
        <v>83.3</v>
      </c>
    </row>
    <row r="82" spans="1:13" x14ac:dyDescent="0.25">
      <c r="A82">
        <v>81</v>
      </c>
      <c r="B82" t="str">
        <f t="shared" si="1"/>
        <v>7.09</v>
      </c>
      <c r="C82" s="2">
        <v>7</v>
      </c>
      <c r="D82" s="9" t="s">
        <v>850</v>
      </c>
      <c r="E82" t="s">
        <v>857</v>
      </c>
      <c r="F82" t="s">
        <v>736</v>
      </c>
      <c r="G82" t="s">
        <v>363</v>
      </c>
      <c r="H82">
        <v>78</v>
      </c>
      <c r="I82">
        <v>96</v>
      </c>
      <c r="J82">
        <v>121</v>
      </c>
      <c r="K82">
        <v>39</v>
      </c>
      <c r="M82">
        <v>83.5</v>
      </c>
    </row>
    <row r="83" spans="1:13" x14ac:dyDescent="0.25">
      <c r="A83">
        <v>82</v>
      </c>
      <c r="B83" t="str">
        <f t="shared" si="1"/>
        <v>7.10</v>
      </c>
      <c r="C83" s="2">
        <v>7</v>
      </c>
      <c r="D83" s="9">
        <v>10</v>
      </c>
      <c r="E83" t="s">
        <v>693</v>
      </c>
      <c r="F83" t="s">
        <v>265</v>
      </c>
      <c r="G83" t="s">
        <v>363</v>
      </c>
      <c r="H83">
        <v>89</v>
      </c>
      <c r="I83">
        <v>79</v>
      </c>
      <c r="J83">
        <v>81</v>
      </c>
      <c r="K83">
        <v>86</v>
      </c>
      <c r="M83">
        <v>83.8</v>
      </c>
    </row>
    <row r="84" spans="1:13" x14ac:dyDescent="0.25">
      <c r="A84">
        <v>83</v>
      </c>
      <c r="B84" t="str">
        <f t="shared" si="1"/>
        <v>7.11</v>
      </c>
      <c r="C84" s="2">
        <v>7</v>
      </c>
      <c r="D84" s="9">
        <v>11</v>
      </c>
      <c r="E84" t="s">
        <v>671</v>
      </c>
      <c r="F84" t="s">
        <v>620</v>
      </c>
      <c r="G84" t="s">
        <v>363</v>
      </c>
      <c r="H84">
        <v>76</v>
      </c>
      <c r="I84">
        <v>78</v>
      </c>
      <c r="J84">
        <v>103</v>
      </c>
      <c r="K84">
        <v>81</v>
      </c>
      <c r="M84">
        <v>84.5</v>
      </c>
    </row>
    <row r="85" spans="1:13" x14ac:dyDescent="0.25">
      <c r="A85">
        <v>84</v>
      </c>
      <c r="B85" t="str">
        <f t="shared" si="1"/>
        <v>7.12</v>
      </c>
      <c r="C85" s="2">
        <v>7</v>
      </c>
      <c r="D85" s="9">
        <v>12</v>
      </c>
      <c r="E85" t="s">
        <v>690</v>
      </c>
      <c r="F85" t="s">
        <v>191</v>
      </c>
      <c r="G85" t="s">
        <v>363</v>
      </c>
      <c r="H85">
        <v>81</v>
      </c>
      <c r="I85">
        <v>80</v>
      </c>
      <c r="J85">
        <v>101</v>
      </c>
      <c r="K85">
        <v>79</v>
      </c>
      <c r="M85">
        <v>85.3</v>
      </c>
    </row>
    <row r="86" spans="1:13" x14ac:dyDescent="0.25">
      <c r="A86">
        <v>85</v>
      </c>
      <c r="B86" t="str">
        <f t="shared" si="1"/>
        <v>8.01</v>
      </c>
      <c r="C86" s="2">
        <v>8</v>
      </c>
      <c r="D86" s="9" t="s">
        <v>842</v>
      </c>
      <c r="E86" t="s">
        <v>861</v>
      </c>
      <c r="F86" t="s">
        <v>637</v>
      </c>
      <c r="G86" t="s">
        <v>363</v>
      </c>
      <c r="H86">
        <v>92</v>
      </c>
      <c r="I86">
        <v>81</v>
      </c>
      <c r="J86">
        <v>93</v>
      </c>
      <c r="K86">
        <v>77</v>
      </c>
      <c r="M86">
        <v>85.8</v>
      </c>
    </row>
    <row r="87" spans="1:13" x14ac:dyDescent="0.25">
      <c r="A87">
        <v>86</v>
      </c>
      <c r="B87" t="str">
        <f t="shared" si="1"/>
        <v>8.02</v>
      </c>
      <c r="C87" s="2">
        <v>8</v>
      </c>
      <c r="D87" s="9" t="s">
        <v>843</v>
      </c>
      <c r="E87" t="s">
        <v>734</v>
      </c>
      <c r="F87" t="s">
        <v>625</v>
      </c>
      <c r="G87" t="s">
        <v>363</v>
      </c>
      <c r="H87">
        <v>95</v>
      </c>
      <c r="I87">
        <v>84</v>
      </c>
      <c r="J87">
        <v>94</v>
      </c>
      <c r="K87">
        <v>71</v>
      </c>
      <c r="M87">
        <v>86</v>
      </c>
    </row>
    <row r="88" spans="1:13" x14ac:dyDescent="0.25">
      <c r="A88">
        <v>87</v>
      </c>
      <c r="B88" t="str">
        <f t="shared" si="1"/>
        <v>8.03</v>
      </c>
      <c r="C88" s="2">
        <v>8</v>
      </c>
      <c r="D88" s="9" t="s">
        <v>844</v>
      </c>
      <c r="E88" t="s">
        <v>696</v>
      </c>
      <c r="F88" t="s">
        <v>212</v>
      </c>
      <c r="G88" t="s">
        <v>363</v>
      </c>
      <c r="H88">
        <v>94</v>
      </c>
      <c r="I88">
        <v>87</v>
      </c>
      <c r="J88">
        <v>111</v>
      </c>
      <c r="K88">
        <v>55</v>
      </c>
      <c r="M88">
        <v>86.8</v>
      </c>
    </row>
    <row r="89" spans="1:13" x14ac:dyDescent="0.25">
      <c r="A89">
        <v>88</v>
      </c>
      <c r="B89" t="str">
        <f t="shared" si="1"/>
        <v>8.04</v>
      </c>
      <c r="C89" s="2">
        <v>8</v>
      </c>
      <c r="D89" s="9" t="s">
        <v>845</v>
      </c>
      <c r="E89" t="s">
        <v>767</v>
      </c>
      <c r="F89" t="s">
        <v>265</v>
      </c>
      <c r="G89" t="s">
        <v>363</v>
      </c>
      <c r="H89">
        <v>106</v>
      </c>
      <c r="I89">
        <v>95</v>
      </c>
      <c r="J89">
        <v>82</v>
      </c>
      <c r="K89">
        <v>65</v>
      </c>
      <c r="M89">
        <v>87</v>
      </c>
    </row>
    <row r="90" spans="1:13" x14ac:dyDescent="0.25">
      <c r="A90">
        <v>89</v>
      </c>
      <c r="B90" t="str">
        <f t="shared" si="1"/>
        <v>8.05</v>
      </c>
      <c r="C90" s="2">
        <v>8</v>
      </c>
      <c r="D90" s="9" t="s">
        <v>846</v>
      </c>
      <c r="E90" t="s">
        <v>859</v>
      </c>
      <c r="F90" t="s">
        <v>685</v>
      </c>
      <c r="G90" t="s">
        <v>406</v>
      </c>
      <c r="H90">
        <v>83</v>
      </c>
      <c r="I90">
        <v>76</v>
      </c>
      <c r="J90">
        <v>113</v>
      </c>
      <c r="K90">
        <v>82</v>
      </c>
      <c r="M90">
        <v>88.5</v>
      </c>
    </row>
    <row r="91" spans="1:13" x14ac:dyDescent="0.25">
      <c r="A91">
        <v>90</v>
      </c>
      <c r="B91" t="str">
        <f t="shared" si="1"/>
        <v>8.06</v>
      </c>
      <c r="C91" s="2">
        <v>8</v>
      </c>
      <c r="D91" s="9" t="s">
        <v>847</v>
      </c>
      <c r="E91" t="s">
        <v>794</v>
      </c>
      <c r="F91" t="s">
        <v>643</v>
      </c>
      <c r="G91" t="s">
        <v>407</v>
      </c>
      <c r="H91">
        <v>86</v>
      </c>
      <c r="I91">
        <v>83</v>
      </c>
      <c r="J91">
        <v>85</v>
      </c>
      <c r="K91">
        <v>101</v>
      </c>
      <c r="M91">
        <v>88.8</v>
      </c>
    </row>
    <row r="92" spans="1:13" x14ac:dyDescent="0.25">
      <c r="A92">
        <v>91</v>
      </c>
      <c r="B92" t="str">
        <f t="shared" si="1"/>
        <v>8.07</v>
      </c>
      <c r="C92" s="2">
        <v>8</v>
      </c>
      <c r="D92" s="9" t="s">
        <v>848</v>
      </c>
      <c r="E92" t="s">
        <v>871</v>
      </c>
      <c r="F92" t="s">
        <v>639</v>
      </c>
      <c r="G92" t="s">
        <v>407</v>
      </c>
      <c r="H92">
        <v>101</v>
      </c>
      <c r="I92">
        <v>85</v>
      </c>
      <c r="J92">
        <v>71</v>
      </c>
      <c r="K92">
        <v>103</v>
      </c>
      <c r="M92">
        <v>90</v>
      </c>
    </row>
    <row r="93" spans="1:13" x14ac:dyDescent="0.25">
      <c r="A93">
        <v>92</v>
      </c>
      <c r="B93" t="str">
        <f t="shared" si="1"/>
        <v>8.08</v>
      </c>
      <c r="C93" s="2">
        <v>8</v>
      </c>
      <c r="D93" s="9" t="s">
        <v>849</v>
      </c>
      <c r="E93" t="s">
        <v>761</v>
      </c>
      <c r="F93" t="s">
        <v>633</v>
      </c>
      <c r="G93" t="s">
        <v>406</v>
      </c>
      <c r="H93">
        <v>91</v>
      </c>
      <c r="I93">
        <v>92</v>
      </c>
      <c r="J93">
        <v>89</v>
      </c>
      <c r="K93">
        <v>88</v>
      </c>
      <c r="M93">
        <v>90</v>
      </c>
    </row>
    <row r="94" spans="1:13" x14ac:dyDescent="0.25">
      <c r="A94">
        <v>93</v>
      </c>
      <c r="B94" t="str">
        <f t="shared" si="1"/>
        <v>8.09</v>
      </c>
      <c r="C94" s="2">
        <v>8</v>
      </c>
      <c r="D94" s="9" t="s">
        <v>850</v>
      </c>
      <c r="E94" t="s">
        <v>711</v>
      </c>
      <c r="F94" t="s">
        <v>672</v>
      </c>
      <c r="G94" t="s">
        <v>406</v>
      </c>
      <c r="H94">
        <v>85</v>
      </c>
      <c r="I94">
        <v>86</v>
      </c>
      <c r="J94">
        <v>98</v>
      </c>
      <c r="K94">
        <v>92</v>
      </c>
      <c r="M94">
        <v>90.3</v>
      </c>
    </row>
    <row r="95" spans="1:13" x14ac:dyDescent="0.25">
      <c r="A95">
        <v>94</v>
      </c>
      <c r="B95" t="str">
        <f t="shared" si="1"/>
        <v>8.10</v>
      </c>
      <c r="C95" s="2">
        <v>8</v>
      </c>
      <c r="D95" s="9">
        <v>10</v>
      </c>
      <c r="E95" t="s">
        <v>839</v>
      </c>
      <c r="F95" t="s">
        <v>639</v>
      </c>
      <c r="G95" t="s">
        <v>272</v>
      </c>
      <c r="H95">
        <v>80</v>
      </c>
      <c r="I95">
        <v>94</v>
      </c>
      <c r="J95">
        <v>65</v>
      </c>
      <c r="K95">
        <v>129</v>
      </c>
      <c r="M95">
        <v>92</v>
      </c>
    </row>
    <row r="96" spans="1:13" x14ac:dyDescent="0.25">
      <c r="A96">
        <v>95</v>
      </c>
      <c r="B96" t="str">
        <f t="shared" si="1"/>
        <v>8.11</v>
      </c>
      <c r="C96" s="2">
        <v>8</v>
      </c>
      <c r="D96" s="9">
        <v>11</v>
      </c>
      <c r="E96" t="s">
        <v>717</v>
      </c>
      <c r="F96" t="s">
        <v>220</v>
      </c>
      <c r="G96" t="s">
        <v>408</v>
      </c>
      <c r="H96">
        <v>87</v>
      </c>
      <c r="I96">
        <v>100</v>
      </c>
      <c r="J96">
        <v>76</v>
      </c>
      <c r="K96">
        <v>105</v>
      </c>
      <c r="M96">
        <v>92</v>
      </c>
    </row>
    <row r="97" spans="1:13" x14ac:dyDescent="0.25">
      <c r="A97">
        <v>96</v>
      </c>
      <c r="B97" t="str">
        <f t="shared" si="1"/>
        <v>8.12</v>
      </c>
      <c r="C97" s="2">
        <v>8</v>
      </c>
      <c r="D97" s="9">
        <v>12</v>
      </c>
      <c r="E97" t="s">
        <v>683</v>
      </c>
      <c r="F97" t="s">
        <v>650</v>
      </c>
      <c r="G97" t="s">
        <v>406</v>
      </c>
      <c r="H97">
        <v>90</v>
      </c>
      <c r="I97">
        <v>99</v>
      </c>
      <c r="J97">
        <v>83</v>
      </c>
      <c r="K97">
        <v>114</v>
      </c>
      <c r="M97">
        <v>96.5</v>
      </c>
    </row>
    <row r="98" spans="1:13" x14ac:dyDescent="0.25">
      <c r="A98">
        <v>97</v>
      </c>
      <c r="B98" t="str">
        <f t="shared" si="1"/>
        <v>9.01</v>
      </c>
      <c r="C98" s="2">
        <v>9</v>
      </c>
      <c r="D98" s="9" t="s">
        <v>842</v>
      </c>
      <c r="E98" t="s">
        <v>691</v>
      </c>
      <c r="F98" t="s">
        <v>214</v>
      </c>
      <c r="G98" t="s">
        <v>406</v>
      </c>
      <c r="H98">
        <v>103</v>
      </c>
      <c r="I98">
        <v>98</v>
      </c>
      <c r="J98">
        <v>97</v>
      </c>
      <c r="K98">
        <v>94</v>
      </c>
      <c r="M98">
        <v>98</v>
      </c>
    </row>
    <row r="99" spans="1:13" x14ac:dyDescent="0.25">
      <c r="A99">
        <v>98</v>
      </c>
      <c r="B99" t="str">
        <f t="shared" si="1"/>
        <v>9.02</v>
      </c>
      <c r="C99" s="2">
        <v>9</v>
      </c>
      <c r="D99" s="9" t="s">
        <v>843</v>
      </c>
      <c r="E99" t="s">
        <v>865</v>
      </c>
      <c r="F99" t="s">
        <v>647</v>
      </c>
      <c r="G99" t="s">
        <v>406</v>
      </c>
      <c r="H99">
        <v>96</v>
      </c>
      <c r="I99">
        <v>88</v>
      </c>
      <c r="J99">
        <v>110</v>
      </c>
      <c r="K99">
        <v>100</v>
      </c>
      <c r="M99">
        <v>98.5</v>
      </c>
    </row>
    <row r="100" spans="1:13" x14ac:dyDescent="0.25">
      <c r="A100">
        <v>99</v>
      </c>
      <c r="B100" t="str">
        <f t="shared" si="1"/>
        <v>9.03</v>
      </c>
      <c r="C100" s="2">
        <v>9</v>
      </c>
      <c r="D100" s="9" t="s">
        <v>844</v>
      </c>
      <c r="E100" t="s">
        <v>753</v>
      </c>
      <c r="F100" t="s">
        <v>266</v>
      </c>
      <c r="G100" t="s">
        <v>363</v>
      </c>
      <c r="H100">
        <v>93</v>
      </c>
      <c r="I100">
        <v>101</v>
      </c>
      <c r="J100">
        <v>138</v>
      </c>
      <c r="K100">
        <v>68</v>
      </c>
      <c r="M100">
        <v>100</v>
      </c>
    </row>
    <row r="101" spans="1:13" x14ac:dyDescent="0.25">
      <c r="A101">
        <v>100</v>
      </c>
      <c r="B101" t="str">
        <f t="shared" si="1"/>
        <v>9.04</v>
      </c>
      <c r="C101" s="2">
        <v>9</v>
      </c>
      <c r="D101" s="9" t="s">
        <v>845</v>
      </c>
      <c r="E101" t="s">
        <v>864</v>
      </c>
      <c r="F101" t="s">
        <v>979</v>
      </c>
      <c r="G101" t="s">
        <v>406</v>
      </c>
      <c r="H101">
        <v>82</v>
      </c>
      <c r="I101">
        <v>105</v>
      </c>
      <c r="J101">
        <v>125</v>
      </c>
      <c r="K101">
        <v>89</v>
      </c>
      <c r="M101">
        <v>100.3</v>
      </c>
    </row>
    <row r="102" spans="1:13" x14ac:dyDescent="0.25">
      <c r="A102">
        <v>101</v>
      </c>
      <c r="B102" t="str">
        <f t="shared" si="1"/>
        <v>9.05</v>
      </c>
      <c r="C102" s="2">
        <v>9</v>
      </c>
      <c r="D102" s="9" t="s">
        <v>846</v>
      </c>
      <c r="E102" t="s">
        <v>749</v>
      </c>
      <c r="F102" t="s">
        <v>627</v>
      </c>
      <c r="G102" t="s">
        <v>408</v>
      </c>
      <c r="H102">
        <v>104</v>
      </c>
      <c r="I102">
        <v>107</v>
      </c>
      <c r="J102">
        <v>86</v>
      </c>
      <c r="K102">
        <v>109</v>
      </c>
      <c r="M102">
        <v>101.5</v>
      </c>
    </row>
    <row r="103" spans="1:13" x14ac:dyDescent="0.25">
      <c r="A103">
        <v>102</v>
      </c>
      <c r="B103" t="str">
        <f t="shared" si="1"/>
        <v>9.06</v>
      </c>
      <c r="C103" s="2">
        <v>9</v>
      </c>
      <c r="D103" s="9" t="s">
        <v>847</v>
      </c>
      <c r="E103" t="s">
        <v>668</v>
      </c>
      <c r="F103" t="s">
        <v>736</v>
      </c>
      <c r="G103" t="s">
        <v>406</v>
      </c>
      <c r="H103">
        <v>110</v>
      </c>
      <c r="I103">
        <v>110</v>
      </c>
      <c r="J103">
        <v>99</v>
      </c>
      <c r="K103">
        <v>93</v>
      </c>
      <c r="M103">
        <v>103</v>
      </c>
    </row>
    <row r="104" spans="1:13" x14ac:dyDescent="0.25">
      <c r="A104">
        <v>103</v>
      </c>
      <c r="B104" t="str">
        <f t="shared" si="1"/>
        <v>9.07</v>
      </c>
      <c r="C104" s="2">
        <v>9</v>
      </c>
      <c r="D104" s="9" t="s">
        <v>848</v>
      </c>
      <c r="E104" t="s">
        <v>860</v>
      </c>
      <c r="F104" t="s">
        <v>269</v>
      </c>
      <c r="G104" t="s">
        <v>406</v>
      </c>
      <c r="H104">
        <v>99</v>
      </c>
      <c r="I104">
        <v>93</v>
      </c>
      <c r="J104">
        <v>135</v>
      </c>
      <c r="K104">
        <v>91</v>
      </c>
      <c r="M104">
        <v>104.5</v>
      </c>
    </row>
    <row r="105" spans="1:13" x14ac:dyDescent="0.25">
      <c r="A105">
        <v>104</v>
      </c>
      <c r="B105" t="str">
        <f t="shared" si="1"/>
        <v>9.08</v>
      </c>
      <c r="C105" s="2">
        <v>9</v>
      </c>
      <c r="D105" s="9" t="s">
        <v>849</v>
      </c>
      <c r="E105" t="s">
        <v>764</v>
      </c>
      <c r="F105" t="s">
        <v>685</v>
      </c>
      <c r="G105" t="s">
        <v>362</v>
      </c>
      <c r="H105">
        <v>88</v>
      </c>
      <c r="I105">
        <v>132</v>
      </c>
      <c r="J105">
        <v>62</v>
      </c>
      <c r="K105">
        <v>140</v>
      </c>
      <c r="M105">
        <v>105.5</v>
      </c>
    </row>
    <row r="106" spans="1:13" x14ac:dyDescent="0.25">
      <c r="A106">
        <v>105</v>
      </c>
      <c r="B106" t="str">
        <f t="shared" si="1"/>
        <v>9.09</v>
      </c>
      <c r="C106" s="2">
        <v>9</v>
      </c>
      <c r="D106" s="9" t="s">
        <v>850</v>
      </c>
      <c r="E106" t="s">
        <v>825</v>
      </c>
      <c r="F106" t="s">
        <v>265</v>
      </c>
      <c r="G106" t="s">
        <v>363</v>
      </c>
      <c r="H106">
        <v>117</v>
      </c>
      <c r="I106">
        <v>109</v>
      </c>
      <c r="J106">
        <v>107</v>
      </c>
      <c r="K106">
        <v>97</v>
      </c>
      <c r="M106">
        <v>107.5</v>
      </c>
    </row>
    <row r="107" spans="1:13" x14ac:dyDescent="0.25">
      <c r="A107">
        <v>106</v>
      </c>
      <c r="B107" t="str">
        <f t="shared" si="1"/>
        <v>9.10</v>
      </c>
      <c r="C107" s="2">
        <v>9</v>
      </c>
      <c r="D107" s="9">
        <v>10</v>
      </c>
      <c r="E107" t="s">
        <v>795</v>
      </c>
      <c r="F107" t="s">
        <v>637</v>
      </c>
      <c r="G107" t="s">
        <v>407</v>
      </c>
      <c r="H107">
        <v>108</v>
      </c>
      <c r="I107">
        <v>104</v>
      </c>
      <c r="J107">
        <v>114</v>
      </c>
      <c r="K107">
        <v>108</v>
      </c>
      <c r="M107">
        <v>108.5</v>
      </c>
    </row>
    <row r="108" spans="1:13" x14ac:dyDescent="0.25">
      <c r="A108">
        <v>107</v>
      </c>
      <c r="B108" t="str">
        <f t="shared" si="1"/>
        <v>9.11</v>
      </c>
      <c r="C108" s="2">
        <v>9</v>
      </c>
      <c r="D108" s="9">
        <v>11</v>
      </c>
      <c r="E108" t="s">
        <v>870</v>
      </c>
      <c r="F108" t="s">
        <v>183</v>
      </c>
      <c r="G108" t="s">
        <v>406</v>
      </c>
      <c r="H108">
        <v>109</v>
      </c>
      <c r="I108">
        <v>102</v>
      </c>
      <c r="J108">
        <v>126</v>
      </c>
      <c r="K108">
        <v>106</v>
      </c>
      <c r="M108">
        <v>110.8</v>
      </c>
    </row>
    <row r="109" spans="1:13" x14ac:dyDescent="0.25">
      <c r="A109">
        <v>108</v>
      </c>
      <c r="B109" t="str">
        <f t="shared" si="1"/>
        <v>9.12</v>
      </c>
      <c r="C109" s="2">
        <v>9</v>
      </c>
      <c r="D109" s="9">
        <v>12</v>
      </c>
      <c r="E109" t="s">
        <v>833</v>
      </c>
      <c r="F109" t="s">
        <v>212</v>
      </c>
      <c r="G109" t="s">
        <v>272</v>
      </c>
      <c r="H109">
        <v>107</v>
      </c>
      <c r="I109">
        <v>112</v>
      </c>
      <c r="J109">
        <v>96</v>
      </c>
      <c r="K109">
        <v>134</v>
      </c>
      <c r="M109">
        <v>112.3</v>
      </c>
    </row>
    <row r="110" spans="1:13" x14ac:dyDescent="0.25">
      <c r="A110">
        <v>109</v>
      </c>
      <c r="B110" t="str">
        <f t="shared" si="1"/>
        <v>10.01</v>
      </c>
      <c r="C110" s="2">
        <v>10</v>
      </c>
      <c r="D110" s="9" t="s">
        <v>842</v>
      </c>
      <c r="E110" t="s">
        <v>867</v>
      </c>
      <c r="F110" t="s">
        <v>183</v>
      </c>
      <c r="G110" t="s">
        <v>408</v>
      </c>
      <c r="H110">
        <v>114</v>
      </c>
      <c r="I110">
        <v>115</v>
      </c>
      <c r="J110">
        <v>112</v>
      </c>
      <c r="K110">
        <v>112</v>
      </c>
      <c r="M110">
        <v>113.3</v>
      </c>
    </row>
    <row r="111" spans="1:13" x14ac:dyDescent="0.25">
      <c r="A111">
        <v>110</v>
      </c>
      <c r="B111" t="str">
        <f t="shared" si="1"/>
        <v>10.02</v>
      </c>
      <c r="C111" s="2">
        <v>10</v>
      </c>
      <c r="D111" s="9" t="s">
        <v>843</v>
      </c>
      <c r="E111" t="s">
        <v>863</v>
      </c>
      <c r="F111" t="s">
        <v>650</v>
      </c>
      <c r="G111" t="s">
        <v>363</v>
      </c>
      <c r="H111">
        <v>132</v>
      </c>
      <c r="I111">
        <v>97</v>
      </c>
      <c r="J111">
        <v>137</v>
      </c>
      <c r="K111">
        <v>98</v>
      </c>
      <c r="M111">
        <v>116</v>
      </c>
    </row>
    <row r="112" spans="1:13" x14ac:dyDescent="0.25">
      <c r="A112">
        <v>111</v>
      </c>
      <c r="B112" t="str">
        <f t="shared" si="1"/>
        <v>10.03</v>
      </c>
      <c r="C112" s="2">
        <v>10</v>
      </c>
      <c r="D112" s="9" t="s">
        <v>844</v>
      </c>
      <c r="E112" t="s">
        <v>697</v>
      </c>
      <c r="F112" t="s">
        <v>265</v>
      </c>
      <c r="G112" t="s">
        <v>406</v>
      </c>
      <c r="H112">
        <v>111</v>
      </c>
      <c r="I112">
        <v>114</v>
      </c>
      <c r="J112">
        <v>118</v>
      </c>
      <c r="K112">
        <v>122</v>
      </c>
      <c r="M112">
        <v>116.3</v>
      </c>
    </row>
    <row r="113" spans="1:13" x14ac:dyDescent="0.25">
      <c r="A113">
        <v>112</v>
      </c>
      <c r="B113" t="str">
        <f t="shared" si="1"/>
        <v>10.04</v>
      </c>
      <c r="C113" s="2">
        <v>10</v>
      </c>
      <c r="D113" s="9" t="s">
        <v>845</v>
      </c>
      <c r="E113" t="s">
        <v>661</v>
      </c>
      <c r="F113" t="s">
        <v>265</v>
      </c>
      <c r="G113" t="s">
        <v>363</v>
      </c>
      <c r="H113">
        <v>122</v>
      </c>
      <c r="I113">
        <v>123</v>
      </c>
      <c r="J113">
        <v>124</v>
      </c>
      <c r="K113">
        <v>99</v>
      </c>
      <c r="M113">
        <v>117</v>
      </c>
    </row>
    <row r="114" spans="1:13" x14ac:dyDescent="0.25">
      <c r="A114">
        <v>113</v>
      </c>
      <c r="B114" t="str">
        <f t="shared" si="1"/>
        <v>10.05</v>
      </c>
      <c r="C114" s="2">
        <v>10</v>
      </c>
      <c r="D114" s="9" t="s">
        <v>846</v>
      </c>
      <c r="E114" t="s">
        <v>709</v>
      </c>
      <c r="F114" t="s">
        <v>645</v>
      </c>
      <c r="G114" t="s">
        <v>363</v>
      </c>
      <c r="H114">
        <v>124</v>
      </c>
      <c r="I114">
        <v>119</v>
      </c>
      <c r="J114">
        <v>115</v>
      </c>
      <c r="K114">
        <v>110</v>
      </c>
      <c r="M114">
        <v>117</v>
      </c>
    </row>
    <row r="115" spans="1:13" x14ac:dyDescent="0.25">
      <c r="A115">
        <v>114</v>
      </c>
      <c r="B115" t="str">
        <f t="shared" si="1"/>
        <v>10.06</v>
      </c>
      <c r="C115" s="2">
        <v>10</v>
      </c>
      <c r="D115" s="9" t="s">
        <v>847</v>
      </c>
      <c r="E115" t="s">
        <v>835</v>
      </c>
      <c r="F115" t="s">
        <v>214</v>
      </c>
      <c r="G115" t="s">
        <v>272</v>
      </c>
      <c r="H115">
        <v>121</v>
      </c>
      <c r="I115">
        <v>121</v>
      </c>
      <c r="J115">
        <v>91</v>
      </c>
      <c r="K115">
        <v>142</v>
      </c>
      <c r="M115">
        <v>118.8</v>
      </c>
    </row>
    <row r="116" spans="1:13" x14ac:dyDescent="0.25">
      <c r="A116">
        <v>115</v>
      </c>
      <c r="B116" t="str">
        <f t="shared" si="1"/>
        <v>10.07</v>
      </c>
      <c r="C116" s="2">
        <v>10</v>
      </c>
      <c r="D116" s="9" t="s">
        <v>848</v>
      </c>
      <c r="E116" t="s">
        <v>866</v>
      </c>
      <c r="F116" t="s">
        <v>633</v>
      </c>
      <c r="G116" t="s">
        <v>406</v>
      </c>
      <c r="H116">
        <v>112</v>
      </c>
      <c r="I116">
        <v>117</v>
      </c>
      <c r="J116">
        <v>128</v>
      </c>
      <c r="K116">
        <v>119</v>
      </c>
      <c r="M116">
        <v>119</v>
      </c>
    </row>
    <row r="117" spans="1:13" x14ac:dyDescent="0.25">
      <c r="A117">
        <v>116</v>
      </c>
      <c r="B117" t="str">
        <f t="shared" si="1"/>
        <v>10.08</v>
      </c>
      <c r="C117" s="2">
        <v>10</v>
      </c>
      <c r="D117" s="9" t="s">
        <v>849</v>
      </c>
      <c r="E117" t="s">
        <v>862</v>
      </c>
      <c r="F117" t="s">
        <v>639</v>
      </c>
      <c r="G117" t="s">
        <v>363</v>
      </c>
      <c r="H117">
        <v>128</v>
      </c>
      <c r="I117">
        <v>103</v>
      </c>
      <c r="J117">
        <v>153</v>
      </c>
      <c r="K117">
        <v>96</v>
      </c>
      <c r="M117">
        <v>120</v>
      </c>
    </row>
    <row r="118" spans="1:13" x14ac:dyDescent="0.25">
      <c r="A118">
        <v>117</v>
      </c>
      <c r="B118" t="str">
        <f t="shared" si="1"/>
        <v>10.09</v>
      </c>
      <c r="C118" s="2">
        <v>10</v>
      </c>
      <c r="D118" s="9" t="s">
        <v>850</v>
      </c>
      <c r="E118" t="s">
        <v>868</v>
      </c>
      <c r="F118" t="s">
        <v>657</v>
      </c>
      <c r="G118" t="s">
        <v>407</v>
      </c>
      <c r="H118">
        <v>115</v>
      </c>
      <c r="I118">
        <v>116</v>
      </c>
      <c r="J118">
        <v>143</v>
      </c>
      <c r="K118">
        <v>113</v>
      </c>
      <c r="M118">
        <v>121.8</v>
      </c>
    </row>
    <row r="119" spans="1:13" x14ac:dyDescent="0.25">
      <c r="A119">
        <v>118</v>
      </c>
      <c r="B119" t="str">
        <f t="shared" si="1"/>
        <v>10.10</v>
      </c>
      <c r="C119" s="2">
        <v>10</v>
      </c>
      <c r="D119" s="9">
        <v>10</v>
      </c>
      <c r="E119" t="s">
        <v>836</v>
      </c>
      <c r="F119" t="s">
        <v>641</v>
      </c>
      <c r="G119" t="s">
        <v>272</v>
      </c>
      <c r="H119">
        <v>136</v>
      </c>
      <c r="I119">
        <v>147</v>
      </c>
      <c r="J119">
        <v>67</v>
      </c>
      <c r="K119">
        <v>144</v>
      </c>
      <c r="M119">
        <v>123.5</v>
      </c>
    </row>
    <row r="120" spans="1:13" x14ac:dyDescent="0.25">
      <c r="A120">
        <v>119</v>
      </c>
      <c r="B120" t="str">
        <f t="shared" si="1"/>
        <v>10.11</v>
      </c>
      <c r="C120" s="2">
        <v>10</v>
      </c>
      <c r="D120" s="9">
        <v>11</v>
      </c>
      <c r="E120" t="s">
        <v>803</v>
      </c>
      <c r="F120" t="s">
        <v>647</v>
      </c>
      <c r="G120" t="s">
        <v>408</v>
      </c>
      <c r="H120">
        <v>125</v>
      </c>
      <c r="I120">
        <v>130</v>
      </c>
      <c r="J120">
        <v>131</v>
      </c>
      <c r="K120">
        <v>115</v>
      </c>
      <c r="M120">
        <v>125.3</v>
      </c>
    </row>
    <row r="121" spans="1:13" x14ac:dyDescent="0.25">
      <c r="A121">
        <v>120</v>
      </c>
      <c r="B121" t="str">
        <f t="shared" si="1"/>
        <v>10.12</v>
      </c>
      <c r="C121" s="2">
        <v>10</v>
      </c>
      <c r="D121" s="9">
        <v>12</v>
      </c>
      <c r="E121" t="s">
        <v>876</v>
      </c>
      <c r="F121" t="s">
        <v>637</v>
      </c>
      <c r="G121" t="s">
        <v>406</v>
      </c>
      <c r="H121">
        <v>146</v>
      </c>
      <c r="I121">
        <v>111</v>
      </c>
      <c r="J121">
        <v>147</v>
      </c>
      <c r="K121">
        <v>107</v>
      </c>
      <c r="M121">
        <v>127.8</v>
      </c>
    </row>
    <row r="122" spans="1:13" x14ac:dyDescent="0.25">
      <c r="A122">
        <v>121</v>
      </c>
      <c r="B122" t="str">
        <f t="shared" si="1"/>
        <v>11.01</v>
      </c>
      <c r="C122" s="2">
        <v>11</v>
      </c>
      <c r="D122" s="9" t="s">
        <v>842</v>
      </c>
      <c r="E122" t="s">
        <v>832</v>
      </c>
      <c r="F122" t="s">
        <v>220</v>
      </c>
      <c r="G122" t="s">
        <v>272</v>
      </c>
      <c r="H122">
        <v>161</v>
      </c>
      <c r="I122">
        <v>106</v>
      </c>
      <c r="J122">
        <v>87</v>
      </c>
      <c r="K122">
        <v>162</v>
      </c>
      <c r="M122">
        <v>129</v>
      </c>
    </row>
    <row r="123" spans="1:13" x14ac:dyDescent="0.25">
      <c r="A123">
        <v>122</v>
      </c>
      <c r="B123" t="str">
        <f t="shared" si="1"/>
        <v>11.02</v>
      </c>
      <c r="C123" s="2">
        <v>11</v>
      </c>
      <c r="D123" s="9" t="s">
        <v>843</v>
      </c>
      <c r="E123" t="s">
        <v>768</v>
      </c>
      <c r="F123" t="s">
        <v>191</v>
      </c>
      <c r="G123" t="s">
        <v>362</v>
      </c>
      <c r="H123">
        <v>116</v>
      </c>
      <c r="I123">
        <v>134</v>
      </c>
      <c r="J123">
        <v>95</v>
      </c>
      <c r="K123">
        <v>171</v>
      </c>
      <c r="M123">
        <v>129</v>
      </c>
    </row>
    <row r="124" spans="1:13" x14ac:dyDescent="0.25">
      <c r="A124">
        <v>123</v>
      </c>
      <c r="B124" t="str">
        <f t="shared" si="1"/>
        <v>11.03</v>
      </c>
      <c r="C124" s="2">
        <v>11</v>
      </c>
      <c r="D124" s="9" t="s">
        <v>844</v>
      </c>
      <c r="E124" t="s">
        <v>904</v>
      </c>
      <c r="F124" t="s">
        <v>649</v>
      </c>
      <c r="G124" t="s">
        <v>362</v>
      </c>
      <c r="H124">
        <v>102</v>
      </c>
      <c r="I124">
        <v>133</v>
      </c>
      <c r="J124">
        <v>127</v>
      </c>
      <c r="K124">
        <v>154</v>
      </c>
      <c r="M124">
        <v>129</v>
      </c>
    </row>
    <row r="125" spans="1:13" x14ac:dyDescent="0.25">
      <c r="A125">
        <v>124</v>
      </c>
      <c r="B125" t="str">
        <f t="shared" si="1"/>
        <v>11.04</v>
      </c>
      <c r="C125" s="2">
        <v>11</v>
      </c>
      <c r="D125" s="9" t="s">
        <v>845</v>
      </c>
      <c r="E125" t="s">
        <v>743</v>
      </c>
      <c r="F125" t="s">
        <v>649</v>
      </c>
      <c r="G125" t="s">
        <v>407</v>
      </c>
      <c r="H125">
        <v>129</v>
      </c>
      <c r="I125">
        <v>113</v>
      </c>
      <c r="J125">
        <v>122</v>
      </c>
      <c r="K125">
        <v>152</v>
      </c>
      <c r="M125">
        <v>129</v>
      </c>
    </row>
    <row r="126" spans="1:13" x14ac:dyDescent="0.25">
      <c r="A126">
        <v>125</v>
      </c>
      <c r="B126" t="str">
        <f t="shared" si="1"/>
        <v>11.05</v>
      </c>
      <c r="C126" s="2">
        <v>11</v>
      </c>
      <c r="D126" s="9" t="s">
        <v>846</v>
      </c>
      <c r="E126" t="s">
        <v>784</v>
      </c>
      <c r="F126" t="s">
        <v>266</v>
      </c>
      <c r="G126" t="s">
        <v>407</v>
      </c>
      <c r="H126">
        <v>118</v>
      </c>
      <c r="I126">
        <v>141</v>
      </c>
      <c r="J126">
        <v>136</v>
      </c>
      <c r="K126">
        <v>126</v>
      </c>
      <c r="M126">
        <v>130.30000000000001</v>
      </c>
    </row>
    <row r="127" spans="1:13" x14ac:dyDescent="0.25">
      <c r="A127">
        <v>126</v>
      </c>
      <c r="B127" t="str">
        <f t="shared" si="1"/>
        <v>11.06</v>
      </c>
      <c r="C127" s="2">
        <v>11</v>
      </c>
      <c r="D127" s="9" t="s">
        <v>847</v>
      </c>
      <c r="E127" t="s">
        <v>877</v>
      </c>
      <c r="F127" t="s">
        <v>625</v>
      </c>
      <c r="G127" t="s">
        <v>406</v>
      </c>
      <c r="H127">
        <v>143</v>
      </c>
      <c r="I127">
        <v>108</v>
      </c>
      <c r="J127">
        <v>159</v>
      </c>
      <c r="K127">
        <v>117</v>
      </c>
      <c r="M127">
        <v>131.80000000000001</v>
      </c>
    </row>
    <row r="128" spans="1:13" x14ac:dyDescent="0.25">
      <c r="A128">
        <v>127</v>
      </c>
      <c r="B128" t="str">
        <f t="shared" si="1"/>
        <v>11.07</v>
      </c>
      <c r="C128" s="2">
        <v>11</v>
      </c>
      <c r="D128" s="9" t="s">
        <v>848</v>
      </c>
      <c r="E128" t="s">
        <v>813</v>
      </c>
      <c r="F128" t="s">
        <v>208</v>
      </c>
      <c r="G128" t="s">
        <v>362</v>
      </c>
      <c r="H128">
        <v>127</v>
      </c>
      <c r="I128">
        <v>135</v>
      </c>
      <c r="J128">
        <v>119</v>
      </c>
      <c r="K128">
        <v>148</v>
      </c>
      <c r="M128">
        <v>132.30000000000001</v>
      </c>
    </row>
    <row r="129" spans="1:13" x14ac:dyDescent="0.25">
      <c r="A129">
        <v>128</v>
      </c>
      <c r="B129" t="str">
        <f t="shared" si="1"/>
        <v>11.08</v>
      </c>
      <c r="C129" s="2">
        <v>11</v>
      </c>
      <c r="D129" s="9" t="s">
        <v>849</v>
      </c>
      <c r="E129" t="s">
        <v>823</v>
      </c>
      <c r="F129" t="s">
        <v>265</v>
      </c>
      <c r="G129" t="s">
        <v>363</v>
      </c>
      <c r="H129">
        <v>156</v>
      </c>
      <c r="I129">
        <v>126</v>
      </c>
      <c r="J129">
        <v>144</v>
      </c>
      <c r="K129">
        <v>104</v>
      </c>
      <c r="M129">
        <v>132.5</v>
      </c>
    </row>
    <row r="130" spans="1:13" x14ac:dyDescent="0.25">
      <c r="A130">
        <v>129</v>
      </c>
      <c r="B130" t="str">
        <f t="shared" si="1"/>
        <v>11.09</v>
      </c>
      <c r="C130" s="2">
        <v>11</v>
      </c>
      <c r="D130" s="9" t="s">
        <v>850</v>
      </c>
      <c r="E130" t="s">
        <v>785</v>
      </c>
      <c r="F130" t="s">
        <v>639</v>
      </c>
      <c r="G130" t="s">
        <v>362</v>
      </c>
      <c r="H130">
        <v>144</v>
      </c>
      <c r="I130">
        <v>138</v>
      </c>
      <c r="J130">
        <v>90</v>
      </c>
      <c r="K130">
        <v>159</v>
      </c>
      <c r="M130">
        <v>132.80000000000001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2">
        <v>11</v>
      </c>
      <c r="D131" s="9">
        <v>10</v>
      </c>
      <c r="E131" t="s">
        <v>739</v>
      </c>
      <c r="F131" t="s">
        <v>208</v>
      </c>
      <c r="G131" t="s">
        <v>363</v>
      </c>
      <c r="H131">
        <v>154</v>
      </c>
      <c r="I131">
        <v>124</v>
      </c>
      <c r="J131">
        <v>142</v>
      </c>
      <c r="K131">
        <v>120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2">
        <v>11</v>
      </c>
      <c r="D132" s="9">
        <v>11</v>
      </c>
      <c r="E132" t="s">
        <v>903</v>
      </c>
      <c r="F132" t="s">
        <v>183</v>
      </c>
      <c r="G132" t="s">
        <v>272</v>
      </c>
      <c r="H132">
        <v>105</v>
      </c>
      <c r="I132">
        <v>144</v>
      </c>
      <c r="J132">
        <v>123</v>
      </c>
      <c r="K132">
        <v>169</v>
      </c>
      <c r="M132">
        <v>135.30000000000001</v>
      </c>
    </row>
    <row r="133" spans="1:13" x14ac:dyDescent="0.25">
      <c r="A133">
        <v>132</v>
      </c>
      <c r="B133" t="str">
        <f t="shared" si="2"/>
        <v>11.12</v>
      </c>
      <c r="C133" s="2">
        <v>11</v>
      </c>
      <c r="D133" s="9">
        <v>12</v>
      </c>
      <c r="E133" t="s">
        <v>808</v>
      </c>
      <c r="F133" t="s">
        <v>641</v>
      </c>
      <c r="G133" t="s">
        <v>362</v>
      </c>
      <c r="H133">
        <v>113</v>
      </c>
      <c r="I133">
        <v>136</v>
      </c>
      <c r="J133">
        <v>134</v>
      </c>
      <c r="K133">
        <v>160</v>
      </c>
      <c r="M133">
        <v>135.80000000000001</v>
      </c>
    </row>
    <row r="134" spans="1:13" x14ac:dyDescent="0.25">
      <c r="A134">
        <v>133</v>
      </c>
      <c r="B134" t="str">
        <f t="shared" si="2"/>
        <v>12.01</v>
      </c>
      <c r="C134" s="2">
        <v>12</v>
      </c>
      <c r="D134" s="9" t="s">
        <v>842</v>
      </c>
      <c r="E134" t="s">
        <v>731</v>
      </c>
      <c r="F134" t="s">
        <v>625</v>
      </c>
      <c r="G134" t="s">
        <v>406</v>
      </c>
      <c r="H134">
        <v>126</v>
      </c>
      <c r="I134">
        <v>128</v>
      </c>
      <c r="J134">
        <v>166</v>
      </c>
      <c r="K134">
        <v>131</v>
      </c>
      <c r="M134">
        <v>137.80000000000001</v>
      </c>
    </row>
    <row r="135" spans="1:13" x14ac:dyDescent="0.25">
      <c r="A135">
        <v>134</v>
      </c>
      <c r="B135" t="str">
        <f t="shared" si="2"/>
        <v>12.02</v>
      </c>
      <c r="C135" s="2">
        <v>12</v>
      </c>
      <c r="D135" s="9" t="s">
        <v>843</v>
      </c>
      <c r="E135" t="s">
        <v>901</v>
      </c>
      <c r="F135" t="s">
        <v>269</v>
      </c>
      <c r="G135" t="s">
        <v>406</v>
      </c>
      <c r="H135">
        <v>120</v>
      </c>
      <c r="I135">
        <v>120</v>
      </c>
      <c r="J135">
        <v>157</v>
      </c>
      <c r="K135">
        <v>155</v>
      </c>
      <c r="M135">
        <v>138</v>
      </c>
    </row>
    <row r="136" spans="1:13" x14ac:dyDescent="0.25">
      <c r="A136">
        <v>135</v>
      </c>
      <c r="B136" t="str">
        <f t="shared" si="2"/>
        <v>12.03</v>
      </c>
      <c r="C136" s="2">
        <v>12</v>
      </c>
      <c r="D136" s="9" t="s">
        <v>844</v>
      </c>
      <c r="E136" t="s">
        <v>906</v>
      </c>
      <c r="F136" t="s">
        <v>627</v>
      </c>
      <c r="G136" t="s">
        <v>272</v>
      </c>
      <c r="H136">
        <v>130</v>
      </c>
      <c r="I136">
        <v>139</v>
      </c>
      <c r="J136">
        <v>108</v>
      </c>
      <c r="K136">
        <v>178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2">
        <v>12</v>
      </c>
      <c r="D137" s="9" t="s">
        <v>845</v>
      </c>
      <c r="E137" t="s">
        <v>765</v>
      </c>
      <c r="F137" t="s">
        <v>265</v>
      </c>
      <c r="G137" t="s">
        <v>406</v>
      </c>
      <c r="H137">
        <v>140</v>
      </c>
      <c r="I137">
        <v>143</v>
      </c>
      <c r="J137">
        <v>149</v>
      </c>
      <c r="K137">
        <v>125</v>
      </c>
      <c r="M137">
        <v>139.30000000000001</v>
      </c>
    </row>
    <row r="138" spans="1:13" x14ac:dyDescent="0.25">
      <c r="A138">
        <v>137</v>
      </c>
      <c r="B138" t="str">
        <f t="shared" si="2"/>
        <v>12.05</v>
      </c>
      <c r="C138" s="2">
        <v>12</v>
      </c>
      <c r="D138" s="9" t="s">
        <v>846</v>
      </c>
      <c r="E138" t="s">
        <v>751</v>
      </c>
      <c r="F138" t="s">
        <v>633</v>
      </c>
      <c r="G138" t="s">
        <v>363</v>
      </c>
      <c r="H138">
        <v>131</v>
      </c>
      <c r="I138">
        <v>127</v>
      </c>
      <c r="J138">
        <v>188</v>
      </c>
      <c r="K138">
        <v>116</v>
      </c>
      <c r="M138">
        <v>140.5</v>
      </c>
    </row>
    <row r="139" spans="1:13" x14ac:dyDescent="0.25">
      <c r="A139">
        <v>138</v>
      </c>
      <c r="B139" t="str">
        <f t="shared" si="2"/>
        <v>12.06</v>
      </c>
      <c r="C139" s="2">
        <v>12</v>
      </c>
      <c r="D139" s="9" t="s">
        <v>847</v>
      </c>
      <c r="E139" t="s">
        <v>802</v>
      </c>
      <c r="F139" t="s">
        <v>680</v>
      </c>
      <c r="G139" t="s">
        <v>408</v>
      </c>
      <c r="H139">
        <v>135</v>
      </c>
      <c r="I139">
        <v>149</v>
      </c>
      <c r="J139">
        <v>141</v>
      </c>
      <c r="K139">
        <v>137</v>
      </c>
      <c r="M139">
        <v>140.5</v>
      </c>
    </row>
    <row r="140" spans="1:13" x14ac:dyDescent="0.25">
      <c r="A140">
        <v>139</v>
      </c>
      <c r="B140" t="str">
        <f t="shared" si="2"/>
        <v>12.07</v>
      </c>
      <c r="C140" s="2">
        <v>12</v>
      </c>
      <c r="D140" s="9" t="s">
        <v>848</v>
      </c>
      <c r="E140" t="s">
        <v>911</v>
      </c>
      <c r="F140" t="s">
        <v>193</v>
      </c>
      <c r="G140" t="s">
        <v>272</v>
      </c>
      <c r="H140">
        <v>100</v>
      </c>
      <c r="I140">
        <v>146</v>
      </c>
      <c r="J140">
        <v>130</v>
      </c>
      <c r="K140">
        <v>194</v>
      </c>
      <c r="M140">
        <v>142.5</v>
      </c>
    </row>
    <row r="141" spans="1:13" x14ac:dyDescent="0.25">
      <c r="A141">
        <v>140</v>
      </c>
      <c r="B141" t="str">
        <f t="shared" si="2"/>
        <v>12.08</v>
      </c>
      <c r="C141" s="2">
        <v>12</v>
      </c>
      <c r="D141" s="9" t="s">
        <v>849</v>
      </c>
      <c r="E141" t="s">
        <v>874</v>
      </c>
      <c r="F141" t="s">
        <v>191</v>
      </c>
      <c r="G141" t="s">
        <v>406</v>
      </c>
      <c r="H141">
        <v>137</v>
      </c>
      <c r="I141">
        <v>122</v>
      </c>
      <c r="J141">
        <v>185</v>
      </c>
      <c r="K141">
        <v>127</v>
      </c>
      <c r="M141">
        <v>142.80000000000001</v>
      </c>
    </row>
    <row r="142" spans="1:13" x14ac:dyDescent="0.25">
      <c r="A142">
        <v>141</v>
      </c>
      <c r="B142" t="str">
        <f t="shared" si="2"/>
        <v>12.09</v>
      </c>
      <c r="C142" s="2">
        <v>12</v>
      </c>
      <c r="D142" s="9" t="s">
        <v>850</v>
      </c>
      <c r="E142" t="s">
        <v>681</v>
      </c>
      <c r="F142" t="s">
        <v>265</v>
      </c>
      <c r="G142" t="s">
        <v>406</v>
      </c>
      <c r="H142">
        <v>160</v>
      </c>
      <c r="I142">
        <v>118</v>
      </c>
      <c r="J142">
        <v>154</v>
      </c>
      <c r="K142">
        <v>143</v>
      </c>
      <c r="M142">
        <v>143.80000000000001</v>
      </c>
    </row>
    <row r="143" spans="1:13" x14ac:dyDescent="0.25">
      <c r="A143">
        <v>142</v>
      </c>
      <c r="B143" t="str">
        <f t="shared" si="2"/>
        <v>12.10</v>
      </c>
      <c r="C143" s="2">
        <v>12</v>
      </c>
      <c r="D143" s="9">
        <v>10</v>
      </c>
      <c r="E143" t="s">
        <v>699</v>
      </c>
      <c r="F143" t="s">
        <v>680</v>
      </c>
      <c r="G143" t="s">
        <v>363</v>
      </c>
      <c r="H143">
        <v>134</v>
      </c>
      <c r="I143">
        <v>182</v>
      </c>
      <c r="J143">
        <v>145</v>
      </c>
      <c r="K143">
        <v>118</v>
      </c>
      <c r="M143">
        <v>144.80000000000001</v>
      </c>
    </row>
    <row r="144" spans="1:13" x14ac:dyDescent="0.25">
      <c r="A144">
        <v>143</v>
      </c>
      <c r="B144" t="str">
        <f t="shared" si="2"/>
        <v>12.11</v>
      </c>
      <c r="C144" s="2">
        <v>12</v>
      </c>
      <c r="D144" s="9">
        <v>11</v>
      </c>
      <c r="E144" t="s">
        <v>762</v>
      </c>
      <c r="F144" t="s">
        <v>265</v>
      </c>
      <c r="G144" t="s">
        <v>406</v>
      </c>
      <c r="H144">
        <v>139</v>
      </c>
      <c r="I144">
        <v>165</v>
      </c>
      <c r="J144">
        <v>133</v>
      </c>
      <c r="K144">
        <v>145</v>
      </c>
      <c r="M144">
        <v>145.5</v>
      </c>
    </row>
    <row r="145" spans="1:13" x14ac:dyDescent="0.25">
      <c r="A145">
        <v>144</v>
      </c>
      <c r="B145" t="str">
        <f t="shared" si="2"/>
        <v>12.12</v>
      </c>
      <c r="C145" s="2">
        <v>12</v>
      </c>
      <c r="D145" s="9">
        <v>12</v>
      </c>
      <c r="E145" t="s">
        <v>789</v>
      </c>
      <c r="F145" t="s">
        <v>672</v>
      </c>
      <c r="G145" t="s">
        <v>363</v>
      </c>
      <c r="H145">
        <v>170</v>
      </c>
      <c r="I145">
        <v>142</v>
      </c>
      <c r="J145">
        <v>164</v>
      </c>
      <c r="K145">
        <v>111</v>
      </c>
      <c r="M145">
        <v>146.80000000000001</v>
      </c>
    </row>
    <row r="146" spans="1:13" x14ac:dyDescent="0.25">
      <c r="A146">
        <v>145</v>
      </c>
      <c r="B146" t="str">
        <f t="shared" si="2"/>
        <v>13.01</v>
      </c>
      <c r="C146" s="2">
        <v>13</v>
      </c>
      <c r="D146" s="9" t="s">
        <v>842</v>
      </c>
      <c r="E146" t="s">
        <v>826</v>
      </c>
      <c r="F146" t="s">
        <v>189</v>
      </c>
      <c r="G146" t="s">
        <v>406</v>
      </c>
      <c r="H146">
        <v>145</v>
      </c>
      <c r="I146">
        <v>170</v>
      </c>
      <c r="J146">
        <v>140</v>
      </c>
      <c r="K146">
        <v>135</v>
      </c>
      <c r="M146">
        <v>147.5</v>
      </c>
    </row>
    <row r="147" spans="1:13" x14ac:dyDescent="0.25">
      <c r="A147">
        <v>146</v>
      </c>
      <c r="B147" t="str">
        <f t="shared" si="2"/>
        <v>13.02</v>
      </c>
      <c r="C147" s="2">
        <v>13</v>
      </c>
      <c r="D147" s="9" t="s">
        <v>843</v>
      </c>
      <c r="E147" t="s">
        <v>755</v>
      </c>
      <c r="F147" t="s">
        <v>637</v>
      </c>
      <c r="G147" t="s">
        <v>408</v>
      </c>
      <c r="H147">
        <v>149</v>
      </c>
      <c r="I147">
        <v>158</v>
      </c>
      <c r="J147">
        <v>146</v>
      </c>
      <c r="K147">
        <v>139</v>
      </c>
      <c r="M147">
        <v>148</v>
      </c>
    </row>
    <row r="148" spans="1:13" x14ac:dyDescent="0.25">
      <c r="A148">
        <v>147</v>
      </c>
      <c r="B148" t="str">
        <f t="shared" si="2"/>
        <v>13.03</v>
      </c>
      <c r="C148" s="2">
        <v>13</v>
      </c>
      <c r="D148" s="9" t="s">
        <v>844</v>
      </c>
      <c r="E148" t="s">
        <v>882</v>
      </c>
      <c r="F148" t="s">
        <v>189</v>
      </c>
      <c r="G148" t="s">
        <v>272</v>
      </c>
      <c r="H148">
        <v>150</v>
      </c>
      <c r="I148">
        <v>129</v>
      </c>
      <c r="J148">
        <v>120</v>
      </c>
      <c r="K148">
        <v>196</v>
      </c>
      <c r="M148">
        <v>148.80000000000001</v>
      </c>
    </row>
    <row r="149" spans="1:13" x14ac:dyDescent="0.25">
      <c r="A149">
        <v>148</v>
      </c>
      <c r="B149" t="str">
        <f t="shared" si="2"/>
        <v>13.04</v>
      </c>
      <c r="C149" s="2">
        <v>13</v>
      </c>
      <c r="D149" s="9" t="s">
        <v>845</v>
      </c>
      <c r="E149" t="s">
        <v>811</v>
      </c>
      <c r="F149" t="s">
        <v>639</v>
      </c>
      <c r="G149" t="s">
        <v>406</v>
      </c>
      <c r="H149">
        <v>123</v>
      </c>
      <c r="I149">
        <v>137</v>
      </c>
      <c r="J149">
        <v>172</v>
      </c>
      <c r="K149">
        <v>163</v>
      </c>
      <c r="M149">
        <v>148.80000000000001</v>
      </c>
    </row>
    <row r="150" spans="1:13" x14ac:dyDescent="0.25">
      <c r="A150">
        <v>149</v>
      </c>
      <c r="B150" t="str">
        <f t="shared" si="2"/>
        <v>13.05</v>
      </c>
      <c r="C150" s="2">
        <v>13</v>
      </c>
      <c r="D150" s="9" t="s">
        <v>846</v>
      </c>
      <c r="E150" t="s">
        <v>790</v>
      </c>
      <c r="F150" t="s">
        <v>645</v>
      </c>
      <c r="G150" t="s">
        <v>362</v>
      </c>
      <c r="H150">
        <v>157</v>
      </c>
      <c r="I150">
        <v>145</v>
      </c>
      <c r="J150">
        <v>116</v>
      </c>
      <c r="K150">
        <v>186</v>
      </c>
      <c r="M150">
        <v>151</v>
      </c>
    </row>
    <row r="151" spans="1:13" x14ac:dyDescent="0.25">
      <c r="A151">
        <v>150</v>
      </c>
      <c r="B151" t="str">
        <f t="shared" si="2"/>
        <v>13.06</v>
      </c>
      <c r="C151" s="2">
        <v>13</v>
      </c>
      <c r="D151" s="9" t="s">
        <v>847</v>
      </c>
      <c r="E151" t="s">
        <v>872</v>
      </c>
      <c r="F151" t="s">
        <v>643</v>
      </c>
      <c r="G151" t="s">
        <v>363</v>
      </c>
      <c r="H151">
        <v>165</v>
      </c>
      <c r="I151">
        <v>156</v>
      </c>
      <c r="J151">
        <v>158</v>
      </c>
      <c r="K151">
        <v>136</v>
      </c>
      <c r="M151">
        <v>153.80000000000001</v>
      </c>
    </row>
    <row r="152" spans="1:13" x14ac:dyDescent="0.25">
      <c r="A152">
        <v>151</v>
      </c>
      <c r="B152" t="str">
        <f t="shared" si="2"/>
        <v>13.07</v>
      </c>
      <c r="C152" s="2">
        <v>13</v>
      </c>
      <c r="D152" s="9" t="s">
        <v>848</v>
      </c>
      <c r="E152" t="s">
        <v>777</v>
      </c>
      <c r="F152" t="s">
        <v>979</v>
      </c>
      <c r="G152" t="s">
        <v>408</v>
      </c>
      <c r="H152">
        <v>142</v>
      </c>
      <c r="I152">
        <v>168</v>
      </c>
      <c r="J152">
        <v>169</v>
      </c>
      <c r="K152">
        <v>141</v>
      </c>
      <c r="M152">
        <v>155</v>
      </c>
    </row>
    <row r="153" spans="1:13" x14ac:dyDescent="0.25">
      <c r="A153">
        <v>152</v>
      </c>
      <c r="B153" t="str">
        <f t="shared" si="2"/>
        <v>13.08</v>
      </c>
      <c r="C153" s="2">
        <v>13</v>
      </c>
      <c r="D153" s="9" t="s">
        <v>849</v>
      </c>
      <c r="E153" t="s">
        <v>728</v>
      </c>
      <c r="F153" t="s">
        <v>220</v>
      </c>
      <c r="G153" t="s">
        <v>407</v>
      </c>
      <c r="H153">
        <v>152</v>
      </c>
      <c r="I153">
        <v>148</v>
      </c>
      <c r="J153">
        <v>129</v>
      </c>
      <c r="K153">
        <v>192</v>
      </c>
      <c r="M153">
        <v>155.30000000000001</v>
      </c>
    </row>
    <row r="154" spans="1:13" x14ac:dyDescent="0.25">
      <c r="A154">
        <v>153</v>
      </c>
      <c r="B154" t="str">
        <f t="shared" si="2"/>
        <v>13.09</v>
      </c>
      <c r="C154" s="2">
        <v>13</v>
      </c>
      <c r="D154" s="9" t="s">
        <v>850</v>
      </c>
      <c r="E154" t="s">
        <v>748</v>
      </c>
      <c r="F154" t="s">
        <v>265</v>
      </c>
      <c r="G154" t="s">
        <v>406</v>
      </c>
      <c r="H154">
        <v>148</v>
      </c>
      <c r="I154">
        <v>140</v>
      </c>
      <c r="J154">
        <v>195</v>
      </c>
      <c r="K154">
        <v>146</v>
      </c>
      <c r="M154">
        <v>157.30000000000001</v>
      </c>
    </row>
    <row r="155" spans="1:13" x14ac:dyDescent="0.25">
      <c r="A155">
        <v>154</v>
      </c>
      <c r="B155" t="str">
        <f t="shared" si="2"/>
        <v>13.10</v>
      </c>
      <c r="C155" s="2">
        <v>13</v>
      </c>
      <c r="D155" s="9">
        <v>10</v>
      </c>
      <c r="E155" t="s">
        <v>834</v>
      </c>
      <c r="F155" t="s">
        <v>685</v>
      </c>
      <c r="G155" t="s">
        <v>272</v>
      </c>
      <c r="H155">
        <v>119</v>
      </c>
      <c r="I155">
        <v>125</v>
      </c>
      <c r="J155">
        <v>171</v>
      </c>
      <c r="K155">
        <v>224</v>
      </c>
      <c r="M155">
        <v>159.80000000000001</v>
      </c>
    </row>
    <row r="156" spans="1:13" x14ac:dyDescent="0.25">
      <c r="A156">
        <v>155</v>
      </c>
      <c r="B156" t="str">
        <f t="shared" si="2"/>
        <v>13.11</v>
      </c>
      <c r="C156" s="2">
        <v>13</v>
      </c>
      <c r="D156" s="9">
        <v>11</v>
      </c>
      <c r="E156" t="s">
        <v>805</v>
      </c>
      <c r="F156" t="s">
        <v>265</v>
      </c>
      <c r="G156" t="s">
        <v>406</v>
      </c>
      <c r="H156">
        <v>167</v>
      </c>
      <c r="I156">
        <v>150</v>
      </c>
      <c r="J156">
        <v>163</v>
      </c>
      <c r="K156">
        <v>166</v>
      </c>
      <c r="M156">
        <v>161.5</v>
      </c>
    </row>
    <row r="157" spans="1:13" x14ac:dyDescent="0.25">
      <c r="A157">
        <v>156</v>
      </c>
      <c r="B157" t="str">
        <f t="shared" si="2"/>
        <v>13.12</v>
      </c>
      <c r="C157" s="2">
        <v>13</v>
      </c>
      <c r="D157" s="9">
        <v>12</v>
      </c>
      <c r="E157" t="s">
        <v>935</v>
      </c>
      <c r="F157" t="s">
        <v>633</v>
      </c>
      <c r="G157" t="s">
        <v>407</v>
      </c>
      <c r="H157">
        <v>155</v>
      </c>
      <c r="I157">
        <v>155</v>
      </c>
      <c r="J157">
        <v>181</v>
      </c>
      <c r="K157">
        <v>156</v>
      </c>
      <c r="M157">
        <v>161.80000000000001</v>
      </c>
    </row>
    <row r="158" spans="1:13" x14ac:dyDescent="0.25">
      <c r="A158">
        <v>157</v>
      </c>
      <c r="B158" t="str">
        <f t="shared" si="2"/>
        <v>14.01</v>
      </c>
      <c r="C158" s="2">
        <v>14</v>
      </c>
      <c r="D158" s="9" t="s">
        <v>842</v>
      </c>
      <c r="E158" t="s">
        <v>745</v>
      </c>
      <c r="F158" t="s">
        <v>208</v>
      </c>
      <c r="G158" t="s">
        <v>406</v>
      </c>
      <c r="H158">
        <v>133</v>
      </c>
      <c r="I158">
        <v>172</v>
      </c>
      <c r="J158">
        <v>206</v>
      </c>
      <c r="K158">
        <v>138</v>
      </c>
      <c r="M158">
        <v>162.30000000000001</v>
      </c>
    </row>
    <row r="159" spans="1:13" x14ac:dyDescent="0.25">
      <c r="A159">
        <v>158</v>
      </c>
      <c r="B159" t="str">
        <f t="shared" si="2"/>
        <v>14.02</v>
      </c>
      <c r="C159" s="2">
        <v>14</v>
      </c>
      <c r="D159" s="9" t="s">
        <v>843</v>
      </c>
      <c r="E159" t="s">
        <v>713</v>
      </c>
      <c r="F159" t="s">
        <v>650</v>
      </c>
      <c r="G159" t="s">
        <v>407</v>
      </c>
      <c r="H159">
        <v>153</v>
      </c>
      <c r="I159">
        <v>191</v>
      </c>
      <c r="J159">
        <v>160</v>
      </c>
      <c r="K159">
        <v>153</v>
      </c>
      <c r="M159">
        <v>164.3</v>
      </c>
    </row>
    <row r="160" spans="1:13" x14ac:dyDescent="0.25">
      <c r="A160">
        <v>159</v>
      </c>
      <c r="B160" t="str">
        <f t="shared" si="2"/>
        <v>14.03</v>
      </c>
      <c r="C160" s="2">
        <v>14</v>
      </c>
      <c r="D160" s="9" t="s">
        <v>844</v>
      </c>
      <c r="E160" t="s">
        <v>747</v>
      </c>
      <c r="F160" t="s">
        <v>265</v>
      </c>
      <c r="G160" t="s">
        <v>363</v>
      </c>
      <c r="H160">
        <v>163</v>
      </c>
      <c r="I160">
        <v>171</v>
      </c>
      <c r="J160">
        <v>204</v>
      </c>
      <c r="K160">
        <v>123</v>
      </c>
      <c r="M160">
        <v>165.3</v>
      </c>
    </row>
    <row r="161" spans="1:13" x14ac:dyDescent="0.25">
      <c r="A161">
        <v>160</v>
      </c>
      <c r="B161" t="str">
        <f t="shared" si="2"/>
        <v>14.04</v>
      </c>
      <c r="C161" s="2">
        <v>14</v>
      </c>
      <c r="D161" s="9" t="s">
        <v>845</v>
      </c>
      <c r="E161" t="s">
        <v>838</v>
      </c>
      <c r="F161" t="s">
        <v>266</v>
      </c>
      <c r="G161" t="s">
        <v>272</v>
      </c>
      <c r="H161">
        <v>181</v>
      </c>
      <c r="I161">
        <v>181</v>
      </c>
      <c r="J161">
        <v>105</v>
      </c>
      <c r="K161">
        <v>197</v>
      </c>
      <c r="M161">
        <v>166</v>
      </c>
    </row>
    <row r="162" spans="1:13" x14ac:dyDescent="0.25">
      <c r="A162">
        <v>161</v>
      </c>
      <c r="B162" t="str">
        <f t="shared" si="2"/>
        <v>14.05</v>
      </c>
      <c r="C162" s="2">
        <v>14</v>
      </c>
      <c r="D162" s="9" t="s">
        <v>846</v>
      </c>
      <c r="E162" t="s">
        <v>766</v>
      </c>
      <c r="F162" t="s">
        <v>633</v>
      </c>
      <c r="G162" t="s">
        <v>408</v>
      </c>
      <c r="H162">
        <v>166</v>
      </c>
      <c r="I162">
        <v>164</v>
      </c>
      <c r="J162">
        <v>186</v>
      </c>
      <c r="K162">
        <v>149</v>
      </c>
      <c r="M162">
        <v>166.3</v>
      </c>
    </row>
    <row r="163" spans="1:13" x14ac:dyDescent="0.25">
      <c r="A163">
        <v>162</v>
      </c>
      <c r="B163" t="str">
        <f t="shared" si="2"/>
        <v>14.06</v>
      </c>
      <c r="C163" s="2">
        <v>14</v>
      </c>
      <c r="D163" s="9" t="s">
        <v>847</v>
      </c>
      <c r="E163" t="s">
        <v>770</v>
      </c>
      <c r="F163" t="s">
        <v>647</v>
      </c>
      <c r="G163" t="s">
        <v>362</v>
      </c>
      <c r="H163">
        <v>179</v>
      </c>
      <c r="I163">
        <v>152</v>
      </c>
      <c r="J163">
        <v>80</v>
      </c>
      <c r="K163">
        <v>255</v>
      </c>
      <c r="M163">
        <v>166.5</v>
      </c>
    </row>
    <row r="164" spans="1:13" x14ac:dyDescent="0.25">
      <c r="A164">
        <v>163</v>
      </c>
      <c r="B164" t="str">
        <f t="shared" si="2"/>
        <v>14.07</v>
      </c>
      <c r="C164" s="2">
        <v>14</v>
      </c>
      <c r="D164" s="9" t="s">
        <v>848</v>
      </c>
      <c r="E164" t="s">
        <v>1051</v>
      </c>
      <c r="F164" t="s">
        <v>191</v>
      </c>
      <c r="G164" t="s">
        <v>406</v>
      </c>
      <c r="H164">
        <v>182</v>
      </c>
      <c r="I164">
        <v>186</v>
      </c>
      <c r="J164">
        <v>139</v>
      </c>
      <c r="K164">
        <v>168</v>
      </c>
      <c r="M164">
        <v>168.8</v>
      </c>
    </row>
    <row r="165" spans="1:13" x14ac:dyDescent="0.25">
      <c r="A165">
        <v>164</v>
      </c>
      <c r="B165" t="str">
        <f t="shared" si="2"/>
        <v>14.08</v>
      </c>
      <c r="C165" s="2">
        <v>14</v>
      </c>
      <c r="D165" s="9" t="s">
        <v>849</v>
      </c>
      <c r="E165" t="s">
        <v>830</v>
      </c>
      <c r="F165" t="s">
        <v>688</v>
      </c>
      <c r="G165" t="s">
        <v>272</v>
      </c>
      <c r="H165">
        <v>184</v>
      </c>
      <c r="I165">
        <v>157</v>
      </c>
      <c r="J165">
        <v>165</v>
      </c>
      <c r="K165">
        <v>170</v>
      </c>
      <c r="M165">
        <v>169</v>
      </c>
    </row>
    <row r="166" spans="1:13" x14ac:dyDescent="0.25">
      <c r="A166">
        <v>165</v>
      </c>
      <c r="B166" t="str">
        <f t="shared" si="2"/>
        <v>14.09</v>
      </c>
      <c r="C166" s="2">
        <v>14</v>
      </c>
      <c r="D166" s="9" t="s">
        <v>850</v>
      </c>
      <c r="E166" t="s">
        <v>840</v>
      </c>
      <c r="F166" t="s">
        <v>680</v>
      </c>
      <c r="G166" t="s">
        <v>272</v>
      </c>
      <c r="H166">
        <v>158</v>
      </c>
      <c r="I166">
        <v>220</v>
      </c>
      <c r="J166">
        <v>104</v>
      </c>
      <c r="K166">
        <v>195</v>
      </c>
      <c r="M166">
        <v>169.3</v>
      </c>
    </row>
    <row r="167" spans="1:13" x14ac:dyDescent="0.25">
      <c r="A167">
        <v>166</v>
      </c>
      <c r="B167" t="str">
        <f t="shared" si="2"/>
        <v>14.10</v>
      </c>
      <c r="C167" s="2">
        <v>14</v>
      </c>
      <c r="D167" s="9">
        <v>10</v>
      </c>
      <c r="E167" t="s">
        <v>1052</v>
      </c>
      <c r="F167" t="s">
        <v>672</v>
      </c>
      <c r="G167" t="s">
        <v>407</v>
      </c>
      <c r="H167">
        <v>190</v>
      </c>
      <c r="I167">
        <v>131</v>
      </c>
      <c r="J167">
        <v>184</v>
      </c>
      <c r="K167">
        <v>172</v>
      </c>
      <c r="M167">
        <v>169.3</v>
      </c>
    </row>
    <row r="168" spans="1:13" x14ac:dyDescent="0.25">
      <c r="A168">
        <v>167</v>
      </c>
      <c r="B168" t="str">
        <f t="shared" si="2"/>
        <v>14.11</v>
      </c>
      <c r="C168" s="2">
        <v>14</v>
      </c>
      <c r="D168" s="9">
        <v>11</v>
      </c>
      <c r="E168" t="s">
        <v>725</v>
      </c>
      <c r="F168" t="s">
        <v>183</v>
      </c>
      <c r="G168" t="s">
        <v>363</v>
      </c>
      <c r="H168">
        <v>168</v>
      </c>
      <c r="I168">
        <v>177</v>
      </c>
      <c r="J168">
        <v>205</v>
      </c>
      <c r="K168">
        <v>130</v>
      </c>
      <c r="M168">
        <v>170</v>
      </c>
    </row>
    <row r="169" spans="1:13" x14ac:dyDescent="0.25">
      <c r="A169">
        <v>168</v>
      </c>
      <c r="B169" t="str">
        <f t="shared" si="2"/>
        <v>14.12</v>
      </c>
      <c r="C169" s="2">
        <v>14</v>
      </c>
      <c r="D169" s="9">
        <v>12</v>
      </c>
      <c r="E169" t="s">
        <v>915</v>
      </c>
      <c r="F169" t="s">
        <v>625</v>
      </c>
      <c r="G169" t="s">
        <v>362</v>
      </c>
      <c r="H169">
        <v>141</v>
      </c>
      <c r="I169">
        <v>166</v>
      </c>
      <c r="J169">
        <v>132</v>
      </c>
      <c r="K169">
        <v>249</v>
      </c>
      <c r="M169">
        <v>172</v>
      </c>
    </row>
    <row r="170" spans="1:13" x14ac:dyDescent="0.25">
      <c r="A170">
        <v>169</v>
      </c>
      <c r="B170" t="str">
        <f t="shared" si="2"/>
        <v>15.01</v>
      </c>
      <c r="C170" s="2">
        <v>15</v>
      </c>
      <c r="D170" s="9" t="s">
        <v>842</v>
      </c>
      <c r="E170" t="s">
        <v>758</v>
      </c>
      <c r="F170" t="s">
        <v>265</v>
      </c>
      <c r="G170" t="s">
        <v>408</v>
      </c>
      <c r="H170">
        <v>171</v>
      </c>
      <c r="I170">
        <v>187</v>
      </c>
      <c r="J170">
        <v>170</v>
      </c>
      <c r="K170">
        <v>161</v>
      </c>
      <c r="M170">
        <v>172.3</v>
      </c>
    </row>
    <row r="171" spans="1:13" x14ac:dyDescent="0.25">
      <c r="A171">
        <v>170</v>
      </c>
      <c r="B171" t="str">
        <f t="shared" si="2"/>
        <v>15.02</v>
      </c>
      <c r="C171" s="2">
        <v>15</v>
      </c>
      <c r="D171" s="9" t="s">
        <v>843</v>
      </c>
      <c r="E171" t="s">
        <v>894</v>
      </c>
      <c r="F171" t="s">
        <v>265</v>
      </c>
      <c r="G171" t="s">
        <v>362</v>
      </c>
      <c r="H171">
        <v>138</v>
      </c>
      <c r="I171">
        <v>151</v>
      </c>
      <c r="J171">
        <v>192</v>
      </c>
      <c r="K171">
        <v>214</v>
      </c>
      <c r="M171">
        <v>173.8</v>
      </c>
    </row>
    <row r="172" spans="1:13" x14ac:dyDescent="0.25">
      <c r="A172">
        <v>171</v>
      </c>
      <c r="B172" t="str">
        <f t="shared" si="2"/>
        <v>15.03</v>
      </c>
      <c r="C172" s="2">
        <v>15</v>
      </c>
      <c r="D172" s="9" t="s">
        <v>844</v>
      </c>
      <c r="E172" t="s">
        <v>905</v>
      </c>
      <c r="F172" t="s">
        <v>672</v>
      </c>
      <c r="G172" t="s">
        <v>406</v>
      </c>
      <c r="H172">
        <v>151</v>
      </c>
      <c r="I172">
        <v>160</v>
      </c>
      <c r="J172">
        <v>241</v>
      </c>
      <c r="K172">
        <v>147</v>
      </c>
      <c r="M172">
        <v>174.8</v>
      </c>
    </row>
    <row r="173" spans="1:13" x14ac:dyDescent="0.25">
      <c r="A173">
        <v>172</v>
      </c>
      <c r="B173" t="str">
        <f t="shared" si="2"/>
        <v>15.04</v>
      </c>
      <c r="C173" s="2">
        <v>15</v>
      </c>
      <c r="D173" s="9" t="s">
        <v>845</v>
      </c>
      <c r="E173" t="s">
        <v>831</v>
      </c>
      <c r="F173" t="s">
        <v>637</v>
      </c>
      <c r="G173" t="s">
        <v>272</v>
      </c>
      <c r="H173">
        <v>147</v>
      </c>
      <c r="I173">
        <v>176</v>
      </c>
      <c r="J173">
        <v>148</v>
      </c>
      <c r="K173">
        <v>228</v>
      </c>
      <c r="M173">
        <v>174.8</v>
      </c>
    </row>
    <row r="174" spans="1:13" x14ac:dyDescent="0.25">
      <c r="A174">
        <v>173</v>
      </c>
      <c r="B174" t="str">
        <f t="shared" si="2"/>
        <v>15.05</v>
      </c>
      <c r="C174" s="2">
        <v>15</v>
      </c>
      <c r="D174" s="9" t="s">
        <v>846</v>
      </c>
      <c r="E174" t="s">
        <v>750</v>
      </c>
      <c r="F174" t="s">
        <v>736</v>
      </c>
      <c r="G174" t="s">
        <v>407</v>
      </c>
      <c r="H174">
        <v>162</v>
      </c>
      <c r="I174">
        <v>169</v>
      </c>
      <c r="J174">
        <v>240</v>
      </c>
      <c r="K174">
        <v>132</v>
      </c>
      <c r="M174">
        <v>175.8</v>
      </c>
    </row>
    <row r="175" spans="1:13" x14ac:dyDescent="0.25">
      <c r="A175">
        <v>174</v>
      </c>
      <c r="B175" t="str">
        <f t="shared" si="2"/>
        <v>15.06</v>
      </c>
      <c r="C175" s="2">
        <v>15</v>
      </c>
      <c r="D175" s="9" t="s">
        <v>847</v>
      </c>
      <c r="E175" t="s">
        <v>879</v>
      </c>
      <c r="F175" t="s">
        <v>193</v>
      </c>
      <c r="G175" t="s">
        <v>406</v>
      </c>
      <c r="H175">
        <v>180</v>
      </c>
      <c r="I175">
        <v>154</v>
      </c>
      <c r="J175">
        <v>213</v>
      </c>
      <c r="K175">
        <v>158</v>
      </c>
      <c r="M175">
        <v>176.3</v>
      </c>
    </row>
    <row r="176" spans="1:13" x14ac:dyDescent="0.25">
      <c r="A176">
        <v>175</v>
      </c>
      <c r="B176" t="str">
        <f t="shared" si="2"/>
        <v>15.07</v>
      </c>
      <c r="C176" s="2">
        <v>15</v>
      </c>
      <c r="D176" s="9" t="s">
        <v>848</v>
      </c>
      <c r="E176" t="s">
        <v>880</v>
      </c>
      <c r="F176" t="s">
        <v>265</v>
      </c>
      <c r="G176" t="s">
        <v>406</v>
      </c>
      <c r="H176">
        <v>200</v>
      </c>
      <c r="I176">
        <v>173</v>
      </c>
      <c r="J176">
        <v>175</v>
      </c>
      <c r="K176">
        <v>157</v>
      </c>
      <c r="M176">
        <v>176.3</v>
      </c>
    </row>
    <row r="177" spans="1:13" x14ac:dyDescent="0.25">
      <c r="A177">
        <v>176</v>
      </c>
      <c r="B177" t="str">
        <f t="shared" si="2"/>
        <v>15.08</v>
      </c>
      <c r="C177" s="2">
        <v>15</v>
      </c>
      <c r="D177" s="9" t="s">
        <v>849</v>
      </c>
      <c r="E177" t="s">
        <v>1053</v>
      </c>
      <c r="F177" t="s">
        <v>622</v>
      </c>
      <c r="G177" t="s">
        <v>407</v>
      </c>
      <c r="H177">
        <v>201</v>
      </c>
      <c r="I177">
        <v>179</v>
      </c>
      <c r="J177">
        <v>180</v>
      </c>
      <c r="K177">
        <v>151</v>
      </c>
      <c r="M177">
        <v>177.8</v>
      </c>
    </row>
    <row r="178" spans="1:13" x14ac:dyDescent="0.25">
      <c r="A178">
        <v>177</v>
      </c>
      <c r="B178" t="str">
        <f t="shared" si="2"/>
        <v>15.09</v>
      </c>
      <c r="C178" s="2">
        <v>15</v>
      </c>
      <c r="D178" s="9" t="s">
        <v>850</v>
      </c>
      <c r="E178" t="s">
        <v>779</v>
      </c>
      <c r="F178" t="s">
        <v>265</v>
      </c>
      <c r="G178" t="s">
        <v>362</v>
      </c>
      <c r="H178">
        <v>194</v>
      </c>
      <c r="I178">
        <v>199</v>
      </c>
      <c r="J178">
        <v>106</v>
      </c>
      <c r="K178">
        <v>217</v>
      </c>
      <c r="M178">
        <v>179</v>
      </c>
    </row>
    <row r="179" spans="1:13" x14ac:dyDescent="0.25">
      <c r="A179">
        <v>178</v>
      </c>
      <c r="B179" t="str">
        <f t="shared" si="2"/>
        <v>15.10</v>
      </c>
      <c r="C179" s="2">
        <v>15</v>
      </c>
      <c r="D179" s="9">
        <v>10</v>
      </c>
      <c r="E179" t="s">
        <v>788</v>
      </c>
      <c r="F179" t="s">
        <v>265</v>
      </c>
      <c r="G179" t="s">
        <v>363</v>
      </c>
      <c r="H179">
        <v>203</v>
      </c>
      <c r="I179">
        <v>159</v>
      </c>
      <c r="J179">
        <v>174</v>
      </c>
      <c r="K179">
        <v>180</v>
      </c>
      <c r="M179">
        <v>179</v>
      </c>
    </row>
    <row r="180" spans="1:13" x14ac:dyDescent="0.25">
      <c r="A180">
        <v>179</v>
      </c>
      <c r="B180" t="str">
        <f t="shared" si="2"/>
        <v>15.11</v>
      </c>
      <c r="C180" s="2">
        <v>15</v>
      </c>
      <c r="D180" s="9">
        <v>11</v>
      </c>
      <c r="E180" t="s">
        <v>931</v>
      </c>
      <c r="F180" t="s">
        <v>657</v>
      </c>
      <c r="G180" t="s">
        <v>363</v>
      </c>
      <c r="H180">
        <v>176</v>
      </c>
      <c r="I180">
        <v>162</v>
      </c>
      <c r="J180">
        <v>254</v>
      </c>
      <c r="K180">
        <v>133</v>
      </c>
      <c r="M180">
        <v>181.3</v>
      </c>
    </row>
    <row r="181" spans="1:13" x14ac:dyDescent="0.25">
      <c r="A181">
        <v>180</v>
      </c>
      <c r="B181" t="str">
        <f t="shared" si="2"/>
        <v>15.12</v>
      </c>
      <c r="C181" s="2">
        <v>15</v>
      </c>
      <c r="D181" s="9">
        <v>12</v>
      </c>
      <c r="E181" t="s">
        <v>729</v>
      </c>
      <c r="F181" t="s">
        <v>265</v>
      </c>
      <c r="G181" t="s">
        <v>408</v>
      </c>
      <c r="H181">
        <v>175</v>
      </c>
      <c r="I181">
        <v>215</v>
      </c>
      <c r="J181">
        <v>168</v>
      </c>
      <c r="K181">
        <v>183</v>
      </c>
      <c r="M181">
        <v>185.3</v>
      </c>
    </row>
    <row r="182" spans="1:13" x14ac:dyDescent="0.25">
      <c r="A182">
        <v>181</v>
      </c>
      <c r="B182" t="str">
        <f t="shared" si="2"/>
        <v>16.01</v>
      </c>
      <c r="C182" s="2">
        <v>16</v>
      </c>
      <c r="D182" s="9" t="s">
        <v>842</v>
      </c>
      <c r="E182" t="s">
        <v>869</v>
      </c>
      <c r="F182" t="s">
        <v>647</v>
      </c>
      <c r="G182" t="s">
        <v>363</v>
      </c>
      <c r="H182">
        <v>185</v>
      </c>
      <c r="I182">
        <v>167</v>
      </c>
      <c r="J182">
        <v>265</v>
      </c>
      <c r="K182">
        <v>128</v>
      </c>
      <c r="M182">
        <v>186.3</v>
      </c>
    </row>
    <row r="183" spans="1:13" x14ac:dyDescent="0.25">
      <c r="A183">
        <v>182</v>
      </c>
      <c r="B183" t="str">
        <f t="shared" si="2"/>
        <v>16.02</v>
      </c>
      <c r="C183" s="2">
        <v>16</v>
      </c>
      <c r="D183" s="9" t="s">
        <v>843</v>
      </c>
      <c r="E183" t="s">
        <v>778</v>
      </c>
      <c r="F183" t="s">
        <v>647</v>
      </c>
      <c r="G183" t="s">
        <v>406</v>
      </c>
      <c r="H183">
        <v>202</v>
      </c>
      <c r="I183">
        <v>161</v>
      </c>
      <c r="J183">
        <v>217</v>
      </c>
      <c r="K183">
        <v>165</v>
      </c>
      <c r="M183">
        <v>186.3</v>
      </c>
    </row>
    <row r="184" spans="1:13" x14ac:dyDescent="0.25">
      <c r="A184">
        <v>183</v>
      </c>
      <c r="B184" t="str">
        <f t="shared" si="2"/>
        <v>16.03</v>
      </c>
      <c r="C184" s="2">
        <v>16</v>
      </c>
      <c r="D184" s="9" t="s">
        <v>844</v>
      </c>
      <c r="E184" t="s">
        <v>796</v>
      </c>
      <c r="F184" t="s">
        <v>979</v>
      </c>
      <c r="G184" t="s">
        <v>408</v>
      </c>
      <c r="H184">
        <v>173</v>
      </c>
      <c r="I184">
        <v>185</v>
      </c>
      <c r="J184">
        <v>167</v>
      </c>
      <c r="K184">
        <v>227</v>
      </c>
      <c r="M184">
        <v>188</v>
      </c>
    </row>
    <row r="185" spans="1:13" x14ac:dyDescent="0.25">
      <c r="A185">
        <v>184</v>
      </c>
      <c r="B185" t="str">
        <f t="shared" si="2"/>
        <v>16.04</v>
      </c>
      <c r="C185" s="2">
        <v>16</v>
      </c>
      <c r="D185" s="9" t="s">
        <v>845</v>
      </c>
      <c r="E185" t="s">
        <v>793</v>
      </c>
      <c r="F185" t="s">
        <v>657</v>
      </c>
      <c r="G185" t="s">
        <v>407</v>
      </c>
      <c r="H185">
        <v>217</v>
      </c>
      <c r="I185">
        <v>194</v>
      </c>
      <c r="J185">
        <v>161</v>
      </c>
      <c r="K185">
        <v>185</v>
      </c>
      <c r="M185">
        <v>189.3</v>
      </c>
    </row>
    <row r="186" spans="1:13" x14ac:dyDescent="0.25">
      <c r="A186">
        <v>185</v>
      </c>
      <c r="B186" t="str">
        <f t="shared" si="2"/>
        <v>16.05</v>
      </c>
      <c r="C186" s="2">
        <v>16</v>
      </c>
      <c r="D186" s="9" t="s">
        <v>846</v>
      </c>
      <c r="E186" t="s">
        <v>875</v>
      </c>
      <c r="F186" t="s">
        <v>212</v>
      </c>
      <c r="G186" t="s">
        <v>363</v>
      </c>
      <c r="H186">
        <v>219</v>
      </c>
      <c r="I186">
        <v>163</v>
      </c>
      <c r="J186">
        <v>266</v>
      </c>
      <c r="K186">
        <v>124</v>
      </c>
      <c r="M186">
        <v>193</v>
      </c>
    </row>
    <row r="187" spans="1:13" x14ac:dyDescent="0.25">
      <c r="A187">
        <v>186</v>
      </c>
      <c r="B187" t="str">
        <f t="shared" si="2"/>
        <v>16.06</v>
      </c>
      <c r="C187" s="2">
        <v>16</v>
      </c>
      <c r="D187" s="9" t="s">
        <v>847</v>
      </c>
      <c r="E187" t="s">
        <v>786</v>
      </c>
      <c r="F187" t="s">
        <v>979</v>
      </c>
      <c r="G187" t="s">
        <v>407</v>
      </c>
      <c r="H187">
        <v>191</v>
      </c>
      <c r="I187">
        <v>217</v>
      </c>
      <c r="J187">
        <v>177</v>
      </c>
      <c r="K187">
        <v>190</v>
      </c>
      <c r="M187">
        <v>193.8</v>
      </c>
    </row>
    <row r="188" spans="1:13" x14ac:dyDescent="0.25">
      <c r="A188">
        <v>187</v>
      </c>
      <c r="B188" t="str">
        <f t="shared" si="2"/>
        <v>16.07</v>
      </c>
      <c r="C188" s="2">
        <v>16</v>
      </c>
      <c r="D188" s="9" t="s">
        <v>848</v>
      </c>
      <c r="E188" t="s">
        <v>807</v>
      </c>
      <c r="F188" t="s">
        <v>633</v>
      </c>
      <c r="G188" t="s">
        <v>408</v>
      </c>
      <c r="H188">
        <v>196</v>
      </c>
      <c r="I188">
        <v>195</v>
      </c>
      <c r="J188">
        <v>155</v>
      </c>
      <c r="K188">
        <v>232</v>
      </c>
      <c r="M188">
        <v>194.5</v>
      </c>
    </row>
    <row r="189" spans="1:13" x14ac:dyDescent="0.25">
      <c r="A189">
        <v>188</v>
      </c>
      <c r="B189" t="str">
        <f t="shared" si="2"/>
        <v>16.08</v>
      </c>
      <c r="C189" s="2">
        <v>16</v>
      </c>
      <c r="D189" s="9" t="s">
        <v>849</v>
      </c>
      <c r="E189" t="s">
        <v>763</v>
      </c>
      <c r="F189" t="s">
        <v>212</v>
      </c>
      <c r="G189" t="s">
        <v>408</v>
      </c>
      <c r="H189">
        <v>174</v>
      </c>
      <c r="I189">
        <v>202</v>
      </c>
      <c r="J189">
        <v>193</v>
      </c>
      <c r="K189">
        <v>212</v>
      </c>
      <c r="M189">
        <v>195.3</v>
      </c>
    </row>
    <row r="190" spans="1:13" x14ac:dyDescent="0.25">
      <c r="A190">
        <v>189</v>
      </c>
      <c r="B190" t="str">
        <f t="shared" si="2"/>
        <v>16.09</v>
      </c>
      <c r="C190" s="2">
        <v>16</v>
      </c>
      <c r="D190" s="9" t="s">
        <v>850</v>
      </c>
      <c r="E190" t="s">
        <v>958</v>
      </c>
      <c r="F190" t="s">
        <v>672</v>
      </c>
      <c r="G190" t="s">
        <v>272</v>
      </c>
      <c r="H190">
        <v>172</v>
      </c>
      <c r="I190">
        <v>200</v>
      </c>
      <c r="J190">
        <v>179</v>
      </c>
      <c r="K190">
        <v>238</v>
      </c>
      <c r="M190">
        <v>197.3</v>
      </c>
    </row>
    <row r="191" spans="1:13" x14ac:dyDescent="0.25">
      <c r="A191">
        <v>190</v>
      </c>
      <c r="B191" t="str">
        <f t="shared" si="2"/>
        <v>16.10</v>
      </c>
      <c r="C191" s="2">
        <v>16</v>
      </c>
      <c r="D191" s="9">
        <v>10</v>
      </c>
      <c r="E191" t="s">
        <v>837</v>
      </c>
      <c r="F191" t="s">
        <v>633</v>
      </c>
      <c r="G191" t="s">
        <v>272</v>
      </c>
      <c r="H191">
        <v>188</v>
      </c>
      <c r="I191">
        <v>201</v>
      </c>
      <c r="J191">
        <v>199</v>
      </c>
      <c r="K191">
        <v>204</v>
      </c>
      <c r="M191">
        <v>198</v>
      </c>
    </row>
    <row r="192" spans="1:13" x14ac:dyDescent="0.25">
      <c r="A192">
        <v>191</v>
      </c>
      <c r="B192" t="str">
        <f t="shared" si="2"/>
        <v>16.11</v>
      </c>
      <c r="C192" s="2">
        <v>16</v>
      </c>
      <c r="D192" s="9">
        <v>11</v>
      </c>
      <c r="E192" t="s">
        <v>878</v>
      </c>
      <c r="F192" t="s">
        <v>208</v>
      </c>
      <c r="G192" t="s">
        <v>363</v>
      </c>
      <c r="H192">
        <v>225</v>
      </c>
      <c r="I192">
        <v>178</v>
      </c>
      <c r="J192">
        <v>252</v>
      </c>
      <c r="K192">
        <v>150</v>
      </c>
      <c r="M192">
        <v>201.3</v>
      </c>
    </row>
    <row r="193" spans="1:13" x14ac:dyDescent="0.25">
      <c r="A193">
        <v>192</v>
      </c>
      <c r="B193" t="str">
        <f t="shared" si="2"/>
        <v>16.12</v>
      </c>
      <c r="C193" s="2">
        <v>16</v>
      </c>
      <c r="D193" s="9">
        <v>12</v>
      </c>
      <c r="E193" t="s">
        <v>809</v>
      </c>
      <c r="F193" t="s">
        <v>265</v>
      </c>
      <c r="G193" t="s">
        <v>362</v>
      </c>
      <c r="H193">
        <v>189</v>
      </c>
      <c r="I193">
        <v>184</v>
      </c>
      <c r="J193">
        <v>173</v>
      </c>
      <c r="K193">
        <v>259</v>
      </c>
      <c r="M193">
        <v>201.3</v>
      </c>
    </row>
  </sheetData>
  <pageMargins left="0.7" right="0.7" top="0.75" bottom="0.75" header="0.3" footer="0.3"/>
  <ignoredErrors>
    <ignoredError sqref="D2:D1048576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120B-950E-4D36-80A7-60EBE319FF97}">
  <dimension ref="A1:O193"/>
  <sheetViews>
    <sheetView workbookViewId="0">
      <selection sqref="A1:M1"/>
    </sheetView>
  </sheetViews>
  <sheetFormatPr defaultRowHeight="15" x14ac:dyDescent="0.25"/>
  <cols>
    <col min="1" max="1" width="5.28515625" bestFit="1" customWidth="1"/>
    <col min="2" max="2" width="22.85546875" bestFit="1" customWidth="1"/>
    <col min="3" max="3" width="15.28515625" bestFit="1" customWidth="1"/>
    <col min="4" max="4" width="13.140625" bestFit="1" customWidth="1"/>
    <col min="5" max="5" width="21.42578125" bestFit="1" customWidth="1"/>
    <col min="6" max="6" width="5.85546875" bestFit="1" customWidth="1"/>
    <col min="7" max="7" width="5.140625" bestFit="1" customWidth="1"/>
    <col min="8" max="8" width="5.5703125" bestFit="1" customWidth="1"/>
    <col min="9" max="9" width="7.85546875" bestFit="1" customWidth="1"/>
    <col min="10" max="10" width="4.28515625" bestFit="1" customWidth="1"/>
    <col min="11" max="11" width="9.85546875" bestFit="1" customWidth="1"/>
    <col min="12" max="12" width="4.140625" bestFit="1" customWidth="1"/>
    <col min="13" max="13" width="6" bestFit="1" customWidth="1"/>
    <col min="15" max="15" width="72.28515625" bestFit="1" customWidth="1"/>
  </cols>
  <sheetData>
    <row r="1" spans="1:15" x14ac:dyDescent="0.25">
      <c r="A1" s="18" t="s">
        <v>921</v>
      </c>
      <c r="B1" s="18" t="s">
        <v>922</v>
      </c>
      <c r="C1" s="18" t="s">
        <v>923</v>
      </c>
      <c r="D1" s="18" t="s">
        <v>924</v>
      </c>
      <c r="E1" s="18" t="s">
        <v>617</v>
      </c>
      <c r="F1" s="18" t="s">
        <v>618</v>
      </c>
      <c r="G1" s="18" t="s">
        <v>972</v>
      </c>
      <c r="H1" s="18" t="s">
        <v>973</v>
      </c>
      <c r="I1" s="18" t="s">
        <v>974</v>
      </c>
      <c r="J1" s="18" t="s">
        <v>975</v>
      </c>
      <c r="K1" s="18" t="s">
        <v>976</v>
      </c>
      <c r="L1" s="18" t="s">
        <v>977</v>
      </c>
      <c r="M1" s="18" t="s">
        <v>978</v>
      </c>
      <c r="O1" t="s">
        <v>1040</v>
      </c>
    </row>
    <row r="2" spans="1:15" x14ac:dyDescent="0.25">
      <c r="A2">
        <v>1</v>
      </c>
      <c r="B2" t="str">
        <f>IFERROR(_xlfn.CONCAT(C2, ".",D2), "N/A")</f>
        <v>1.01</v>
      </c>
      <c r="C2" s="2">
        <v>1</v>
      </c>
      <c r="D2" s="9" t="s">
        <v>842</v>
      </c>
      <c r="E2" t="s">
        <v>653</v>
      </c>
      <c r="F2" t="s">
        <v>622</v>
      </c>
      <c r="G2" t="s">
        <v>406</v>
      </c>
      <c r="H2">
        <v>1</v>
      </c>
      <c r="I2">
        <v>1</v>
      </c>
      <c r="J2">
        <v>1</v>
      </c>
      <c r="K2">
        <v>1</v>
      </c>
      <c r="M2">
        <v>1</v>
      </c>
    </row>
    <row r="3" spans="1:15" x14ac:dyDescent="0.25">
      <c r="A3">
        <v>2</v>
      </c>
      <c r="B3" t="str">
        <f t="shared" ref="B3:B66" si="0">IFERROR(_xlfn.CONCAT(C3, ".",D3), "N/A")</f>
        <v>1.02</v>
      </c>
      <c r="C3" s="2">
        <v>1</v>
      </c>
      <c r="D3" s="9" t="s">
        <v>843</v>
      </c>
      <c r="E3" t="s">
        <v>619</v>
      </c>
      <c r="F3" t="s">
        <v>214</v>
      </c>
      <c r="G3" t="s">
        <v>363</v>
      </c>
      <c r="H3">
        <v>3</v>
      </c>
      <c r="I3">
        <v>2</v>
      </c>
      <c r="J3">
        <v>2</v>
      </c>
      <c r="K3">
        <v>2</v>
      </c>
      <c r="M3">
        <v>2.2999999999999998</v>
      </c>
    </row>
    <row r="4" spans="1:15" x14ac:dyDescent="0.25">
      <c r="A4">
        <v>3</v>
      </c>
      <c r="B4" t="str">
        <f t="shared" si="0"/>
        <v>1.03</v>
      </c>
      <c r="C4" s="2">
        <v>1</v>
      </c>
      <c r="D4" s="9" t="s">
        <v>844</v>
      </c>
      <c r="E4" t="s">
        <v>710</v>
      </c>
      <c r="F4" t="s">
        <v>649</v>
      </c>
      <c r="G4" t="s">
        <v>406</v>
      </c>
      <c r="H4">
        <v>2</v>
      </c>
      <c r="I4">
        <v>3</v>
      </c>
      <c r="J4">
        <v>4</v>
      </c>
      <c r="K4">
        <v>3</v>
      </c>
      <c r="M4">
        <v>3</v>
      </c>
    </row>
    <row r="5" spans="1:15" x14ac:dyDescent="0.25">
      <c r="A5">
        <v>4</v>
      </c>
      <c r="B5" t="str">
        <f t="shared" si="0"/>
        <v>1.04</v>
      </c>
      <c r="C5" s="2">
        <v>1</v>
      </c>
      <c r="D5" s="9" t="s">
        <v>845</v>
      </c>
      <c r="E5" t="s">
        <v>631</v>
      </c>
      <c r="F5" t="s">
        <v>643</v>
      </c>
      <c r="G5" t="s">
        <v>363</v>
      </c>
      <c r="H5">
        <v>4</v>
      </c>
      <c r="I5">
        <v>4</v>
      </c>
      <c r="J5">
        <v>3</v>
      </c>
      <c r="K5">
        <v>4</v>
      </c>
      <c r="M5">
        <v>3.8</v>
      </c>
    </row>
    <row r="6" spans="1:15" x14ac:dyDescent="0.25">
      <c r="A6">
        <v>5</v>
      </c>
      <c r="B6" t="str">
        <f t="shared" si="0"/>
        <v>1.05</v>
      </c>
      <c r="C6" s="2">
        <v>1</v>
      </c>
      <c r="D6" s="9" t="s">
        <v>846</v>
      </c>
      <c r="E6" t="s">
        <v>630</v>
      </c>
      <c r="F6" t="s">
        <v>191</v>
      </c>
      <c r="G6" t="s">
        <v>407</v>
      </c>
      <c r="H6">
        <v>5</v>
      </c>
      <c r="I6">
        <v>5</v>
      </c>
      <c r="J6">
        <v>6</v>
      </c>
      <c r="K6">
        <v>7</v>
      </c>
      <c r="M6">
        <v>5.8</v>
      </c>
    </row>
    <row r="7" spans="1:15" x14ac:dyDescent="0.25">
      <c r="A7">
        <v>6</v>
      </c>
      <c r="B7" t="str">
        <f t="shared" si="0"/>
        <v>1.06</v>
      </c>
      <c r="C7" s="2">
        <v>1</v>
      </c>
      <c r="D7" s="9" t="s">
        <v>847</v>
      </c>
      <c r="E7" t="s">
        <v>634</v>
      </c>
      <c r="F7" t="s">
        <v>680</v>
      </c>
      <c r="G7" t="s">
        <v>406</v>
      </c>
      <c r="H7">
        <v>6</v>
      </c>
      <c r="I7">
        <v>6</v>
      </c>
      <c r="J7">
        <v>8</v>
      </c>
      <c r="K7">
        <v>5</v>
      </c>
      <c r="M7">
        <v>6.3</v>
      </c>
    </row>
    <row r="8" spans="1:15" x14ac:dyDescent="0.25">
      <c r="A8">
        <v>7</v>
      </c>
      <c r="B8" t="str">
        <f t="shared" si="0"/>
        <v>1.07</v>
      </c>
      <c r="C8" s="2">
        <v>1</v>
      </c>
      <c r="D8" s="9" t="s">
        <v>848</v>
      </c>
      <c r="E8" t="s">
        <v>635</v>
      </c>
      <c r="F8" t="s">
        <v>672</v>
      </c>
      <c r="G8" t="s">
        <v>363</v>
      </c>
      <c r="H8">
        <v>9</v>
      </c>
      <c r="I8">
        <v>9</v>
      </c>
      <c r="J8">
        <v>7</v>
      </c>
      <c r="K8">
        <v>6</v>
      </c>
      <c r="M8">
        <v>7.8</v>
      </c>
    </row>
    <row r="9" spans="1:15" x14ac:dyDescent="0.25">
      <c r="A9">
        <v>8</v>
      </c>
      <c r="B9" t="str">
        <f t="shared" si="0"/>
        <v>1.08</v>
      </c>
      <c r="C9" s="2">
        <v>1</v>
      </c>
      <c r="D9" s="9" t="s">
        <v>849</v>
      </c>
      <c r="E9" t="s">
        <v>927</v>
      </c>
      <c r="F9" t="s">
        <v>647</v>
      </c>
      <c r="G9" t="s">
        <v>363</v>
      </c>
      <c r="H9">
        <v>7</v>
      </c>
      <c r="I9">
        <v>8</v>
      </c>
      <c r="J9">
        <v>9</v>
      </c>
      <c r="K9">
        <v>8</v>
      </c>
      <c r="M9">
        <v>8</v>
      </c>
    </row>
    <row r="10" spans="1:15" x14ac:dyDescent="0.25">
      <c r="A10">
        <v>9</v>
      </c>
      <c r="B10" t="str">
        <f t="shared" si="0"/>
        <v>1.09</v>
      </c>
      <c r="C10" s="2">
        <v>1</v>
      </c>
      <c r="D10" s="9" t="s">
        <v>850</v>
      </c>
      <c r="E10" t="s">
        <v>638</v>
      </c>
      <c r="F10" t="s">
        <v>736</v>
      </c>
      <c r="G10" t="s">
        <v>406</v>
      </c>
      <c r="H10">
        <v>11</v>
      </c>
      <c r="I10">
        <v>7</v>
      </c>
      <c r="J10">
        <v>10</v>
      </c>
      <c r="K10">
        <v>12</v>
      </c>
      <c r="M10">
        <v>10</v>
      </c>
    </row>
    <row r="11" spans="1:15" x14ac:dyDescent="0.25">
      <c r="A11">
        <v>10</v>
      </c>
      <c r="B11" t="str">
        <f t="shared" si="0"/>
        <v>1.10</v>
      </c>
      <c r="C11" s="2">
        <v>1</v>
      </c>
      <c r="D11" s="9">
        <v>10</v>
      </c>
      <c r="E11" t="s">
        <v>632</v>
      </c>
      <c r="F11" t="s">
        <v>633</v>
      </c>
      <c r="G11" t="s">
        <v>363</v>
      </c>
      <c r="H11">
        <v>13</v>
      </c>
      <c r="I11">
        <v>10</v>
      </c>
      <c r="J11">
        <v>17</v>
      </c>
      <c r="K11">
        <v>9</v>
      </c>
      <c r="M11">
        <v>12.3</v>
      </c>
    </row>
    <row r="12" spans="1:15" x14ac:dyDescent="0.25">
      <c r="A12">
        <v>11</v>
      </c>
      <c r="B12" t="str">
        <f t="shared" si="0"/>
        <v>1.11</v>
      </c>
      <c r="C12" s="2">
        <v>1</v>
      </c>
      <c r="D12" s="9">
        <v>11</v>
      </c>
      <c r="E12" t="s">
        <v>628</v>
      </c>
      <c r="F12" t="s">
        <v>208</v>
      </c>
      <c r="G12" t="s">
        <v>406</v>
      </c>
      <c r="H12">
        <v>8</v>
      </c>
      <c r="I12">
        <v>14</v>
      </c>
      <c r="J12">
        <v>12</v>
      </c>
      <c r="K12">
        <v>17</v>
      </c>
      <c r="M12">
        <v>12.8</v>
      </c>
    </row>
    <row r="13" spans="1:15" x14ac:dyDescent="0.25">
      <c r="A13">
        <v>12</v>
      </c>
      <c r="B13" t="str">
        <f t="shared" si="0"/>
        <v>1.12</v>
      </c>
      <c r="C13" s="2">
        <v>1</v>
      </c>
      <c r="D13" s="9">
        <v>12</v>
      </c>
      <c r="E13" t="s">
        <v>663</v>
      </c>
      <c r="F13" t="s">
        <v>627</v>
      </c>
      <c r="G13" t="s">
        <v>406</v>
      </c>
      <c r="H13">
        <v>16</v>
      </c>
      <c r="I13">
        <v>11</v>
      </c>
      <c r="J13">
        <v>15</v>
      </c>
      <c r="K13">
        <v>11</v>
      </c>
      <c r="M13">
        <v>13.3</v>
      </c>
    </row>
    <row r="14" spans="1:15" x14ac:dyDescent="0.25">
      <c r="A14">
        <v>13</v>
      </c>
      <c r="B14" t="str">
        <f t="shared" si="0"/>
        <v>2.01</v>
      </c>
      <c r="C14" s="2">
        <v>2</v>
      </c>
      <c r="D14" s="9" t="s">
        <v>842</v>
      </c>
      <c r="E14" t="s">
        <v>676</v>
      </c>
      <c r="F14" t="s">
        <v>220</v>
      </c>
      <c r="G14" t="s">
        <v>406</v>
      </c>
      <c r="H14">
        <v>14</v>
      </c>
      <c r="I14">
        <v>15</v>
      </c>
      <c r="J14">
        <v>5</v>
      </c>
      <c r="K14">
        <v>21</v>
      </c>
      <c r="M14">
        <v>13.8</v>
      </c>
    </row>
    <row r="15" spans="1:15" x14ac:dyDescent="0.25">
      <c r="A15">
        <v>14</v>
      </c>
      <c r="B15" t="str">
        <f t="shared" si="0"/>
        <v>2.02</v>
      </c>
      <c r="C15" s="2">
        <v>2</v>
      </c>
      <c r="D15" s="9" t="s">
        <v>843</v>
      </c>
      <c r="E15" t="s">
        <v>654</v>
      </c>
      <c r="F15" t="s">
        <v>191</v>
      </c>
      <c r="G15" t="s">
        <v>408</v>
      </c>
      <c r="H15">
        <v>12</v>
      </c>
      <c r="I15">
        <v>12</v>
      </c>
      <c r="J15">
        <v>16</v>
      </c>
      <c r="K15">
        <v>18</v>
      </c>
      <c r="M15">
        <v>14.5</v>
      </c>
    </row>
    <row r="16" spans="1:15" x14ac:dyDescent="0.25">
      <c r="A16">
        <v>15</v>
      </c>
      <c r="B16" t="str">
        <f t="shared" si="0"/>
        <v>2.03</v>
      </c>
      <c r="C16" s="2">
        <v>2</v>
      </c>
      <c r="D16" s="9" t="s">
        <v>844</v>
      </c>
      <c r="E16" t="s">
        <v>655</v>
      </c>
      <c r="F16" t="s">
        <v>672</v>
      </c>
      <c r="G16" t="s">
        <v>406</v>
      </c>
      <c r="H16">
        <v>19</v>
      </c>
      <c r="I16">
        <v>13</v>
      </c>
      <c r="J16">
        <v>13</v>
      </c>
      <c r="K16">
        <v>15</v>
      </c>
      <c r="M16">
        <v>15</v>
      </c>
    </row>
    <row r="17" spans="1:13" x14ac:dyDescent="0.25">
      <c r="A17">
        <v>16</v>
      </c>
      <c r="B17" t="str">
        <f t="shared" si="0"/>
        <v>2.04</v>
      </c>
      <c r="C17" s="2">
        <v>2</v>
      </c>
      <c r="D17" s="9" t="s">
        <v>845</v>
      </c>
      <c r="E17" t="s">
        <v>734</v>
      </c>
      <c r="F17" t="s">
        <v>625</v>
      </c>
      <c r="G17" t="s">
        <v>363</v>
      </c>
      <c r="H17">
        <v>15</v>
      </c>
      <c r="I17">
        <v>21</v>
      </c>
      <c r="J17">
        <v>18</v>
      </c>
      <c r="K17">
        <v>10</v>
      </c>
      <c r="M17">
        <v>16</v>
      </c>
    </row>
    <row r="18" spans="1:13" x14ac:dyDescent="0.25">
      <c r="A18">
        <v>17</v>
      </c>
      <c r="B18" t="str">
        <f t="shared" si="0"/>
        <v>2.05</v>
      </c>
      <c r="C18" s="2">
        <v>2</v>
      </c>
      <c r="D18" s="9" t="s">
        <v>846</v>
      </c>
      <c r="E18" t="s">
        <v>624</v>
      </c>
      <c r="F18" t="s">
        <v>685</v>
      </c>
      <c r="G18" t="s">
        <v>363</v>
      </c>
      <c r="H18">
        <v>10</v>
      </c>
      <c r="I18">
        <v>16</v>
      </c>
      <c r="J18">
        <v>19</v>
      </c>
      <c r="K18">
        <v>19</v>
      </c>
      <c r="M18">
        <v>16</v>
      </c>
    </row>
    <row r="19" spans="1:13" x14ac:dyDescent="0.25">
      <c r="A19">
        <v>18</v>
      </c>
      <c r="B19" t="str">
        <f t="shared" si="0"/>
        <v>2.06</v>
      </c>
      <c r="C19" s="2">
        <v>2</v>
      </c>
      <c r="D19" s="9" t="s">
        <v>847</v>
      </c>
      <c r="E19" t="s">
        <v>669</v>
      </c>
      <c r="F19" t="s">
        <v>193</v>
      </c>
      <c r="G19" t="s">
        <v>363</v>
      </c>
      <c r="H19">
        <v>18</v>
      </c>
      <c r="I19">
        <v>19</v>
      </c>
      <c r="J19">
        <v>14</v>
      </c>
      <c r="K19">
        <v>13</v>
      </c>
      <c r="M19">
        <v>16</v>
      </c>
    </row>
    <row r="20" spans="1:13" x14ac:dyDescent="0.25">
      <c r="A20">
        <v>19</v>
      </c>
      <c r="B20" t="str">
        <f t="shared" si="0"/>
        <v>2.07</v>
      </c>
      <c r="C20" s="2">
        <v>2</v>
      </c>
      <c r="D20" s="9" t="s">
        <v>848</v>
      </c>
      <c r="E20" t="s">
        <v>901</v>
      </c>
      <c r="F20" t="s">
        <v>269</v>
      </c>
      <c r="G20" t="s">
        <v>406</v>
      </c>
      <c r="H20">
        <v>17</v>
      </c>
      <c r="I20">
        <v>18</v>
      </c>
      <c r="J20">
        <v>20</v>
      </c>
      <c r="K20">
        <v>14</v>
      </c>
      <c r="M20">
        <v>17.3</v>
      </c>
    </row>
    <row r="21" spans="1:13" x14ac:dyDescent="0.25">
      <c r="A21">
        <v>20</v>
      </c>
      <c r="B21" t="str">
        <f t="shared" si="0"/>
        <v>2.08</v>
      </c>
      <c r="C21" s="2">
        <v>2</v>
      </c>
      <c r="D21" s="9" t="s">
        <v>849</v>
      </c>
      <c r="E21" t="s">
        <v>797</v>
      </c>
      <c r="F21" t="s">
        <v>666</v>
      </c>
      <c r="G21" t="s">
        <v>406</v>
      </c>
      <c r="H21">
        <v>21</v>
      </c>
      <c r="I21">
        <v>17</v>
      </c>
      <c r="J21">
        <v>21</v>
      </c>
      <c r="K21">
        <v>16</v>
      </c>
      <c r="M21">
        <v>18.8</v>
      </c>
    </row>
    <row r="22" spans="1:13" x14ac:dyDescent="0.25">
      <c r="A22">
        <v>21</v>
      </c>
      <c r="B22" t="str">
        <f t="shared" si="0"/>
        <v>2.09</v>
      </c>
      <c r="C22" s="2">
        <v>2</v>
      </c>
      <c r="D22" s="9" t="s">
        <v>850</v>
      </c>
      <c r="E22" t="s">
        <v>667</v>
      </c>
      <c r="F22" t="s">
        <v>639</v>
      </c>
      <c r="G22" t="s">
        <v>408</v>
      </c>
      <c r="H22">
        <v>20</v>
      </c>
      <c r="I22">
        <v>20</v>
      </c>
      <c r="J22">
        <v>22</v>
      </c>
      <c r="K22">
        <v>20</v>
      </c>
      <c r="M22">
        <v>20.5</v>
      </c>
    </row>
    <row r="23" spans="1:13" x14ac:dyDescent="0.25">
      <c r="A23">
        <v>22</v>
      </c>
      <c r="B23" t="str">
        <f t="shared" si="0"/>
        <v>2.10</v>
      </c>
      <c r="C23" s="2">
        <v>2</v>
      </c>
      <c r="D23" s="9">
        <v>10</v>
      </c>
      <c r="E23" t="s">
        <v>733</v>
      </c>
      <c r="F23" t="s">
        <v>672</v>
      </c>
      <c r="G23" t="s">
        <v>408</v>
      </c>
      <c r="H23">
        <v>22</v>
      </c>
      <c r="I23">
        <v>23</v>
      </c>
      <c r="J23">
        <v>23</v>
      </c>
      <c r="K23">
        <v>23</v>
      </c>
      <c r="M23">
        <v>22.8</v>
      </c>
    </row>
    <row r="24" spans="1:13" x14ac:dyDescent="0.25">
      <c r="A24">
        <v>23</v>
      </c>
      <c r="B24" t="str">
        <f t="shared" si="0"/>
        <v>2.11</v>
      </c>
      <c r="C24" s="2">
        <v>2</v>
      </c>
      <c r="D24" s="9">
        <v>11</v>
      </c>
      <c r="E24" t="s">
        <v>732</v>
      </c>
      <c r="F24" t="s">
        <v>680</v>
      </c>
      <c r="G24" t="s">
        <v>406</v>
      </c>
      <c r="H24">
        <v>25</v>
      </c>
      <c r="I24">
        <v>22</v>
      </c>
      <c r="J24">
        <v>25</v>
      </c>
      <c r="K24">
        <v>26</v>
      </c>
      <c r="M24">
        <v>24.5</v>
      </c>
    </row>
    <row r="25" spans="1:13" x14ac:dyDescent="0.25">
      <c r="A25">
        <v>24</v>
      </c>
      <c r="B25" t="str">
        <f t="shared" si="0"/>
        <v>2.12</v>
      </c>
      <c r="C25" s="2">
        <v>2</v>
      </c>
      <c r="D25" s="9">
        <v>12</v>
      </c>
      <c r="E25" t="s">
        <v>870</v>
      </c>
      <c r="F25" t="s">
        <v>183</v>
      </c>
      <c r="G25" t="s">
        <v>406</v>
      </c>
      <c r="H25">
        <v>28</v>
      </c>
      <c r="I25">
        <v>24</v>
      </c>
      <c r="J25">
        <v>32</v>
      </c>
      <c r="K25">
        <v>22</v>
      </c>
      <c r="M25">
        <v>26.5</v>
      </c>
    </row>
    <row r="26" spans="1:13" x14ac:dyDescent="0.25">
      <c r="A26">
        <v>25</v>
      </c>
      <c r="B26" t="str">
        <f t="shared" si="0"/>
        <v>3.01</v>
      </c>
      <c r="C26" s="2">
        <v>3</v>
      </c>
      <c r="D26" s="9" t="s">
        <v>842</v>
      </c>
      <c r="E26" t="s">
        <v>711</v>
      </c>
      <c r="F26" t="s">
        <v>672</v>
      </c>
      <c r="G26" t="s">
        <v>406</v>
      </c>
      <c r="H26">
        <v>30</v>
      </c>
      <c r="I26">
        <v>27</v>
      </c>
      <c r="J26">
        <v>27</v>
      </c>
      <c r="K26">
        <v>24</v>
      </c>
      <c r="M26">
        <v>27</v>
      </c>
    </row>
    <row r="27" spans="1:13" x14ac:dyDescent="0.25">
      <c r="A27">
        <v>26</v>
      </c>
      <c r="B27" t="str">
        <f t="shared" si="0"/>
        <v>3.02</v>
      </c>
      <c r="C27" s="2">
        <v>3</v>
      </c>
      <c r="D27" s="9" t="s">
        <v>843</v>
      </c>
      <c r="E27" t="s">
        <v>636</v>
      </c>
      <c r="F27" t="s">
        <v>637</v>
      </c>
      <c r="G27" t="s">
        <v>363</v>
      </c>
      <c r="H27">
        <v>29</v>
      </c>
      <c r="I27">
        <v>28</v>
      </c>
      <c r="J27">
        <v>30</v>
      </c>
      <c r="K27">
        <v>25</v>
      </c>
      <c r="M27">
        <v>28</v>
      </c>
    </row>
    <row r="28" spans="1:13" x14ac:dyDescent="0.25">
      <c r="A28">
        <v>27</v>
      </c>
      <c r="B28" t="str">
        <f t="shared" si="0"/>
        <v>3.03</v>
      </c>
      <c r="C28" s="2">
        <v>3</v>
      </c>
      <c r="D28" s="9" t="s">
        <v>844</v>
      </c>
      <c r="E28" t="s">
        <v>698</v>
      </c>
      <c r="F28" t="s">
        <v>649</v>
      </c>
      <c r="G28" t="s">
        <v>406</v>
      </c>
      <c r="H28">
        <v>26</v>
      </c>
      <c r="I28">
        <v>25</v>
      </c>
      <c r="J28">
        <v>29</v>
      </c>
      <c r="K28">
        <v>35</v>
      </c>
      <c r="M28">
        <v>28.8</v>
      </c>
    </row>
    <row r="29" spans="1:13" x14ac:dyDescent="0.25">
      <c r="A29">
        <v>28</v>
      </c>
      <c r="B29" t="str">
        <f t="shared" si="0"/>
        <v>3.04</v>
      </c>
      <c r="C29" s="2">
        <v>3</v>
      </c>
      <c r="D29" s="9" t="s">
        <v>845</v>
      </c>
      <c r="E29" t="s">
        <v>957</v>
      </c>
      <c r="F29" t="s">
        <v>662</v>
      </c>
      <c r="G29" t="s">
        <v>363</v>
      </c>
      <c r="H29">
        <v>27</v>
      </c>
      <c r="I29">
        <v>30</v>
      </c>
      <c r="J29">
        <v>31</v>
      </c>
      <c r="K29">
        <v>27</v>
      </c>
      <c r="M29">
        <v>28.8</v>
      </c>
    </row>
    <row r="30" spans="1:13" x14ac:dyDescent="0.25">
      <c r="A30">
        <v>29</v>
      </c>
      <c r="B30" t="str">
        <f t="shared" si="0"/>
        <v>3.05</v>
      </c>
      <c r="C30" s="2">
        <v>3</v>
      </c>
      <c r="D30" s="9" t="s">
        <v>846</v>
      </c>
      <c r="E30" t="s">
        <v>689</v>
      </c>
      <c r="F30" t="s">
        <v>685</v>
      </c>
      <c r="G30" t="s">
        <v>407</v>
      </c>
      <c r="H30">
        <v>36</v>
      </c>
      <c r="I30">
        <v>26</v>
      </c>
      <c r="J30">
        <v>26</v>
      </c>
      <c r="K30">
        <v>33</v>
      </c>
      <c r="M30">
        <v>30.3</v>
      </c>
    </row>
    <row r="31" spans="1:13" x14ac:dyDescent="0.25">
      <c r="A31">
        <v>30</v>
      </c>
      <c r="B31" t="str">
        <f t="shared" si="0"/>
        <v>3.06</v>
      </c>
      <c r="C31" s="2">
        <v>3</v>
      </c>
      <c r="D31" s="9" t="s">
        <v>847</v>
      </c>
      <c r="E31" t="s">
        <v>753</v>
      </c>
      <c r="F31" t="s">
        <v>266</v>
      </c>
      <c r="G31" t="s">
        <v>363</v>
      </c>
      <c r="H31">
        <v>37</v>
      </c>
      <c r="I31">
        <v>29</v>
      </c>
      <c r="J31">
        <v>28</v>
      </c>
      <c r="K31">
        <v>28</v>
      </c>
      <c r="M31">
        <v>30.5</v>
      </c>
    </row>
    <row r="32" spans="1:13" x14ac:dyDescent="0.25">
      <c r="A32">
        <v>31</v>
      </c>
      <c r="B32" t="str">
        <f t="shared" si="0"/>
        <v>3.07</v>
      </c>
      <c r="C32" s="2">
        <v>3</v>
      </c>
      <c r="D32" s="9" t="s">
        <v>848</v>
      </c>
      <c r="E32" t="s">
        <v>818</v>
      </c>
      <c r="F32" t="s">
        <v>650</v>
      </c>
      <c r="G32" t="s">
        <v>406</v>
      </c>
      <c r="H32">
        <v>24</v>
      </c>
      <c r="I32">
        <v>31</v>
      </c>
      <c r="J32">
        <v>34</v>
      </c>
      <c r="K32">
        <v>36</v>
      </c>
      <c r="M32">
        <v>31.3</v>
      </c>
    </row>
    <row r="33" spans="1:13" x14ac:dyDescent="0.25">
      <c r="A33">
        <v>32</v>
      </c>
      <c r="B33" t="str">
        <f t="shared" si="0"/>
        <v>3.08</v>
      </c>
      <c r="C33" s="2">
        <v>3</v>
      </c>
      <c r="D33" s="9" t="s">
        <v>849</v>
      </c>
      <c r="E33" t="s">
        <v>648</v>
      </c>
      <c r="F33" t="s">
        <v>736</v>
      </c>
      <c r="G33" t="s">
        <v>363</v>
      </c>
      <c r="H33">
        <v>23</v>
      </c>
      <c r="I33">
        <v>36</v>
      </c>
      <c r="J33">
        <v>42</v>
      </c>
      <c r="K33">
        <v>31</v>
      </c>
      <c r="M33">
        <v>33</v>
      </c>
    </row>
    <row r="34" spans="1:13" x14ac:dyDescent="0.25">
      <c r="A34">
        <v>33</v>
      </c>
      <c r="B34" t="str">
        <f t="shared" si="0"/>
        <v>3.09</v>
      </c>
      <c r="C34" s="2">
        <v>3</v>
      </c>
      <c r="D34" s="9" t="s">
        <v>850</v>
      </c>
      <c r="E34" t="s">
        <v>928</v>
      </c>
      <c r="F34" t="s">
        <v>666</v>
      </c>
      <c r="G34" t="s">
        <v>363</v>
      </c>
      <c r="H34">
        <v>33</v>
      </c>
      <c r="I34">
        <v>33</v>
      </c>
      <c r="J34">
        <v>37</v>
      </c>
      <c r="K34">
        <v>29</v>
      </c>
      <c r="M34">
        <v>33</v>
      </c>
    </row>
    <row r="35" spans="1:13" x14ac:dyDescent="0.25">
      <c r="A35">
        <v>34</v>
      </c>
      <c r="B35" t="str">
        <f t="shared" si="0"/>
        <v>3.10</v>
      </c>
      <c r="C35" s="2">
        <v>3</v>
      </c>
      <c r="D35" s="9">
        <v>10</v>
      </c>
      <c r="E35" t="s">
        <v>684</v>
      </c>
      <c r="F35" t="s">
        <v>685</v>
      </c>
      <c r="G35" t="s">
        <v>408</v>
      </c>
      <c r="H35">
        <v>31</v>
      </c>
      <c r="I35">
        <v>32</v>
      </c>
      <c r="J35">
        <v>35</v>
      </c>
      <c r="K35">
        <v>38</v>
      </c>
      <c r="M35">
        <v>34</v>
      </c>
    </row>
    <row r="36" spans="1:13" x14ac:dyDescent="0.25">
      <c r="A36">
        <v>35</v>
      </c>
      <c r="B36" t="str">
        <f t="shared" si="0"/>
        <v>3.11</v>
      </c>
      <c r="C36" s="2">
        <v>3</v>
      </c>
      <c r="D36" s="9">
        <v>11</v>
      </c>
      <c r="E36" t="s">
        <v>646</v>
      </c>
      <c r="F36" t="s">
        <v>625</v>
      </c>
      <c r="G36" t="s">
        <v>406</v>
      </c>
      <c r="H36">
        <v>38</v>
      </c>
      <c r="I36">
        <v>34</v>
      </c>
      <c r="J36">
        <v>36</v>
      </c>
      <c r="K36">
        <v>30</v>
      </c>
      <c r="M36">
        <v>34.5</v>
      </c>
    </row>
    <row r="37" spans="1:13" x14ac:dyDescent="0.25">
      <c r="A37">
        <v>36</v>
      </c>
      <c r="B37" t="str">
        <f t="shared" si="0"/>
        <v>3.12</v>
      </c>
      <c r="C37" s="2">
        <v>3</v>
      </c>
      <c r="D37" s="9">
        <v>12</v>
      </c>
      <c r="E37" t="s">
        <v>742</v>
      </c>
      <c r="F37" t="s">
        <v>649</v>
      </c>
      <c r="G37" t="s">
        <v>408</v>
      </c>
      <c r="H37">
        <v>34</v>
      </c>
      <c r="I37">
        <v>35</v>
      </c>
      <c r="J37">
        <v>33</v>
      </c>
      <c r="K37">
        <v>37</v>
      </c>
      <c r="M37">
        <v>34.799999999999997</v>
      </c>
    </row>
    <row r="38" spans="1:13" x14ac:dyDescent="0.25">
      <c r="A38">
        <v>37</v>
      </c>
      <c r="B38" t="str">
        <f t="shared" si="0"/>
        <v>4.01</v>
      </c>
      <c r="C38" s="2">
        <v>4</v>
      </c>
      <c r="D38" s="9" t="s">
        <v>842</v>
      </c>
      <c r="E38" t="s">
        <v>629</v>
      </c>
      <c r="F38" t="s">
        <v>622</v>
      </c>
      <c r="G38" t="s">
        <v>363</v>
      </c>
      <c r="H38">
        <v>32</v>
      </c>
      <c r="I38">
        <v>40</v>
      </c>
      <c r="J38">
        <v>38</v>
      </c>
      <c r="K38">
        <v>39</v>
      </c>
      <c r="M38">
        <v>37.299999999999997</v>
      </c>
    </row>
    <row r="39" spans="1:13" x14ac:dyDescent="0.25">
      <c r="A39">
        <v>38</v>
      </c>
      <c r="B39" t="str">
        <f t="shared" si="0"/>
        <v>4.02</v>
      </c>
      <c r="C39" s="2">
        <v>4</v>
      </c>
      <c r="D39" s="9" t="s">
        <v>843</v>
      </c>
      <c r="E39" t="s">
        <v>984</v>
      </c>
      <c r="F39" t="s">
        <v>214</v>
      </c>
      <c r="G39" t="s">
        <v>406</v>
      </c>
      <c r="H39">
        <v>35</v>
      </c>
      <c r="I39">
        <v>37</v>
      </c>
      <c r="J39">
        <v>39</v>
      </c>
      <c r="K39">
        <v>41</v>
      </c>
      <c r="M39">
        <v>38</v>
      </c>
    </row>
    <row r="40" spans="1:13" x14ac:dyDescent="0.25">
      <c r="A40">
        <v>39</v>
      </c>
      <c r="B40" t="str">
        <f t="shared" si="0"/>
        <v>4.03</v>
      </c>
      <c r="C40" s="2">
        <v>4</v>
      </c>
      <c r="D40" s="9" t="s">
        <v>844</v>
      </c>
      <c r="E40" t="s">
        <v>855</v>
      </c>
      <c r="F40" t="s">
        <v>269</v>
      </c>
      <c r="G40" t="s">
        <v>363</v>
      </c>
      <c r="H40">
        <v>48</v>
      </c>
      <c r="I40">
        <v>39</v>
      </c>
      <c r="J40">
        <v>24</v>
      </c>
      <c r="K40">
        <v>52</v>
      </c>
      <c r="M40">
        <v>40.799999999999997</v>
      </c>
    </row>
    <row r="41" spans="1:13" x14ac:dyDescent="0.25">
      <c r="A41">
        <v>40</v>
      </c>
      <c r="B41" t="str">
        <f t="shared" si="0"/>
        <v>4.04</v>
      </c>
      <c r="C41" s="2">
        <v>4</v>
      </c>
      <c r="D41" s="9" t="s">
        <v>845</v>
      </c>
      <c r="E41" t="s">
        <v>673</v>
      </c>
      <c r="F41" t="s">
        <v>633</v>
      </c>
      <c r="G41" t="s">
        <v>406</v>
      </c>
      <c r="H41">
        <v>41</v>
      </c>
      <c r="I41">
        <v>42</v>
      </c>
      <c r="J41">
        <v>45</v>
      </c>
      <c r="K41">
        <v>40</v>
      </c>
      <c r="M41">
        <v>42</v>
      </c>
    </row>
    <row r="42" spans="1:13" x14ac:dyDescent="0.25">
      <c r="A42">
        <v>41</v>
      </c>
      <c r="B42" t="str">
        <f t="shared" si="0"/>
        <v>4.05</v>
      </c>
      <c r="C42" s="2">
        <v>4</v>
      </c>
      <c r="D42" s="9" t="s">
        <v>846</v>
      </c>
      <c r="E42" t="s">
        <v>658</v>
      </c>
      <c r="F42" t="s">
        <v>657</v>
      </c>
      <c r="G42" t="s">
        <v>406</v>
      </c>
      <c r="H42">
        <v>39</v>
      </c>
      <c r="I42">
        <v>38</v>
      </c>
      <c r="J42">
        <v>52</v>
      </c>
      <c r="K42">
        <v>45</v>
      </c>
      <c r="M42">
        <v>43.5</v>
      </c>
    </row>
    <row r="43" spans="1:13" x14ac:dyDescent="0.25">
      <c r="A43">
        <v>42</v>
      </c>
      <c r="B43" t="str">
        <f t="shared" si="0"/>
        <v>4.06</v>
      </c>
      <c r="C43" s="2">
        <v>4</v>
      </c>
      <c r="D43" s="9" t="s">
        <v>847</v>
      </c>
      <c r="E43" t="s">
        <v>703</v>
      </c>
      <c r="F43" t="s">
        <v>189</v>
      </c>
      <c r="G43" t="s">
        <v>408</v>
      </c>
      <c r="H43">
        <v>42</v>
      </c>
      <c r="I43">
        <v>46</v>
      </c>
      <c r="J43">
        <v>44</v>
      </c>
      <c r="K43">
        <v>42</v>
      </c>
      <c r="M43">
        <v>43.5</v>
      </c>
    </row>
    <row r="44" spans="1:13" x14ac:dyDescent="0.25">
      <c r="A44">
        <v>43</v>
      </c>
      <c r="B44" t="str">
        <f t="shared" si="0"/>
        <v>4.07</v>
      </c>
      <c r="C44" s="2">
        <v>4</v>
      </c>
      <c r="D44" s="9" t="s">
        <v>848</v>
      </c>
      <c r="E44" t="s">
        <v>863</v>
      </c>
      <c r="F44" t="s">
        <v>650</v>
      </c>
      <c r="G44" t="s">
        <v>363</v>
      </c>
      <c r="H44">
        <v>50</v>
      </c>
      <c r="I44">
        <v>41</v>
      </c>
      <c r="J44">
        <v>50</v>
      </c>
      <c r="K44">
        <v>34</v>
      </c>
      <c r="M44">
        <v>43.8</v>
      </c>
    </row>
    <row r="45" spans="1:13" x14ac:dyDescent="0.25">
      <c r="A45">
        <v>44</v>
      </c>
      <c r="B45" t="str">
        <f t="shared" si="0"/>
        <v>4.08</v>
      </c>
      <c r="C45" s="2">
        <v>4</v>
      </c>
      <c r="D45" s="9" t="s">
        <v>849</v>
      </c>
      <c r="E45" t="s">
        <v>755</v>
      </c>
      <c r="F45" t="s">
        <v>637</v>
      </c>
      <c r="G45" t="s">
        <v>408</v>
      </c>
      <c r="H45">
        <v>44</v>
      </c>
      <c r="I45">
        <v>44</v>
      </c>
      <c r="J45">
        <v>40</v>
      </c>
      <c r="K45">
        <v>49</v>
      </c>
      <c r="M45">
        <v>44.3</v>
      </c>
    </row>
    <row r="46" spans="1:13" x14ac:dyDescent="0.25">
      <c r="A46">
        <v>45</v>
      </c>
      <c r="B46" t="str">
        <f t="shared" si="0"/>
        <v>4.09</v>
      </c>
      <c r="C46" s="2">
        <v>4</v>
      </c>
      <c r="D46" s="9" t="s">
        <v>850</v>
      </c>
      <c r="E46" t="s">
        <v>692</v>
      </c>
      <c r="F46" t="s">
        <v>622</v>
      </c>
      <c r="G46" t="s">
        <v>407</v>
      </c>
      <c r="H46">
        <v>43</v>
      </c>
      <c r="I46">
        <v>47</v>
      </c>
      <c r="J46">
        <v>47</v>
      </c>
      <c r="K46">
        <v>44</v>
      </c>
      <c r="M46">
        <v>45.3</v>
      </c>
    </row>
    <row r="47" spans="1:13" x14ac:dyDescent="0.25">
      <c r="A47">
        <v>46</v>
      </c>
      <c r="B47" t="str">
        <f t="shared" si="0"/>
        <v>4.10</v>
      </c>
      <c r="C47" s="2">
        <v>4</v>
      </c>
      <c r="D47" s="9">
        <v>10</v>
      </c>
      <c r="E47" t="s">
        <v>857</v>
      </c>
      <c r="F47" t="s">
        <v>736</v>
      </c>
      <c r="G47" t="s">
        <v>363</v>
      </c>
      <c r="H47">
        <v>40</v>
      </c>
      <c r="I47">
        <v>49</v>
      </c>
      <c r="J47">
        <v>64</v>
      </c>
      <c r="K47">
        <v>32</v>
      </c>
      <c r="M47">
        <v>46.3</v>
      </c>
    </row>
    <row r="48" spans="1:13" x14ac:dyDescent="0.25">
      <c r="A48">
        <v>47</v>
      </c>
      <c r="B48" t="str">
        <f t="shared" si="0"/>
        <v>4.11</v>
      </c>
      <c r="C48" s="2">
        <v>4</v>
      </c>
      <c r="D48" s="9">
        <v>11</v>
      </c>
      <c r="E48" t="s">
        <v>640</v>
      </c>
      <c r="F48" t="s">
        <v>641</v>
      </c>
      <c r="G48" t="s">
        <v>363</v>
      </c>
      <c r="H48">
        <v>67</v>
      </c>
      <c r="I48">
        <v>45</v>
      </c>
      <c r="J48">
        <v>11</v>
      </c>
      <c r="K48">
        <v>68</v>
      </c>
      <c r="M48">
        <v>47.8</v>
      </c>
    </row>
    <row r="49" spans="1:13" x14ac:dyDescent="0.25">
      <c r="A49">
        <v>48</v>
      </c>
      <c r="B49" t="str">
        <f t="shared" si="0"/>
        <v>4.12</v>
      </c>
      <c r="C49" s="2">
        <v>4</v>
      </c>
      <c r="D49" s="9">
        <v>12</v>
      </c>
      <c r="E49" t="s">
        <v>660</v>
      </c>
      <c r="F49" t="s">
        <v>214</v>
      </c>
      <c r="G49" t="s">
        <v>407</v>
      </c>
      <c r="H49">
        <v>49</v>
      </c>
      <c r="I49">
        <v>43</v>
      </c>
      <c r="J49">
        <v>46</v>
      </c>
      <c r="K49">
        <v>60</v>
      </c>
      <c r="M49">
        <v>49.5</v>
      </c>
    </row>
    <row r="50" spans="1:13" x14ac:dyDescent="0.25">
      <c r="A50">
        <v>49</v>
      </c>
      <c r="B50" t="str">
        <f t="shared" si="0"/>
        <v>5.01</v>
      </c>
      <c r="C50" s="2">
        <v>5</v>
      </c>
      <c r="D50" s="9" t="s">
        <v>842</v>
      </c>
      <c r="E50" t="s">
        <v>671</v>
      </c>
      <c r="F50" t="s">
        <v>620</v>
      </c>
      <c r="G50" t="s">
        <v>363</v>
      </c>
      <c r="H50">
        <v>59</v>
      </c>
      <c r="I50">
        <v>54</v>
      </c>
      <c r="J50">
        <v>41</v>
      </c>
      <c r="K50">
        <v>48</v>
      </c>
      <c r="M50">
        <v>50.5</v>
      </c>
    </row>
    <row r="51" spans="1:13" x14ac:dyDescent="0.25">
      <c r="A51">
        <v>50</v>
      </c>
      <c r="B51" t="str">
        <f t="shared" si="0"/>
        <v>5.02</v>
      </c>
      <c r="C51" s="2">
        <v>5</v>
      </c>
      <c r="D51" s="9" t="s">
        <v>843</v>
      </c>
      <c r="E51" t="s">
        <v>652</v>
      </c>
      <c r="F51" t="s">
        <v>265</v>
      </c>
      <c r="G51" t="s">
        <v>407</v>
      </c>
      <c r="H51">
        <v>45</v>
      </c>
      <c r="I51">
        <v>52</v>
      </c>
      <c r="J51">
        <v>54</v>
      </c>
      <c r="K51">
        <v>51</v>
      </c>
      <c r="M51">
        <v>50.5</v>
      </c>
    </row>
    <row r="52" spans="1:13" x14ac:dyDescent="0.25">
      <c r="A52">
        <v>51</v>
      </c>
      <c r="B52" t="str">
        <f t="shared" si="0"/>
        <v>5.03</v>
      </c>
      <c r="C52" s="2">
        <v>5</v>
      </c>
      <c r="D52" s="9" t="s">
        <v>844</v>
      </c>
      <c r="E52" t="s">
        <v>820</v>
      </c>
      <c r="F52" t="s">
        <v>657</v>
      </c>
      <c r="G52" t="s">
        <v>406</v>
      </c>
      <c r="H52">
        <v>55</v>
      </c>
      <c r="I52">
        <v>50</v>
      </c>
      <c r="J52">
        <v>43</v>
      </c>
      <c r="K52">
        <v>55</v>
      </c>
      <c r="M52">
        <v>50.8</v>
      </c>
    </row>
    <row r="53" spans="1:13" x14ac:dyDescent="0.25">
      <c r="A53">
        <v>52</v>
      </c>
      <c r="B53" t="str">
        <f t="shared" si="0"/>
        <v>5.04</v>
      </c>
      <c r="C53" s="2">
        <v>5</v>
      </c>
      <c r="D53" s="9" t="s">
        <v>845</v>
      </c>
      <c r="E53" t="s">
        <v>644</v>
      </c>
      <c r="F53" t="s">
        <v>625</v>
      </c>
      <c r="G53" t="s">
        <v>406</v>
      </c>
      <c r="H53">
        <v>47</v>
      </c>
      <c r="I53">
        <v>48</v>
      </c>
      <c r="J53">
        <v>56</v>
      </c>
      <c r="K53">
        <v>59</v>
      </c>
      <c r="M53">
        <v>52.5</v>
      </c>
    </row>
    <row r="54" spans="1:13" x14ac:dyDescent="0.25">
      <c r="A54">
        <v>53</v>
      </c>
      <c r="B54" t="str">
        <f t="shared" si="0"/>
        <v>5.05</v>
      </c>
      <c r="C54" s="2">
        <v>5</v>
      </c>
      <c r="D54" s="9" t="s">
        <v>846</v>
      </c>
      <c r="E54" t="s">
        <v>664</v>
      </c>
      <c r="F54" t="s">
        <v>643</v>
      </c>
      <c r="G54" t="s">
        <v>406</v>
      </c>
      <c r="H54">
        <v>65</v>
      </c>
      <c r="I54">
        <v>51</v>
      </c>
      <c r="J54">
        <v>48</v>
      </c>
      <c r="K54">
        <v>53</v>
      </c>
      <c r="M54">
        <v>54.3</v>
      </c>
    </row>
    <row r="55" spans="1:13" x14ac:dyDescent="0.25">
      <c r="A55">
        <v>54</v>
      </c>
      <c r="B55" t="str">
        <f t="shared" si="0"/>
        <v>5.06</v>
      </c>
      <c r="C55" s="2">
        <v>5</v>
      </c>
      <c r="D55" s="9" t="s">
        <v>847</v>
      </c>
      <c r="E55" t="s">
        <v>777</v>
      </c>
      <c r="F55" t="s">
        <v>662</v>
      </c>
      <c r="G55" t="s">
        <v>408</v>
      </c>
      <c r="H55">
        <v>60</v>
      </c>
      <c r="I55">
        <v>53</v>
      </c>
      <c r="J55">
        <v>49</v>
      </c>
      <c r="K55">
        <v>58</v>
      </c>
      <c r="M55">
        <v>55</v>
      </c>
    </row>
    <row r="56" spans="1:13" x14ac:dyDescent="0.25">
      <c r="A56">
        <v>55</v>
      </c>
      <c r="B56" t="str">
        <f t="shared" si="0"/>
        <v>5.07</v>
      </c>
      <c r="C56" s="2">
        <v>5</v>
      </c>
      <c r="D56" s="9" t="s">
        <v>848</v>
      </c>
      <c r="E56" t="s">
        <v>902</v>
      </c>
      <c r="F56" t="s">
        <v>193</v>
      </c>
      <c r="G56" t="s">
        <v>406</v>
      </c>
      <c r="H56">
        <v>46</v>
      </c>
      <c r="I56">
        <v>60</v>
      </c>
      <c r="J56">
        <v>59</v>
      </c>
      <c r="K56">
        <v>56</v>
      </c>
      <c r="M56">
        <v>55.3</v>
      </c>
    </row>
    <row r="57" spans="1:13" x14ac:dyDescent="0.25">
      <c r="A57">
        <v>56</v>
      </c>
      <c r="B57" t="str">
        <f t="shared" si="0"/>
        <v>5.08</v>
      </c>
      <c r="C57" s="2">
        <v>5</v>
      </c>
      <c r="D57" s="9" t="s">
        <v>849</v>
      </c>
      <c r="E57" t="s">
        <v>746</v>
      </c>
      <c r="F57" t="s">
        <v>269</v>
      </c>
      <c r="G57" t="s">
        <v>406</v>
      </c>
      <c r="H57">
        <v>63</v>
      </c>
      <c r="I57">
        <v>70</v>
      </c>
      <c r="J57">
        <v>53</v>
      </c>
      <c r="K57">
        <v>57</v>
      </c>
      <c r="M57">
        <v>60.8</v>
      </c>
    </row>
    <row r="58" spans="1:13" x14ac:dyDescent="0.25">
      <c r="A58">
        <v>57</v>
      </c>
      <c r="B58" t="str">
        <f t="shared" si="0"/>
        <v>5.09</v>
      </c>
      <c r="C58" s="2">
        <v>5</v>
      </c>
      <c r="D58" s="9" t="s">
        <v>850</v>
      </c>
      <c r="E58" t="s">
        <v>853</v>
      </c>
      <c r="F58" t="s">
        <v>189</v>
      </c>
      <c r="G58" t="s">
        <v>363</v>
      </c>
      <c r="H58">
        <v>80</v>
      </c>
      <c r="I58">
        <v>56</v>
      </c>
      <c r="J58">
        <v>66</v>
      </c>
      <c r="K58">
        <v>43</v>
      </c>
      <c r="M58">
        <v>61.3</v>
      </c>
    </row>
    <row r="59" spans="1:13" x14ac:dyDescent="0.25">
      <c r="A59">
        <v>58</v>
      </c>
      <c r="B59" t="str">
        <f t="shared" si="0"/>
        <v>5.10</v>
      </c>
      <c r="C59" s="2">
        <v>5</v>
      </c>
      <c r="D59" s="9">
        <v>10</v>
      </c>
      <c r="E59" t="s">
        <v>623</v>
      </c>
      <c r="F59" t="s">
        <v>183</v>
      </c>
      <c r="G59" t="s">
        <v>363</v>
      </c>
      <c r="H59">
        <v>51</v>
      </c>
      <c r="I59">
        <v>63</v>
      </c>
      <c r="J59">
        <v>68</v>
      </c>
      <c r="K59">
        <v>64</v>
      </c>
      <c r="M59">
        <v>61.5</v>
      </c>
    </row>
    <row r="60" spans="1:13" x14ac:dyDescent="0.25">
      <c r="A60">
        <v>59</v>
      </c>
      <c r="B60" t="str">
        <f t="shared" si="0"/>
        <v>5.11</v>
      </c>
      <c r="C60" s="2">
        <v>5</v>
      </c>
      <c r="D60" s="9">
        <v>11</v>
      </c>
      <c r="E60" t="s">
        <v>674</v>
      </c>
      <c r="F60" t="s">
        <v>647</v>
      </c>
      <c r="G60" t="s">
        <v>407</v>
      </c>
      <c r="H60">
        <v>58</v>
      </c>
      <c r="I60">
        <v>59</v>
      </c>
      <c r="J60">
        <v>57</v>
      </c>
      <c r="K60">
        <v>75</v>
      </c>
      <c r="M60">
        <v>62.3</v>
      </c>
    </row>
    <row r="61" spans="1:13" x14ac:dyDescent="0.25">
      <c r="A61">
        <v>60</v>
      </c>
      <c r="B61" t="str">
        <f t="shared" si="0"/>
        <v>5.12</v>
      </c>
      <c r="C61" s="2">
        <v>5</v>
      </c>
      <c r="D61" s="9">
        <v>12</v>
      </c>
      <c r="E61" t="s">
        <v>739</v>
      </c>
      <c r="F61" t="s">
        <v>208</v>
      </c>
      <c r="G61" t="s">
        <v>363</v>
      </c>
      <c r="H61">
        <v>54</v>
      </c>
      <c r="I61">
        <v>57</v>
      </c>
      <c r="J61">
        <v>94</v>
      </c>
      <c r="K61">
        <v>46</v>
      </c>
      <c r="M61">
        <v>62.8</v>
      </c>
    </row>
    <row r="62" spans="1:13" x14ac:dyDescent="0.25">
      <c r="A62">
        <v>61</v>
      </c>
      <c r="B62" t="str">
        <f t="shared" si="0"/>
        <v>6.01</v>
      </c>
      <c r="C62" s="2">
        <v>6</v>
      </c>
      <c r="D62" s="9" t="s">
        <v>842</v>
      </c>
      <c r="E62" t="s">
        <v>621</v>
      </c>
      <c r="F62" t="s">
        <v>627</v>
      </c>
      <c r="G62" t="s">
        <v>363</v>
      </c>
      <c r="H62">
        <v>72</v>
      </c>
      <c r="I62">
        <v>69</v>
      </c>
      <c r="J62">
        <v>51</v>
      </c>
      <c r="K62">
        <v>62</v>
      </c>
      <c r="M62">
        <v>63.5</v>
      </c>
    </row>
    <row r="63" spans="1:13" x14ac:dyDescent="0.25">
      <c r="A63">
        <v>62</v>
      </c>
      <c r="B63" t="str">
        <f t="shared" si="0"/>
        <v>6.02</v>
      </c>
      <c r="C63" s="2">
        <v>6</v>
      </c>
      <c r="D63" s="9" t="s">
        <v>843</v>
      </c>
      <c r="E63" t="s">
        <v>727</v>
      </c>
      <c r="F63" t="s">
        <v>672</v>
      </c>
      <c r="G63" t="s">
        <v>407</v>
      </c>
      <c r="H63">
        <v>62</v>
      </c>
      <c r="I63">
        <v>58</v>
      </c>
      <c r="J63">
        <v>58</v>
      </c>
      <c r="K63">
        <v>77</v>
      </c>
      <c r="M63">
        <v>63.8</v>
      </c>
    </row>
    <row r="64" spans="1:13" x14ac:dyDescent="0.25">
      <c r="A64">
        <v>63</v>
      </c>
      <c r="B64" t="str">
        <f t="shared" si="0"/>
        <v>6.03</v>
      </c>
      <c r="C64" s="2">
        <v>6</v>
      </c>
      <c r="D64" s="9" t="s">
        <v>844</v>
      </c>
      <c r="E64" t="s">
        <v>852</v>
      </c>
      <c r="F64" t="s">
        <v>736</v>
      </c>
      <c r="G64" t="s">
        <v>363</v>
      </c>
      <c r="H64">
        <v>68</v>
      </c>
      <c r="I64">
        <v>66</v>
      </c>
      <c r="J64">
        <v>61</v>
      </c>
      <c r="K64">
        <v>61</v>
      </c>
      <c r="M64">
        <v>64</v>
      </c>
    </row>
    <row r="65" spans="1:13" x14ac:dyDescent="0.25">
      <c r="A65">
        <v>64</v>
      </c>
      <c r="B65" t="str">
        <f t="shared" si="0"/>
        <v>6.04</v>
      </c>
      <c r="C65" s="2">
        <v>6</v>
      </c>
      <c r="D65" s="9" t="s">
        <v>845</v>
      </c>
      <c r="E65" t="s">
        <v>730</v>
      </c>
      <c r="F65" t="s">
        <v>645</v>
      </c>
      <c r="G65" t="s">
        <v>363</v>
      </c>
      <c r="H65">
        <v>57</v>
      </c>
      <c r="I65">
        <v>65</v>
      </c>
      <c r="J65">
        <v>73</v>
      </c>
      <c r="K65">
        <v>63</v>
      </c>
      <c r="M65">
        <v>64.5</v>
      </c>
    </row>
    <row r="66" spans="1:13" x14ac:dyDescent="0.25">
      <c r="A66">
        <v>65</v>
      </c>
      <c r="B66" t="str">
        <f t="shared" si="0"/>
        <v>6.05</v>
      </c>
      <c r="C66" s="2">
        <v>6</v>
      </c>
      <c r="D66" s="9" t="s">
        <v>846</v>
      </c>
      <c r="E66" t="s">
        <v>875</v>
      </c>
      <c r="F66" t="s">
        <v>212</v>
      </c>
      <c r="G66" t="s">
        <v>363</v>
      </c>
      <c r="H66">
        <v>52</v>
      </c>
      <c r="I66">
        <v>77</v>
      </c>
      <c r="J66">
        <v>83</v>
      </c>
      <c r="K66">
        <v>50</v>
      </c>
      <c r="M66">
        <v>65.5</v>
      </c>
    </row>
    <row r="67" spans="1:13" x14ac:dyDescent="0.25">
      <c r="A67">
        <v>66</v>
      </c>
      <c r="B67" t="str">
        <f t="shared" ref="B67:B130" si="1">IFERROR(_xlfn.CONCAT(C67, ".",D67), "N/A")</f>
        <v>6.06</v>
      </c>
      <c r="C67" s="2">
        <v>6</v>
      </c>
      <c r="D67" s="9" t="s">
        <v>847</v>
      </c>
      <c r="E67" t="s">
        <v>865</v>
      </c>
      <c r="F67" t="s">
        <v>647</v>
      </c>
      <c r="G67" t="s">
        <v>406</v>
      </c>
      <c r="H67">
        <v>77</v>
      </c>
      <c r="I67">
        <v>55</v>
      </c>
      <c r="J67">
        <v>69</v>
      </c>
      <c r="K67">
        <v>66</v>
      </c>
      <c r="M67">
        <v>66.8</v>
      </c>
    </row>
    <row r="68" spans="1:13" x14ac:dyDescent="0.25">
      <c r="A68">
        <v>67</v>
      </c>
      <c r="B68" t="str">
        <f t="shared" si="1"/>
        <v>6.07</v>
      </c>
      <c r="C68" s="2">
        <v>6</v>
      </c>
      <c r="D68" s="9" t="s">
        <v>848</v>
      </c>
      <c r="E68" t="s">
        <v>682</v>
      </c>
      <c r="F68" t="s">
        <v>212</v>
      </c>
      <c r="G68" t="s">
        <v>406</v>
      </c>
      <c r="H68">
        <v>56</v>
      </c>
      <c r="I68">
        <v>61</v>
      </c>
      <c r="J68">
        <v>86</v>
      </c>
      <c r="K68">
        <v>65</v>
      </c>
      <c r="M68">
        <v>67</v>
      </c>
    </row>
    <row r="69" spans="1:13" x14ac:dyDescent="0.25">
      <c r="A69">
        <v>68</v>
      </c>
      <c r="B69" t="str">
        <f t="shared" si="1"/>
        <v>6.08</v>
      </c>
      <c r="C69" s="2">
        <v>6</v>
      </c>
      <c r="D69" s="9" t="s">
        <v>849</v>
      </c>
      <c r="E69" t="s">
        <v>683</v>
      </c>
      <c r="F69" t="s">
        <v>650</v>
      </c>
      <c r="G69" t="s">
        <v>406</v>
      </c>
      <c r="H69">
        <v>69</v>
      </c>
      <c r="I69">
        <v>67</v>
      </c>
      <c r="J69">
        <v>76</v>
      </c>
      <c r="K69">
        <v>70</v>
      </c>
      <c r="M69">
        <v>70.5</v>
      </c>
    </row>
    <row r="70" spans="1:13" x14ac:dyDescent="0.25">
      <c r="A70">
        <v>69</v>
      </c>
      <c r="B70" t="str">
        <f t="shared" si="1"/>
        <v>6.09</v>
      </c>
      <c r="C70" s="2">
        <v>6</v>
      </c>
      <c r="D70" s="9" t="s">
        <v>850</v>
      </c>
      <c r="E70" t="s">
        <v>862</v>
      </c>
      <c r="F70" t="s">
        <v>639</v>
      </c>
      <c r="G70" t="s">
        <v>363</v>
      </c>
      <c r="H70">
        <v>61</v>
      </c>
      <c r="I70">
        <v>82</v>
      </c>
      <c r="J70">
        <v>95</v>
      </c>
      <c r="K70">
        <v>47</v>
      </c>
      <c r="M70">
        <v>71.3</v>
      </c>
    </row>
    <row r="71" spans="1:13" x14ac:dyDescent="0.25">
      <c r="A71">
        <v>70</v>
      </c>
      <c r="B71" t="str">
        <f t="shared" si="1"/>
        <v>6.10</v>
      </c>
      <c r="C71" s="2">
        <v>6</v>
      </c>
      <c r="D71" s="9">
        <v>10</v>
      </c>
      <c r="E71" t="s">
        <v>700</v>
      </c>
      <c r="F71" t="s">
        <v>633</v>
      </c>
      <c r="G71" t="s">
        <v>406</v>
      </c>
      <c r="H71">
        <v>75</v>
      </c>
      <c r="I71">
        <v>72</v>
      </c>
      <c r="J71">
        <v>60</v>
      </c>
      <c r="K71">
        <v>81</v>
      </c>
      <c r="M71">
        <v>72</v>
      </c>
    </row>
    <row r="72" spans="1:13" x14ac:dyDescent="0.25">
      <c r="A72">
        <v>71</v>
      </c>
      <c r="B72" t="str">
        <f t="shared" si="1"/>
        <v>6.11</v>
      </c>
      <c r="C72" s="2">
        <v>6</v>
      </c>
      <c r="D72" s="9">
        <v>11</v>
      </c>
      <c r="E72" t="s">
        <v>691</v>
      </c>
      <c r="F72" t="s">
        <v>214</v>
      </c>
      <c r="G72" t="s">
        <v>406</v>
      </c>
      <c r="H72">
        <v>73</v>
      </c>
      <c r="I72">
        <v>64</v>
      </c>
      <c r="J72">
        <v>84</v>
      </c>
      <c r="K72">
        <v>67</v>
      </c>
      <c r="M72">
        <v>72</v>
      </c>
    </row>
    <row r="73" spans="1:13" x14ac:dyDescent="0.25">
      <c r="A73">
        <v>72</v>
      </c>
      <c r="B73" t="str">
        <f t="shared" si="1"/>
        <v>6.12</v>
      </c>
      <c r="C73" s="2">
        <v>6</v>
      </c>
      <c r="D73" s="9">
        <v>12</v>
      </c>
      <c r="E73" t="s">
        <v>873</v>
      </c>
      <c r="F73" t="s">
        <v>191</v>
      </c>
      <c r="G73" t="s">
        <v>363</v>
      </c>
      <c r="H73">
        <v>71</v>
      </c>
      <c r="I73">
        <v>73</v>
      </c>
      <c r="J73">
        <v>75</v>
      </c>
      <c r="K73">
        <v>71</v>
      </c>
      <c r="M73">
        <v>72.5</v>
      </c>
    </row>
    <row r="74" spans="1:13" x14ac:dyDescent="0.25">
      <c r="A74">
        <v>73</v>
      </c>
      <c r="B74" t="str">
        <f t="shared" si="1"/>
        <v>7.01</v>
      </c>
      <c r="C74" s="2">
        <v>7</v>
      </c>
      <c r="D74" s="9" t="s">
        <v>842</v>
      </c>
      <c r="E74" t="s">
        <v>687</v>
      </c>
      <c r="F74" t="s">
        <v>688</v>
      </c>
      <c r="G74" t="s">
        <v>363</v>
      </c>
      <c r="H74">
        <v>70</v>
      </c>
      <c r="I74">
        <v>78</v>
      </c>
      <c r="J74">
        <v>89</v>
      </c>
      <c r="K74">
        <v>54</v>
      </c>
      <c r="M74">
        <v>72.8</v>
      </c>
    </row>
    <row r="75" spans="1:13" x14ac:dyDescent="0.25">
      <c r="A75">
        <v>74</v>
      </c>
      <c r="B75" t="str">
        <f t="shared" si="1"/>
        <v>7.02</v>
      </c>
      <c r="C75" s="2">
        <v>7</v>
      </c>
      <c r="D75" s="9" t="s">
        <v>843</v>
      </c>
      <c r="E75" t="s">
        <v>665</v>
      </c>
      <c r="F75" t="s">
        <v>657</v>
      </c>
      <c r="G75" t="s">
        <v>363</v>
      </c>
      <c r="H75">
        <v>86</v>
      </c>
      <c r="I75">
        <v>62</v>
      </c>
      <c r="J75">
        <v>77</v>
      </c>
      <c r="K75">
        <v>72</v>
      </c>
      <c r="M75">
        <v>74.3</v>
      </c>
    </row>
    <row r="76" spans="1:13" x14ac:dyDescent="0.25">
      <c r="A76">
        <v>75</v>
      </c>
      <c r="B76" t="str">
        <f t="shared" si="1"/>
        <v>7.03</v>
      </c>
      <c r="C76" s="2">
        <v>7</v>
      </c>
      <c r="D76" s="9" t="s">
        <v>844</v>
      </c>
      <c r="E76" t="s">
        <v>678</v>
      </c>
      <c r="F76" t="s">
        <v>620</v>
      </c>
      <c r="G76" t="s">
        <v>406</v>
      </c>
      <c r="H76">
        <v>53</v>
      </c>
      <c r="I76">
        <v>80</v>
      </c>
      <c r="J76">
        <v>93</v>
      </c>
      <c r="K76">
        <v>73</v>
      </c>
      <c r="M76">
        <v>74.8</v>
      </c>
    </row>
    <row r="77" spans="1:13" x14ac:dyDescent="0.25">
      <c r="A77">
        <v>76</v>
      </c>
      <c r="B77" t="str">
        <f t="shared" si="1"/>
        <v>7.04</v>
      </c>
      <c r="C77" s="2">
        <v>7</v>
      </c>
      <c r="D77" s="9" t="s">
        <v>845</v>
      </c>
      <c r="E77" t="s">
        <v>670</v>
      </c>
      <c r="F77" t="s">
        <v>212</v>
      </c>
      <c r="G77" t="s">
        <v>406</v>
      </c>
      <c r="H77">
        <v>64</v>
      </c>
      <c r="I77">
        <v>75</v>
      </c>
      <c r="J77">
        <v>81</v>
      </c>
      <c r="K77">
        <v>83</v>
      </c>
      <c r="M77">
        <v>75.8</v>
      </c>
    </row>
    <row r="78" spans="1:13" x14ac:dyDescent="0.25">
      <c r="A78">
        <v>77</v>
      </c>
      <c r="B78" t="str">
        <f t="shared" si="1"/>
        <v>7.05</v>
      </c>
      <c r="C78" s="2">
        <v>7</v>
      </c>
      <c r="D78" s="9" t="s">
        <v>846</v>
      </c>
      <c r="E78" t="s">
        <v>807</v>
      </c>
      <c r="F78" t="s">
        <v>633</v>
      </c>
      <c r="G78" t="s">
        <v>408</v>
      </c>
      <c r="H78">
        <v>66</v>
      </c>
      <c r="I78">
        <v>89</v>
      </c>
      <c r="J78">
        <v>55</v>
      </c>
      <c r="K78">
        <v>94</v>
      </c>
      <c r="M78">
        <v>76</v>
      </c>
    </row>
    <row r="79" spans="1:13" x14ac:dyDescent="0.25">
      <c r="A79">
        <v>78</v>
      </c>
      <c r="B79" t="str">
        <f t="shared" si="1"/>
        <v>7.06</v>
      </c>
      <c r="C79" s="2">
        <v>7</v>
      </c>
      <c r="D79" s="9" t="s">
        <v>847</v>
      </c>
      <c r="E79" t="s">
        <v>864</v>
      </c>
      <c r="F79" t="s">
        <v>662</v>
      </c>
      <c r="G79" t="s">
        <v>406</v>
      </c>
      <c r="H79">
        <v>84</v>
      </c>
      <c r="I79">
        <v>71</v>
      </c>
      <c r="J79">
        <v>80</v>
      </c>
      <c r="K79">
        <v>69</v>
      </c>
      <c r="M79">
        <v>76</v>
      </c>
    </row>
    <row r="80" spans="1:13" x14ac:dyDescent="0.25">
      <c r="A80">
        <v>79</v>
      </c>
      <c r="B80" t="str">
        <f t="shared" si="1"/>
        <v>7.07</v>
      </c>
      <c r="C80" s="2">
        <v>7</v>
      </c>
      <c r="D80" s="9" t="s">
        <v>848</v>
      </c>
      <c r="E80" t="s">
        <v>786</v>
      </c>
      <c r="F80" t="s">
        <v>662</v>
      </c>
      <c r="G80" t="s">
        <v>407</v>
      </c>
      <c r="H80">
        <v>79</v>
      </c>
      <c r="I80">
        <v>76</v>
      </c>
      <c r="J80">
        <v>67</v>
      </c>
      <c r="K80">
        <v>91</v>
      </c>
      <c r="M80">
        <v>78.3</v>
      </c>
    </row>
    <row r="81" spans="1:13" x14ac:dyDescent="0.25">
      <c r="A81">
        <v>80</v>
      </c>
      <c r="B81" t="str">
        <f t="shared" si="1"/>
        <v>7.08</v>
      </c>
      <c r="C81" s="2">
        <v>7</v>
      </c>
      <c r="D81" s="9" t="s">
        <v>849</v>
      </c>
      <c r="E81" t="s">
        <v>738</v>
      </c>
      <c r="F81" t="s">
        <v>641</v>
      </c>
      <c r="G81" t="s">
        <v>406</v>
      </c>
      <c r="H81">
        <v>87</v>
      </c>
      <c r="I81">
        <v>68</v>
      </c>
      <c r="J81">
        <v>92</v>
      </c>
      <c r="K81">
        <v>79</v>
      </c>
      <c r="M81">
        <v>81.5</v>
      </c>
    </row>
    <row r="82" spans="1:13" x14ac:dyDescent="0.25">
      <c r="A82">
        <v>81</v>
      </c>
      <c r="B82" t="str">
        <f t="shared" si="1"/>
        <v>7.09</v>
      </c>
      <c r="C82" s="2">
        <v>7</v>
      </c>
      <c r="D82" s="9" t="s">
        <v>850</v>
      </c>
      <c r="E82" t="s">
        <v>835</v>
      </c>
      <c r="F82" t="s">
        <v>214</v>
      </c>
      <c r="G82" t="s">
        <v>272</v>
      </c>
      <c r="H82">
        <v>74</v>
      </c>
      <c r="I82">
        <v>87</v>
      </c>
      <c r="J82">
        <v>62</v>
      </c>
      <c r="K82">
        <v>108</v>
      </c>
      <c r="M82">
        <v>82.8</v>
      </c>
    </row>
    <row r="83" spans="1:13" x14ac:dyDescent="0.25">
      <c r="A83">
        <v>82</v>
      </c>
      <c r="B83" t="str">
        <f t="shared" si="1"/>
        <v>7.10</v>
      </c>
      <c r="C83" s="2">
        <v>7</v>
      </c>
      <c r="D83" s="9">
        <v>10</v>
      </c>
      <c r="E83" t="s">
        <v>876</v>
      </c>
      <c r="F83" t="s">
        <v>637</v>
      </c>
      <c r="G83" t="s">
        <v>406</v>
      </c>
      <c r="H83">
        <v>78</v>
      </c>
      <c r="I83">
        <v>74</v>
      </c>
      <c r="J83">
        <v>106</v>
      </c>
      <c r="K83">
        <v>74</v>
      </c>
      <c r="M83">
        <v>83</v>
      </c>
    </row>
    <row r="84" spans="1:13" x14ac:dyDescent="0.25">
      <c r="A84">
        <v>83</v>
      </c>
      <c r="B84" t="str">
        <f t="shared" si="1"/>
        <v>7.11</v>
      </c>
      <c r="C84" s="2">
        <v>7</v>
      </c>
      <c r="D84" s="9">
        <v>11</v>
      </c>
      <c r="E84" t="s">
        <v>935</v>
      </c>
      <c r="F84" t="s">
        <v>633</v>
      </c>
      <c r="G84" t="s">
        <v>407</v>
      </c>
      <c r="H84">
        <v>90</v>
      </c>
      <c r="I84">
        <v>86</v>
      </c>
      <c r="J84">
        <v>63</v>
      </c>
      <c r="K84">
        <v>104</v>
      </c>
      <c r="M84">
        <v>85.8</v>
      </c>
    </row>
    <row r="85" spans="1:13" x14ac:dyDescent="0.25">
      <c r="A85">
        <v>84</v>
      </c>
      <c r="B85" t="str">
        <f t="shared" si="1"/>
        <v>7.12</v>
      </c>
      <c r="C85" s="2">
        <v>7</v>
      </c>
      <c r="D85" s="9">
        <v>12</v>
      </c>
      <c r="E85" t="s">
        <v>656</v>
      </c>
      <c r="F85" t="s">
        <v>666</v>
      </c>
      <c r="G85" t="s">
        <v>363</v>
      </c>
      <c r="H85">
        <v>76</v>
      </c>
      <c r="I85">
        <v>83</v>
      </c>
      <c r="J85">
        <v>109</v>
      </c>
      <c r="K85">
        <v>76</v>
      </c>
      <c r="M85">
        <v>86</v>
      </c>
    </row>
    <row r="86" spans="1:13" x14ac:dyDescent="0.25">
      <c r="A86">
        <v>85</v>
      </c>
      <c r="B86" t="str">
        <f t="shared" si="1"/>
        <v>8.01</v>
      </c>
      <c r="C86" s="2">
        <v>8</v>
      </c>
      <c r="D86" s="9" t="s">
        <v>842</v>
      </c>
      <c r="E86" t="s">
        <v>701</v>
      </c>
      <c r="F86" t="s">
        <v>627</v>
      </c>
      <c r="G86" t="s">
        <v>408</v>
      </c>
      <c r="H86">
        <v>89</v>
      </c>
      <c r="I86">
        <v>88</v>
      </c>
      <c r="J86">
        <v>88</v>
      </c>
      <c r="K86">
        <v>93</v>
      </c>
      <c r="M86">
        <v>89.5</v>
      </c>
    </row>
    <row r="87" spans="1:13" x14ac:dyDescent="0.25">
      <c r="A87">
        <v>86</v>
      </c>
      <c r="B87" t="str">
        <f t="shared" si="1"/>
        <v>8.02</v>
      </c>
      <c r="C87" s="2">
        <v>8</v>
      </c>
      <c r="D87" s="9" t="s">
        <v>843</v>
      </c>
      <c r="E87" t="s">
        <v>764</v>
      </c>
      <c r="F87" t="s">
        <v>685</v>
      </c>
      <c r="G87" t="s">
        <v>362</v>
      </c>
      <c r="H87">
        <v>83</v>
      </c>
      <c r="I87">
        <v>91</v>
      </c>
      <c r="J87">
        <v>71</v>
      </c>
      <c r="K87">
        <v>116</v>
      </c>
      <c r="M87">
        <v>90.3</v>
      </c>
    </row>
    <row r="88" spans="1:13" x14ac:dyDescent="0.25">
      <c r="A88">
        <v>87</v>
      </c>
      <c r="B88" t="str">
        <f t="shared" si="1"/>
        <v>8.03</v>
      </c>
      <c r="C88" s="2">
        <v>8</v>
      </c>
      <c r="D88" s="9" t="s">
        <v>844</v>
      </c>
      <c r="E88" t="s">
        <v>773</v>
      </c>
      <c r="F88" t="s">
        <v>191</v>
      </c>
      <c r="G88" t="s">
        <v>406</v>
      </c>
      <c r="H88">
        <v>81</v>
      </c>
      <c r="I88">
        <v>79</v>
      </c>
      <c r="J88">
        <v>117</v>
      </c>
      <c r="K88">
        <v>88</v>
      </c>
      <c r="M88">
        <v>91.3</v>
      </c>
    </row>
    <row r="89" spans="1:13" x14ac:dyDescent="0.25">
      <c r="A89">
        <v>88</v>
      </c>
      <c r="B89" t="str">
        <f t="shared" si="1"/>
        <v>8.04</v>
      </c>
      <c r="C89" s="2">
        <v>8</v>
      </c>
      <c r="D89" s="9" t="s">
        <v>845</v>
      </c>
      <c r="E89" t="s">
        <v>905</v>
      </c>
      <c r="F89" t="s">
        <v>672</v>
      </c>
      <c r="G89" t="s">
        <v>406</v>
      </c>
      <c r="H89">
        <v>94</v>
      </c>
      <c r="I89">
        <v>90</v>
      </c>
      <c r="J89">
        <v>101</v>
      </c>
      <c r="K89">
        <v>82</v>
      </c>
      <c r="M89">
        <v>91.8</v>
      </c>
    </row>
    <row r="90" spans="1:13" x14ac:dyDescent="0.25">
      <c r="A90">
        <v>89</v>
      </c>
      <c r="B90" t="str">
        <f t="shared" si="1"/>
        <v>8.05</v>
      </c>
      <c r="C90" s="2">
        <v>8</v>
      </c>
      <c r="D90" s="9" t="s">
        <v>846</v>
      </c>
      <c r="E90" t="s">
        <v>802</v>
      </c>
      <c r="F90" t="s">
        <v>680</v>
      </c>
      <c r="G90" t="s">
        <v>408</v>
      </c>
      <c r="H90">
        <v>101</v>
      </c>
      <c r="I90">
        <v>92</v>
      </c>
      <c r="J90">
        <v>72</v>
      </c>
      <c r="K90">
        <v>109</v>
      </c>
      <c r="M90">
        <v>93.5</v>
      </c>
    </row>
    <row r="91" spans="1:13" x14ac:dyDescent="0.25">
      <c r="A91">
        <v>90</v>
      </c>
      <c r="B91" t="str">
        <f t="shared" si="1"/>
        <v>8.06</v>
      </c>
      <c r="C91" s="2">
        <v>8</v>
      </c>
      <c r="D91" s="9" t="s">
        <v>847</v>
      </c>
      <c r="E91" t="s">
        <v>929</v>
      </c>
      <c r="F91" t="s">
        <v>622</v>
      </c>
      <c r="G91" t="s">
        <v>406</v>
      </c>
      <c r="H91">
        <v>102</v>
      </c>
      <c r="I91">
        <v>85</v>
      </c>
      <c r="J91">
        <v>102</v>
      </c>
      <c r="K91">
        <v>86</v>
      </c>
      <c r="M91">
        <v>93.8</v>
      </c>
    </row>
    <row r="92" spans="1:13" x14ac:dyDescent="0.25">
      <c r="A92">
        <v>91</v>
      </c>
      <c r="B92" t="str">
        <f t="shared" si="1"/>
        <v>8.07</v>
      </c>
      <c r="C92" s="2">
        <v>8</v>
      </c>
      <c r="D92" s="9" t="s">
        <v>848</v>
      </c>
      <c r="E92" t="s">
        <v>828</v>
      </c>
      <c r="F92" t="s">
        <v>193</v>
      </c>
      <c r="G92" t="s">
        <v>363</v>
      </c>
      <c r="H92">
        <v>96</v>
      </c>
      <c r="I92">
        <v>93</v>
      </c>
      <c r="J92">
        <v>105</v>
      </c>
      <c r="K92">
        <v>84</v>
      </c>
      <c r="M92">
        <v>94.5</v>
      </c>
    </row>
    <row r="93" spans="1:13" x14ac:dyDescent="0.25">
      <c r="A93">
        <v>92</v>
      </c>
      <c r="B93" t="str">
        <f t="shared" si="1"/>
        <v>8.08</v>
      </c>
      <c r="C93" s="2">
        <v>8</v>
      </c>
      <c r="D93" s="9" t="s">
        <v>849</v>
      </c>
      <c r="E93" t="s">
        <v>735</v>
      </c>
      <c r="F93" t="s">
        <v>627</v>
      </c>
      <c r="G93" t="s">
        <v>406</v>
      </c>
      <c r="H93">
        <v>88</v>
      </c>
      <c r="I93">
        <v>97</v>
      </c>
      <c r="J93">
        <v>103</v>
      </c>
      <c r="K93">
        <v>92</v>
      </c>
      <c r="M93">
        <v>95</v>
      </c>
    </row>
    <row r="94" spans="1:13" x14ac:dyDescent="0.25">
      <c r="A94">
        <v>93</v>
      </c>
      <c r="B94" t="str">
        <f t="shared" si="1"/>
        <v>8.09</v>
      </c>
      <c r="C94" s="2">
        <v>8</v>
      </c>
      <c r="D94" s="9" t="s">
        <v>850</v>
      </c>
      <c r="E94" t="s">
        <v>795</v>
      </c>
      <c r="F94" t="s">
        <v>637</v>
      </c>
      <c r="G94" t="s">
        <v>407</v>
      </c>
      <c r="H94">
        <v>82</v>
      </c>
      <c r="I94">
        <v>84</v>
      </c>
      <c r="J94">
        <v>126</v>
      </c>
      <c r="K94">
        <v>89</v>
      </c>
      <c r="M94">
        <v>95.3</v>
      </c>
    </row>
    <row r="95" spans="1:13" x14ac:dyDescent="0.25">
      <c r="A95">
        <v>94</v>
      </c>
      <c r="B95" t="str">
        <f t="shared" si="1"/>
        <v>8.10</v>
      </c>
      <c r="C95" s="2">
        <v>8</v>
      </c>
      <c r="D95" s="9">
        <v>10</v>
      </c>
      <c r="E95" t="s">
        <v>930</v>
      </c>
      <c r="F95" t="s">
        <v>650</v>
      </c>
      <c r="G95" t="s">
        <v>406</v>
      </c>
      <c r="H95">
        <v>99</v>
      </c>
      <c r="I95">
        <v>81</v>
      </c>
      <c r="J95">
        <v>114</v>
      </c>
      <c r="K95">
        <v>96</v>
      </c>
      <c r="M95">
        <v>97.5</v>
      </c>
    </row>
    <row r="96" spans="1:13" x14ac:dyDescent="0.25">
      <c r="A96">
        <v>95</v>
      </c>
      <c r="B96" t="str">
        <f t="shared" si="1"/>
        <v>8.11</v>
      </c>
      <c r="C96" s="2">
        <v>8</v>
      </c>
      <c r="D96" s="9">
        <v>11</v>
      </c>
      <c r="E96" t="s">
        <v>931</v>
      </c>
      <c r="F96" t="s">
        <v>657</v>
      </c>
      <c r="G96" t="s">
        <v>363</v>
      </c>
      <c r="H96">
        <v>91</v>
      </c>
      <c r="I96">
        <v>105</v>
      </c>
      <c r="J96">
        <v>122</v>
      </c>
      <c r="K96">
        <v>78</v>
      </c>
      <c r="M96">
        <v>99</v>
      </c>
    </row>
    <row r="97" spans="1:13" x14ac:dyDescent="0.25">
      <c r="A97">
        <v>96</v>
      </c>
      <c r="B97" t="str">
        <f t="shared" si="1"/>
        <v>8.12</v>
      </c>
      <c r="C97" s="2">
        <v>8</v>
      </c>
      <c r="D97" s="9">
        <v>12</v>
      </c>
      <c r="E97" t="s">
        <v>695</v>
      </c>
      <c r="F97" t="s">
        <v>269</v>
      </c>
      <c r="G97" t="s">
        <v>408</v>
      </c>
      <c r="H97">
        <v>93</v>
      </c>
      <c r="I97">
        <v>94</v>
      </c>
      <c r="J97">
        <v>98</v>
      </c>
      <c r="K97">
        <v>122</v>
      </c>
      <c r="M97">
        <v>101.8</v>
      </c>
    </row>
    <row r="98" spans="1:13" x14ac:dyDescent="0.25">
      <c r="A98">
        <v>97</v>
      </c>
      <c r="B98" t="str">
        <f t="shared" si="1"/>
        <v>9.01</v>
      </c>
      <c r="C98" s="2">
        <v>9</v>
      </c>
      <c r="D98" s="9" t="s">
        <v>842</v>
      </c>
      <c r="E98" t="s">
        <v>725</v>
      </c>
      <c r="F98" t="s">
        <v>183</v>
      </c>
      <c r="G98" t="s">
        <v>363</v>
      </c>
      <c r="H98">
        <v>113</v>
      </c>
      <c r="I98">
        <v>104</v>
      </c>
      <c r="J98">
        <v>108</v>
      </c>
      <c r="K98">
        <v>90</v>
      </c>
      <c r="M98">
        <v>103.8</v>
      </c>
    </row>
    <row r="99" spans="1:13" x14ac:dyDescent="0.25">
      <c r="A99">
        <v>98</v>
      </c>
      <c r="B99" t="str">
        <f t="shared" si="1"/>
        <v>9.02</v>
      </c>
      <c r="C99" s="2">
        <v>9</v>
      </c>
      <c r="D99" s="9" t="s">
        <v>843</v>
      </c>
      <c r="E99" t="s">
        <v>958</v>
      </c>
      <c r="F99" t="s">
        <v>672</v>
      </c>
      <c r="G99" t="s">
        <v>272</v>
      </c>
      <c r="H99">
        <v>142</v>
      </c>
      <c r="I99">
        <v>96</v>
      </c>
      <c r="J99">
        <v>65</v>
      </c>
      <c r="K99">
        <v>121</v>
      </c>
      <c r="M99">
        <v>106</v>
      </c>
    </row>
    <row r="100" spans="1:13" x14ac:dyDescent="0.25">
      <c r="A100">
        <v>99</v>
      </c>
      <c r="B100" t="str">
        <f t="shared" si="1"/>
        <v>9.03</v>
      </c>
      <c r="C100" s="2">
        <v>9</v>
      </c>
      <c r="D100" s="9" t="s">
        <v>844</v>
      </c>
      <c r="E100" t="s">
        <v>718</v>
      </c>
      <c r="F100" t="s">
        <v>688</v>
      </c>
      <c r="G100" t="s">
        <v>406</v>
      </c>
      <c r="H100">
        <v>92</v>
      </c>
      <c r="I100">
        <v>118</v>
      </c>
      <c r="J100">
        <v>127</v>
      </c>
      <c r="K100">
        <v>87</v>
      </c>
      <c r="M100">
        <v>106</v>
      </c>
    </row>
    <row r="101" spans="1:13" x14ac:dyDescent="0.25">
      <c r="A101">
        <v>100</v>
      </c>
      <c r="B101" t="str">
        <f t="shared" si="1"/>
        <v>9.04</v>
      </c>
      <c r="C101" s="2">
        <v>9</v>
      </c>
      <c r="D101" s="9" t="s">
        <v>845</v>
      </c>
      <c r="E101" t="s">
        <v>705</v>
      </c>
      <c r="F101" t="s">
        <v>265</v>
      </c>
      <c r="G101" t="s">
        <v>406</v>
      </c>
      <c r="H101">
        <v>104</v>
      </c>
      <c r="I101">
        <v>95</v>
      </c>
      <c r="J101">
        <v>120</v>
      </c>
      <c r="K101">
        <v>106</v>
      </c>
      <c r="M101">
        <v>106.3</v>
      </c>
    </row>
    <row r="102" spans="1:13" x14ac:dyDescent="0.25">
      <c r="A102">
        <v>101</v>
      </c>
      <c r="B102" t="str">
        <f t="shared" si="1"/>
        <v>9.05</v>
      </c>
      <c r="C102" s="2">
        <v>9</v>
      </c>
      <c r="D102" s="9" t="s">
        <v>846</v>
      </c>
      <c r="E102" t="s">
        <v>821</v>
      </c>
      <c r="F102" t="s">
        <v>680</v>
      </c>
      <c r="G102" t="s">
        <v>406</v>
      </c>
      <c r="H102">
        <v>103</v>
      </c>
      <c r="I102">
        <v>109</v>
      </c>
      <c r="J102">
        <v>99</v>
      </c>
      <c r="K102">
        <v>114</v>
      </c>
      <c r="M102">
        <v>106.3</v>
      </c>
    </row>
    <row r="103" spans="1:13" x14ac:dyDescent="0.25">
      <c r="A103">
        <v>102</v>
      </c>
      <c r="B103" t="str">
        <f t="shared" si="1"/>
        <v>9.06</v>
      </c>
      <c r="C103" s="2">
        <v>9</v>
      </c>
      <c r="D103" s="9" t="s">
        <v>847</v>
      </c>
      <c r="E103" t="s">
        <v>883</v>
      </c>
      <c r="F103" t="s">
        <v>662</v>
      </c>
      <c r="G103" t="s">
        <v>406</v>
      </c>
      <c r="H103">
        <v>118</v>
      </c>
      <c r="I103">
        <v>101</v>
      </c>
      <c r="J103">
        <v>112</v>
      </c>
      <c r="K103">
        <v>102</v>
      </c>
      <c r="M103">
        <v>108.3</v>
      </c>
    </row>
    <row r="104" spans="1:13" x14ac:dyDescent="0.25">
      <c r="A104">
        <v>103</v>
      </c>
      <c r="B104" t="str">
        <f t="shared" si="1"/>
        <v>9.07</v>
      </c>
      <c r="C104" s="2">
        <v>9</v>
      </c>
      <c r="D104" s="9" t="s">
        <v>848</v>
      </c>
      <c r="E104" t="s">
        <v>839</v>
      </c>
      <c r="F104" t="s">
        <v>639</v>
      </c>
      <c r="G104" t="s">
        <v>272</v>
      </c>
      <c r="H104">
        <v>97</v>
      </c>
      <c r="I104">
        <v>117</v>
      </c>
      <c r="J104">
        <v>70</v>
      </c>
      <c r="K104">
        <v>150</v>
      </c>
      <c r="M104">
        <v>108.5</v>
      </c>
    </row>
    <row r="105" spans="1:13" x14ac:dyDescent="0.25">
      <c r="A105">
        <v>104</v>
      </c>
      <c r="B105" t="str">
        <f t="shared" si="1"/>
        <v>9.08</v>
      </c>
      <c r="C105" s="2">
        <v>9</v>
      </c>
      <c r="D105" s="9" t="s">
        <v>849</v>
      </c>
      <c r="E105" t="s">
        <v>872</v>
      </c>
      <c r="F105" t="s">
        <v>643</v>
      </c>
      <c r="G105" t="s">
        <v>363</v>
      </c>
      <c r="H105">
        <v>100</v>
      </c>
      <c r="I105">
        <v>102</v>
      </c>
      <c r="J105">
        <v>150</v>
      </c>
      <c r="K105">
        <v>85</v>
      </c>
      <c r="M105">
        <v>109.3</v>
      </c>
    </row>
    <row r="106" spans="1:13" x14ac:dyDescent="0.25">
      <c r="A106">
        <v>105</v>
      </c>
      <c r="B106" t="str">
        <f t="shared" si="1"/>
        <v>9.09</v>
      </c>
      <c r="C106" s="2">
        <v>9</v>
      </c>
      <c r="D106" s="9" t="s">
        <v>850</v>
      </c>
      <c r="E106" t="s">
        <v>714</v>
      </c>
      <c r="F106" t="s">
        <v>191</v>
      </c>
      <c r="G106" t="s">
        <v>406</v>
      </c>
      <c r="H106">
        <v>115</v>
      </c>
      <c r="I106">
        <v>106</v>
      </c>
      <c r="J106">
        <v>113</v>
      </c>
      <c r="K106">
        <v>103</v>
      </c>
      <c r="M106">
        <v>109.3</v>
      </c>
    </row>
    <row r="107" spans="1:13" x14ac:dyDescent="0.25">
      <c r="A107">
        <v>106</v>
      </c>
      <c r="B107" t="str">
        <f t="shared" si="1"/>
        <v>9.10</v>
      </c>
      <c r="C107" s="2">
        <v>9</v>
      </c>
      <c r="D107" s="9">
        <v>10</v>
      </c>
      <c r="E107" t="s">
        <v>803</v>
      </c>
      <c r="F107" t="s">
        <v>647</v>
      </c>
      <c r="G107" t="s">
        <v>408</v>
      </c>
      <c r="H107">
        <v>85</v>
      </c>
      <c r="I107">
        <v>111</v>
      </c>
      <c r="J107">
        <v>124</v>
      </c>
      <c r="K107">
        <v>119</v>
      </c>
      <c r="M107">
        <v>109.8</v>
      </c>
    </row>
    <row r="108" spans="1:13" x14ac:dyDescent="0.25">
      <c r="A108">
        <v>107</v>
      </c>
      <c r="B108" t="str">
        <f t="shared" si="1"/>
        <v>9.11</v>
      </c>
      <c r="C108" s="2">
        <v>9</v>
      </c>
      <c r="D108" s="9">
        <v>11</v>
      </c>
      <c r="E108" t="s">
        <v>642</v>
      </c>
      <c r="F108" t="s">
        <v>266</v>
      </c>
      <c r="G108" t="s">
        <v>363</v>
      </c>
      <c r="H108">
        <v>112</v>
      </c>
      <c r="I108">
        <v>98</v>
      </c>
      <c r="J108">
        <v>160</v>
      </c>
      <c r="K108">
        <v>80</v>
      </c>
      <c r="M108">
        <v>112.5</v>
      </c>
    </row>
    <row r="109" spans="1:13" x14ac:dyDescent="0.25">
      <c r="A109">
        <v>108</v>
      </c>
      <c r="B109" t="str">
        <f t="shared" si="1"/>
        <v>9.12</v>
      </c>
      <c r="C109" s="2">
        <v>9</v>
      </c>
      <c r="D109" s="9">
        <v>12</v>
      </c>
      <c r="E109" t="s">
        <v>877</v>
      </c>
      <c r="F109" t="s">
        <v>625</v>
      </c>
      <c r="G109" t="s">
        <v>406</v>
      </c>
      <c r="H109">
        <v>116</v>
      </c>
      <c r="I109">
        <v>107</v>
      </c>
      <c r="J109">
        <v>107</v>
      </c>
      <c r="K109">
        <v>126</v>
      </c>
      <c r="M109">
        <v>114</v>
      </c>
    </row>
    <row r="110" spans="1:13" x14ac:dyDescent="0.25">
      <c r="A110">
        <v>109</v>
      </c>
      <c r="B110" t="str">
        <f t="shared" si="1"/>
        <v>10.01</v>
      </c>
      <c r="C110" s="2">
        <v>10</v>
      </c>
      <c r="D110" s="9" t="s">
        <v>842</v>
      </c>
      <c r="E110" t="s">
        <v>813</v>
      </c>
      <c r="F110" t="s">
        <v>208</v>
      </c>
      <c r="G110" t="s">
        <v>362</v>
      </c>
      <c r="H110">
        <v>111</v>
      </c>
      <c r="I110">
        <v>124</v>
      </c>
      <c r="J110">
        <v>79</v>
      </c>
      <c r="K110">
        <v>143</v>
      </c>
      <c r="M110">
        <v>114.3</v>
      </c>
    </row>
    <row r="111" spans="1:13" x14ac:dyDescent="0.25">
      <c r="A111">
        <v>110</v>
      </c>
      <c r="B111" t="str">
        <f t="shared" si="1"/>
        <v>10.02</v>
      </c>
      <c r="C111" s="2">
        <v>10</v>
      </c>
      <c r="D111" s="9" t="s">
        <v>843</v>
      </c>
      <c r="E111" t="s">
        <v>934</v>
      </c>
      <c r="F111" t="s">
        <v>685</v>
      </c>
      <c r="G111" t="s">
        <v>406</v>
      </c>
      <c r="H111">
        <v>110</v>
      </c>
      <c r="I111">
        <v>100</v>
      </c>
      <c r="J111">
        <v>143</v>
      </c>
      <c r="K111">
        <v>107</v>
      </c>
      <c r="M111">
        <v>115</v>
      </c>
    </row>
    <row r="112" spans="1:13" x14ac:dyDescent="0.25">
      <c r="A112">
        <v>111</v>
      </c>
      <c r="B112" t="str">
        <f t="shared" si="1"/>
        <v>10.03</v>
      </c>
      <c r="C112" s="2">
        <v>10</v>
      </c>
      <c r="D112" s="9" t="s">
        <v>844</v>
      </c>
      <c r="E112" t="s">
        <v>866</v>
      </c>
      <c r="F112" t="s">
        <v>633</v>
      </c>
      <c r="G112" t="s">
        <v>406</v>
      </c>
      <c r="H112">
        <v>154</v>
      </c>
      <c r="I112">
        <v>99</v>
      </c>
      <c r="J112">
        <v>90</v>
      </c>
      <c r="K112">
        <v>124</v>
      </c>
      <c r="M112">
        <v>116.8</v>
      </c>
    </row>
    <row r="113" spans="1:13" x14ac:dyDescent="0.25">
      <c r="A113">
        <v>112</v>
      </c>
      <c r="B113" t="str">
        <f t="shared" si="1"/>
        <v>10.04</v>
      </c>
      <c r="C113" s="2">
        <v>10</v>
      </c>
      <c r="D113" s="9" t="s">
        <v>845</v>
      </c>
      <c r="E113" t="s">
        <v>937</v>
      </c>
      <c r="F113" t="s">
        <v>650</v>
      </c>
      <c r="G113" t="s">
        <v>363</v>
      </c>
      <c r="H113">
        <v>138</v>
      </c>
      <c r="I113">
        <v>114</v>
      </c>
      <c r="J113">
        <v>119</v>
      </c>
      <c r="K113">
        <v>101</v>
      </c>
      <c r="M113">
        <v>118</v>
      </c>
    </row>
    <row r="114" spans="1:13" x14ac:dyDescent="0.25">
      <c r="A114">
        <v>113</v>
      </c>
      <c r="B114" t="str">
        <f t="shared" si="1"/>
        <v>10.05</v>
      </c>
      <c r="C114" s="2">
        <v>10</v>
      </c>
      <c r="D114" s="9" t="s">
        <v>846</v>
      </c>
      <c r="E114" t="s">
        <v>906</v>
      </c>
      <c r="F114" t="s">
        <v>627</v>
      </c>
      <c r="G114" t="s">
        <v>272</v>
      </c>
      <c r="H114">
        <v>109</v>
      </c>
      <c r="I114">
        <v>108</v>
      </c>
      <c r="J114">
        <v>125</v>
      </c>
      <c r="K114">
        <v>131</v>
      </c>
      <c r="M114">
        <v>118.3</v>
      </c>
    </row>
    <row r="115" spans="1:13" x14ac:dyDescent="0.25">
      <c r="A115">
        <v>114</v>
      </c>
      <c r="B115" t="str">
        <f t="shared" si="1"/>
        <v>10.06</v>
      </c>
      <c r="C115" s="2">
        <v>10</v>
      </c>
      <c r="D115" s="9" t="s">
        <v>847</v>
      </c>
      <c r="E115" t="s">
        <v>933</v>
      </c>
      <c r="F115" t="s">
        <v>191</v>
      </c>
      <c r="G115" t="s">
        <v>363</v>
      </c>
      <c r="H115">
        <v>121</v>
      </c>
      <c r="I115">
        <v>123</v>
      </c>
      <c r="J115">
        <v>131</v>
      </c>
      <c r="K115">
        <v>99</v>
      </c>
      <c r="M115">
        <v>118.5</v>
      </c>
    </row>
    <row r="116" spans="1:13" x14ac:dyDescent="0.25">
      <c r="A116">
        <v>115</v>
      </c>
      <c r="B116" t="str">
        <f t="shared" si="1"/>
        <v>10.07</v>
      </c>
      <c r="C116" s="2">
        <v>10</v>
      </c>
      <c r="D116" s="9" t="s">
        <v>848</v>
      </c>
      <c r="E116" t="s">
        <v>941</v>
      </c>
      <c r="F116" t="s">
        <v>641</v>
      </c>
      <c r="G116" t="s">
        <v>408</v>
      </c>
      <c r="H116">
        <v>125</v>
      </c>
      <c r="I116">
        <v>113</v>
      </c>
      <c r="J116">
        <v>118</v>
      </c>
      <c r="K116">
        <v>125</v>
      </c>
      <c r="M116">
        <v>120.3</v>
      </c>
    </row>
    <row r="117" spans="1:13" x14ac:dyDescent="0.25">
      <c r="A117">
        <v>116</v>
      </c>
      <c r="B117" t="str">
        <f t="shared" si="1"/>
        <v>10.08</v>
      </c>
      <c r="C117" s="2">
        <v>10</v>
      </c>
      <c r="D117" s="9" t="s">
        <v>849</v>
      </c>
      <c r="E117" t="s">
        <v>856</v>
      </c>
      <c r="F117" t="s">
        <v>736</v>
      </c>
      <c r="G117" t="s">
        <v>407</v>
      </c>
      <c r="H117">
        <v>120</v>
      </c>
      <c r="I117">
        <v>112</v>
      </c>
      <c r="J117">
        <v>115</v>
      </c>
      <c r="K117">
        <v>135</v>
      </c>
      <c r="M117">
        <v>120.5</v>
      </c>
    </row>
    <row r="118" spans="1:13" x14ac:dyDescent="0.25">
      <c r="A118">
        <v>117</v>
      </c>
      <c r="B118" t="str">
        <f t="shared" si="1"/>
        <v>10.09</v>
      </c>
      <c r="C118" s="2">
        <v>10</v>
      </c>
      <c r="D118" s="9" t="s">
        <v>850</v>
      </c>
      <c r="E118" t="s">
        <v>936</v>
      </c>
      <c r="F118" t="s">
        <v>187</v>
      </c>
      <c r="G118" t="s">
        <v>408</v>
      </c>
      <c r="H118">
        <v>114</v>
      </c>
      <c r="I118">
        <v>141</v>
      </c>
      <c r="J118">
        <v>123</v>
      </c>
      <c r="K118">
        <v>105</v>
      </c>
      <c r="M118">
        <v>120.8</v>
      </c>
    </row>
    <row r="119" spans="1:13" x14ac:dyDescent="0.25">
      <c r="A119">
        <v>118</v>
      </c>
      <c r="B119" t="str">
        <f t="shared" si="1"/>
        <v>10.10</v>
      </c>
      <c r="C119" s="2">
        <v>10</v>
      </c>
      <c r="D119" s="9">
        <v>10</v>
      </c>
      <c r="E119" t="s">
        <v>959</v>
      </c>
      <c r="F119" t="s">
        <v>269</v>
      </c>
      <c r="G119" t="s">
        <v>272</v>
      </c>
      <c r="H119">
        <v>128</v>
      </c>
      <c r="I119">
        <v>121</v>
      </c>
      <c r="J119">
        <v>74</v>
      </c>
      <c r="K119">
        <v>166</v>
      </c>
      <c r="M119">
        <v>122.3</v>
      </c>
    </row>
    <row r="120" spans="1:13" x14ac:dyDescent="0.25">
      <c r="A120">
        <v>119</v>
      </c>
      <c r="B120" t="str">
        <f t="shared" si="1"/>
        <v>10.11</v>
      </c>
      <c r="C120" s="2">
        <v>10</v>
      </c>
      <c r="D120" s="9">
        <v>11</v>
      </c>
      <c r="E120" t="s">
        <v>938</v>
      </c>
      <c r="F120" t="s">
        <v>650</v>
      </c>
      <c r="G120" t="s">
        <v>408</v>
      </c>
      <c r="H120">
        <v>124</v>
      </c>
      <c r="I120">
        <v>131</v>
      </c>
      <c r="J120">
        <v>116</v>
      </c>
      <c r="K120">
        <v>128</v>
      </c>
      <c r="M120">
        <v>124.8</v>
      </c>
    </row>
    <row r="121" spans="1:13" x14ac:dyDescent="0.25">
      <c r="A121">
        <v>120</v>
      </c>
      <c r="B121" t="str">
        <f t="shared" si="1"/>
        <v>10.12</v>
      </c>
      <c r="C121" s="2">
        <v>10</v>
      </c>
      <c r="D121" s="9">
        <v>12</v>
      </c>
      <c r="E121" t="s">
        <v>932</v>
      </c>
      <c r="F121" t="s">
        <v>189</v>
      </c>
      <c r="G121" t="s">
        <v>406</v>
      </c>
      <c r="H121">
        <v>126</v>
      </c>
      <c r="I121">
        <v>103</v>
      </c>
      <c r="J121">
        <v>135</v>
      </c>
      <c r="K121">
        <v>137</v>
      </c>
      <c r="M121">
        <v>125.3</v>
      </c>
    </row>
    <row r="122" spans="1:13" x14ac:dyDescent="0.25">
      <c r="A122">
        <v>121</v>
      </c>
      <c r="B122" t="str">
        <f t="shared" si="1"/>
        <v>11.01</v>
      </c>
      <c r="C122" s="2">
        <v>11</v>
      </c>
      <c r="D122" s="9" t="s">
        <v>842</v>
      </c>
      <c r="E122" t="s">
        <v>800</v>
      </c>
      <c r="F122" t="s">
        <v>265</v>
      </c>
      <c r="G122" t="s">
        <v>363</v>
      </c>
      <c r="H122">
        <v>127</v>
      </c>
      <c r="I122">
        <v>129</v>
      </c>
      <c r="J122">
        <v>133</v>
      </c>
      <c r="K122">
        <v>112</v>
      </c>
      <c r="M122">
        <v>125.3</v>
      </c>
    </row>
    <row r="123" spans="1:13" x14ac:dyDescent="0.25">
      <c r="A123">
        <v>122</v>
      </c>
      <c r="B123" t="str">
        <f t="shared" si="1"/>
        <v>11.02</v>
      </c>
      <c r="C123" s="2">
        <v>11</v>
      </c>
      <c r="D123" s="9" t="s">
        <v>843</v>
      </c>
      <c r="E123" t="s">
        <v>944</v>
      </c>
      <c r="F123" t="s">
        <v>639</v>
      </c>
      <c r="G123" t="s">
        <v>407</v>
      </c>
      <c r="H123">
        <v>131</v>
      </c>
      <c r="I123">
        <v>120</v>
      </c>
      <c r="J123">
        <v>144</v>
      </c>
      <c r="K123">
        <v>113</v>
      </c>
      <c r="M123">
        <v>127</v>
      </c>
    </row>
    <row r="124" spans="1:13" x14ac:dyDescent="0.25">
      <c r="A124">
        <v>123</v>
      </c>
      <c r="B124" t="str">
        <f t="shared" si="1"/>
        <v>11.03</v>
      </c>
      <c r="C124" s="2">
        <v>11</v>
      </c>
      <c r="D124" s="9" t="s">
        <v>844</v>
      </c>
      <c r="E124" t="s">
        <v>874</v>
      </c>
      <c r="F124" t="s">
        <v>191</v>
      </c>
      <c r="G124" t="s">
        <v>406</v>
      </c>
      <c r="H124">
        <v>98</v>
      </c>
      <c r="I124">
        <v>130</v>
      </c>
      <c r="J124">
        <v>185</v>
      </c>
      <c r="K124">
        <v>97</v>
      </c>
      <c r="M124">
        <v>127.5</v>
      </c>
    </row>
    <row r="125" spans="1:13" x14ac:dyDescent="0.25">
      <c r="A125">
        <v>124</v>
      </c>
      <c r="B125" t="str">
        <f t="shared" si="1"/>
        <v>11.04</v>
      </c>
      <c r="C125" s="2">
        <v>11</v>
      </c>
      <c r="D125" s="9" t="s">
        <v>845</v>
      </c>
      <c r="E125" t="s">
        <v>838</v>
      </c>
      <c r="F125" t="s">
        <v>266</v>
      </c>
      <c r="G125" t="s">
        <v>272</v>
      </c>
      <c r="H125">
        <v>141</v>
      </c>
      <c r="I125">
        <v>144</v>
      </c>
      <c r="J125">
        <v>78</v>
      </c>
      <c r="K125">
        <v>151</v>
      </c>
      <c r="M125">
        <v>128.5</v>
      </c>
    </row>
    <row r="126" spans="1:13" x14ac:dyDescent="0.25">
      <c r="A126">
        <v>125</v>
      </c>
      <c r="B126" t="str">
        <f t="shared" si="1"/>
        <v>11.05</v>
      </c>
      <c r="C126" s="2">
        <v>11</v>
      </c>
      <c r="D126" s="9" t="s">
        <v>846</v>
      </c>
      <c r="E126" t="s">
        <v>785</v>
      </c>
      <c r="F126" t="s">
        <v>639</v>
      </c>
      <c r="G126" t="s">
        <v>362</v>
      </c>
      <c r="H126">
        <v>136</v>
      </c>
      <c r="I126">
        <v>128</v>
      </c>
      <c r="J126">
        <v>104</v>
      </c>
      <c r="K126">
        <v>148</v>
      </c>
      <c r="M126">
        <v>129</v>
      </c>
    </row>
    <row r="127" spans="1:13" x14ac:dyDescent="0.25">
      <c r="A127">
        <v>126</v>
      </c>
      <c r="B127" t="str">
        <f t="shared" si="1"/>
        <v>11.06</v>
      </c>
      <c r="C127" s="2">
        <v>11</v>
      </c>
      <c r="D127" s="9" t="s">
        <v>847</v>
      </c>
      <c r="E127" t="s">
        <v>868</v>
      </c>
      <c r="F127" t="s">
        <v>657</v>
      </c>
      <c r="G127" t="s">
        <v>407</v>
      </c>
      <c r="H127">
        <v>105</v>
      </c>
      <c r="I127">
        <v>119</v>
      </c>
      <c r="J127">
        <v>139</v>
      </c>
      <c r="K127">
        <v>155</v>
      </c>
      <c r="M127">
        <v>129.5</v>
      </c>
    </row>
    <row r="128" spans="1:13" x14ac:dyDescent="0.25">
      <c r="A128">
        <v>127</v>
      </c>
      <c r="B128" t="str">
        <f t="shared" si="1"/>
        <v>11.07</v>
      </c>
      <c r="C128" s="2">
        <v>11</v>
      </c>
      <c r="D128" s="9" t="s">
        <v>848</v>
      </c>
      <c r="E128" t="s">
        <v>904</v>
      </c>
      <c r="F128" t="s">
        <v>649</v>
      </c>
      <c r="G128" t="s">
        <v>362</v>
      </c>
      <c r="H128">
        <v>106</v>
      </c>
      <c r="I128">
        <v>110</v>
      </c>
      <c r="J128">
        <v>141</v>
      </c>
      <c r="K128">
        <v>164</v>
      </c>
      <c r="M128">
        <v>130.30000000000001</v>
      </c>
    </row>
    <row r="129" spans="1:13" x14ac:dyDescent="0.25">
      <c r="A129">
        <v>128</v>
      </c>
      <c r="B129" t="str">
        <f t="shared" si="1"/>
        <v>11.08</v>
      </c>
      <c r="C129" s="2">
        <v>11</v>
      </c>
      <c r="D129" s="9" t="s">
        <v>849</v>
      </c>
      <c r="E129" t="s">
        <v>768</v>
      </c>
      <c r="F129" t="s">
        <v>191</v>
      </c>
      <c r="G129" t="s">
        <v>362</v>
      </c>
      <c r="H129">
        <v>108</v>
      </c>
      <c r="I129">
        <v>116</v>
      </c>
      <c r="J129">
        <v>142</v>
      </c>
      <c r="K129">
        <v>168</v>
      </c>
      <c r="M129">
        <v>133.5</v>
      </c>
    </row>
    <row r="130" spans="1:13" x14ac:dyDescent="0.25">
      <c r="A130">
        <v>129</v>
      </c>
      <c r="B130" t="str">
        <f t="shared" si="1"/>
        <v>11.09</v>
      </c>
      <c r="C130" s="2">
        <v>11</v>
      </c>
      <c r="D130" s="9" t="s">
        <v>850</v>
      </c>
      <c r="E130" t="s">
        <v>626</v>
      </c>
      <c r="F130" t="s">
        <v>627</v>
      </c>
      <c r="G130" t="s">
        <v>363</v>
      </c>
      <c r="H130">
        <v>130</v>
      </c>
      <c r="I130">
        <v>125</v>
      </c>
      <c r="J130">
        <v>166</v>
      </c>
      <c r="K130">
        <v>118</v>
      </c>
      <c r="M130">
        <v>134.80000000000001</v>
      </c>
    </row>
    <row r="131" spans="1:13" x14ac:dyDescent="0.25">
      <c r="A131">
        <v>130</v>
      </c>
      <c r="B131" t="str">
        <f t="shared" ref="B131:B193" si="2">IFERROR(_xlfn.CONCAT(C131, ".",D131), "N/A")</f>
        <v>11.10</v>
      </c>
      <c r="C131" s="2">
        <v>11</v>
      </c>
      <c r="D131" s="9">
        <v>10</v>
      </c>
      <c r="E131" t="s">
        <v>699</v>
      </c>
      <c r="F131" t="s">
        <v>680</v>
      </c>
      <c r="G131" t="s">
        <v>363</v>
      </c>
      <c r="H131">
        <v>122</v>
      </c>
      <c r="I131">
        <v>140</v>
      </c>
      <c r="J131">
        <v>180</v>
      </c>
      <c r="K131">
        <v>98</v>
      </c>
      <c r="M131">
        <v>135</v>
      </c>
    </row>
    <row r="132" spans="1:13" x14ac:dyDescent="0.25">
      <c r="A132">
        <v>131</v>
      </c>
      <c r="B132" t="str">
        <f t="shared" si="2"/>
        <v>11.11</v>
      </c>
      <c r="C132" s="2">
        <v>11</v>
      </c>
      <c r="D132" s="9">
        <v>11</v>
      </c>
      <c r="E132" t="s">
        <v>728</v>
      </c>
      <c r="F132" t="s">
        <v>220</v>
      </c>
      <c r="G132" t="s">
        <v>407</v>
      </c>
      <c r="H132">
        <v>117</v>
      </c>
      <c r="I132">
        <v>135</v>
      </c>
      <c r="J132">
        <v>151</v>
      </c>
      <c r="K132">
        <v>142</v>
      </c>
      <c r="M132">
        <v>136.30000000000001</v>
      </c>
    </row>
    <row r="133" spans="1:13" x14ac:dyDescent="0.25">
      <c r="A133">
        <v>132</v>
      </c>
      <c r="B133" t="str">
        <f t="shared" si="2"/>
        <v>11.12</v>
      </c>
      <c r="C133" s="2">
        <v>11</v>
      </c>
      <c r="D133" s="9">
        <v>12</v>
      </c>
      <c r="E133" t="s">
        <v>814</v>
      </c>
      <c r="F133" t="s">
        <v>650</v>
      </c>
      <c r="G133" t="s">
        <v>362</v>
      </c>
      <c r="H133">
        <v>144</v>
      </c>
      <c r="I133">
        <v>151</v>
      </c>
      <c r="J133">
        <v>82</v>
      </c>
      <c r="K133">
        <v>170</v>
      </c>
      <c r="M133">
        <v>136.80000000000001</v>
      </c>
    </row>
    <row r="134" spans="1:13" x14ac:dyDescent="0.25">
      <c r="A134">
        <v>133</v>
      </c>
      <c r="B134" t="str">
        <f t="shared" si="2"/>
        <v>12.01</v>
      </c>
      <c r="C134" s="2">
        <v>12</v>
      </c>
      <c r="D134" s="9" t="s">
        <v>842</v>
      </c>
      <c r="E134" t="s">
        <v>983</v>
      </c>
      <c r="F134" t="s">
        <v>680</v>
      </c>
      <c r="G134" t="s">
        <v>363</v>
      </c>
      <c r="H134">
        <v>180</v>
      </c>
      <c r="I134">
        <v>132</v>
      </c>
      <c r="J134">
        <v>140</v>
      </c>
      <c r="K134">
        <v>95</v>
      </c>
      <c r="M134">
        <v>136.80000000000001</v>
      </c>
    </row>
    <row r="135" spans="1:13" x14ac:dyDescent="0.25">
      <c r="A135">
        <v>134</v>
      </c>
      <c r="B135" t="str">
        <f t="shared" si="2"/>
        <v>12.02</v>
      </c>
      <c r="C135" s="2">
        <v>12</v>
      </c>
      <c r="D135" s="9" t="s">
        <v>843</v>
      </c>
      <c r="E135" t="s">
        <v>686</v>
      </c>
      <c r="F135" t="s">
        <v>620</v>
      </c>
      <c r="G135" t="s">
        <v>406</v>
      </c>
      <c r="H135">
        <v>137</v>
      </c>
      <c r="I135">
        <v>127</v>
      </c>
      <c r="J135">
        <v>158</v>
      </c>
      <c r="K135">
        <v>127</v>
      </c>
      <c r="M135">
        <v>137.30000000000001</v>
      </c>
    </row>
    <row r="136" spans="1:13" x14ac:dyDescent="0.25">
      <c r="A136">
        <v>135</v>
      </c>
      <c r="B136" t="str">
        <f t="shared" si="2"/>
        <v>12.03</v>
      </c>
      <c r="C136" s="2">
        <v>12</v>
      </c>
      <c r="D136" s="9" t="s">
        <v>844</v>
      </c>
      <c r="E136" t="s">
        <v>834</v>
      </c>
      <c r="F136" t="s">
        <v>685</v>
      </c>
      <c r="G136" t="s">
        <v>272</v>
      </c>
      <c r="H136">
        <v>167</v>
      </c>
      <c r="I136">
        <v>138</v>
      </c>
      <c r="J136">
        <v>87</v>
      </c>
      <c r="K136">
        <v>163</v>
      </c>
      <c r="M136">
        <v>138.80000000000001</v>
      </c>
    </row>
    <row r="137" spans="1:13" x14ac:dyDescent="0.25">
      <c r="A137">
        <v>136</v>
      </c>
      <c r="B137" t="str">
        <f t="shared" si="2"/>
        <v>12.04</v>
      </c>
      <c r="C137" s="2">
        <v>12</v>
      </c>
      <c r="D137" s="9" t="s">
        <v>845</v>
      </c>
      <c r="E137" t="s">
        <v>940</v>
      </c>
      <c r="F137" t="s">
        <v>666</v>
      </c>
      <c r="G137" t="s">
        <v>408</v>
      </c>
      <c r="H137">
        <v>153</v>
      </c>
      <c r="I137">
        <v>148</v>
      </c>
      <c r="J137">
        <v>134</v>
      </c>
      <c r="K137">
        <v>120</v>
      </c>
      <c r="M137">
        <v>138.80000000000001</v>
      </c>
    </row>
    <row r="138" spans="1:13" x14ac:dyDescent="0.25">
      <c r="A138">
        <v>137</v>
      </c>
      <c r="B138" t="str">
        <f t="shared" si="2"/>
        <v>12.05</v>
      </c>
      <c r="C138" s="2">
        <v>12</v>
      </c>
      <c r="D138" s="9" t="s">
        <v>846</v>
      </c>
      <c r="E138" t="s">
        <v>770</v>
      </c>
      <c r="F138" t="s">
        <v>647</v>
      </c>
      <c r="G138" t="s">
        <v>362</v>
      </c>
      <c r="H138">
        <v>152</v>
      </c>
      <c r="I138">
        <v>133</v>
      </c>
      <c r="J138">
        <v>85</v>
      </c>
      <c r="K138">
        <v>186</v>
      </c>
      <c r="M138">
        <v>139</v>
      </c>
    </row>
    <row r="139" spans="1:13" x14ac:dyDescent="0.25">
      <c r="A139">
        <v>138</v>
      </c>
      <c r="B139" t="str">
        <f t="shared" si="2"/>
        <v>12.06</v>
      </c>
      <c r="C139" s="2">
        <v>12</v>
      </c>
      <c r="D139" s="9" t="s">
        <v>847</v>
      </c>
      <c r="E139" t="s">
        <v>767</v>
      </c>
      <c r="F139" t="s">
        <v>265</v>
      </c>
      <c r="G139" t="s">
        <v>363</v>
      </c>
      <c r="H139">
        <v>129</v>
      </c>
      <c r="I139">
        <v>115</v>
      </c>
      <c r="J139">
        <v>202</v>
      </c>
      <c r="K139">
        <v>115</v>
      </c>
      <c r="M139">
        <v>140.30000000000001</v>
      </c>
    </row>
    <row r="140" spans="1:13" x14ac:dyDescent="0.25">
      <c r="A140">
        <v>139</v>
      </c>
      <c r="B140" t="str">
        <f t="shared" si="2"/>
        <v>12.07</v>
      </c>
      <c r="C140" s="2">
        <v>12</v>
      </c>
      <c r="D140" s="9" t="s">
        <v>848</v>
      </c>
      <c r="E140" t="s">
        <v>854</v>
      </c>
      <c r="F140" t="s">
        <v>214</v>
      </c>
      <c r="G140" t="s">
        <v>363</v>
      </c>
      <c r="H140">
        <v>148</v>
      </c>
      <c r="I140">
        <v>139</v>
      </c>
      <c r="J140">
        <v>157</v>
      </c>
      <c r="K140">
        <v>117</v>
      </c>
      <c r="M140">
        <v>140.30000000000001</v>
      </c>
    </row>
    <row r="141" spans="1:13" x14ac:dyDescent="0.25">
      <c r="A141">
        <v>140</v>
      </c>
      <c r="B141" t="str">
        <f t="shared" si="2"/>
        <v>12.08</v>
      </c>
      <c r="C141" s="2">
        <v>12</v>
      </c>
      <c r="D141" s="9" t="s">
        <v>849</v>
      </c>
      <c r="E141" t="s">
        <v>831</v>
      </c>
      <c r="F141" t="s">
        <v>637</v>
      </c>
      <c r="G141" t="s">
        <v>272</v>
      </c>
      <c r="H141">
        <v>95</v>
      </c>
      <c r="I141">
        <v>142</v>
      </c>
      <c r="J141">
        <v>137</v>
      </c>
      <c r="K141">
        <v>192</v>
      </c>
      <c r="M141">
        <v>141.5</v>
      </c>
    </row>
    <row r="142" spans="1:13" x14ac:dyDescent="0.25">
      <c r="A142">
        <v>141</v>
      </c>
      <c r="B142" t="str">
        <f t="shared" si="2"/>
        <v>12.09</v>
      </c>
      <c r="C142" s="2">
        <v>12</v>
      </c>
      <c r="D142" s="9" t="s">
        <v>850</v>
      </c>
      <c r="E142" t="s">
        <v>860</v>
      </c>
      <c r="F142" t="s">
        <v>269</v>
      </c>
      <c r="G142" t="s">
        <v>406</v>
      </c>
      <c r="H142">
        <v>160</v>
      </c>
      <c r="I142">
        <v>126</v>
      </c>
      <c r="J142">
        <v>154</v>
      </c>
      <c r="K142">
        <v>134</v>
      </c>
      <c r="M142">
        <v>143.5</v>
      </c>
    </row>
    <row r="143" spans="1:13" x14ac:dyDescent="0.25">
      <c r="A143">
        <v>142</v>
      </c>
      <c r="B143" t="str">
        <f t="shared" si="2"/>
        <v>12.10</v>
      </c>
      <c r="C143" s="2">
        <v>12</v>
      </c>
      <c r="D143" s="9">
        <v>10</v>
      </c>
      <c r="E143" t="s">
        <v>840</v>
      </c>
      <c r="F143" t="s">
        <v>680</v>
      </c>
      <c r="G143" t="s">
        <v>272</v>
      </c>
      <c r="H143">
        <v>123</v>
      </c>
      <c r="I143">
        <v>147</v>
      </c>
      <c r="J143">
        <v>96</v>
      </c>
      <c r="K143">
        <v>217</v>
      </c>
      <c r="M143">
        <v>145.80000000000001</v>
      </c>
    </row>
    <row r="144" spans="1:13" x14ac:dyDescent="0.25">
      <c r="A144">
        <v>143</v>
      </c>
      <c r="B144" t="str">
        <f t="shared" si="2"/>
        <v>12.11</v>
      </c>
      <c r="C144" s="2">
        <v>12</v>
      </c>
      <c r="D144" s="9">
        <v>11</v>
      </c>
      <c r="E144" t="s">
        <v>961</v>
      </c>
      <c r="F144" t="s">
        <v>183</v>
      </c>
      <c r="G144" t="s">
        <v>407</v>
      </c>
      <c r="H144">
        <v>162</v>
      </c>
      <c r="I144">
        <v>195</v>
      </c>
      <c r="J144">
        <v>100</v>
      </c>
      <c r="K144">
        <v>132</v>
      </c>
      <c r="M144">
        <v>147.30000000000001</v>
      </c>
    </row>
    <row r="145" spans="1:13" x14ac:dyDescent="0.25">
      <c r="A145">
        <v>144</v>
      </c>
      <c r="B145" t="str">
        <f t="shared" si="2"/>
        <v>12.12</v>
      </c>
      <c r="C145" s="2">
        <v>12</v>
      </c>
      <c r="D145" s="9">
        <v>12</v>
      </c>
      <c r="E145" t="s">
        <v>704</v>
      </c>
      <c r="F145" t="s">
        <v>637</v>
      </c>
      <c r="G145" t="s">
        <v>408</v>
      </c>
      <c r="H145">
        <v>135</v>
      </c>
      <c r="I145">
        <v>167</v>
      </c>
      <c r="J145">
        <v>132</v>
      </c>
      <c r="K145">
        <v>158</v>
      </c>
      <c r="M145">
        <v>148</v>
      </c>
    </row>
    <row r="146" spans="1:13" x14ac:dyDescent="0.25">
      <c r="A146">
        <v>145</v>
      </c>
      <c r="B146" t="str">
        <f t="shared" si="2"/>
        <v>13.01</v>
      </c>
      <c r="C146" s="2">
        <v>13</v>
      </c>
      <c r="D146" s="9" t="s">
        <v>842</v>
      </c>
      <c r="E146" t="s">
        <v>745</v>
      </c>
      <c r="F146" t="s">
        <v>208</v>
      </c>
      <c r="G146" t="s">
        <v>406</v>
      </c>
      <c r="H146">
        <v>119</v>
      </c>
      <c r="I146">
        <v>153</v>
      </c>
      <c r="J146">
        <v>176</v>
      </c>
      <c r="K146">
        <v>152</v>
      </c>
      <c r="M146">
        <v>150</v>
      </c>
    </row>
    <row r="147" spans="1:13" x14ac:dyDescent="0.25">
      <c r="A147">
        <v>146</v>
      </c>
      <c r="B147" t="str">
        <f t="shared" si="2"/>
        <v>13.02</v>
      </c>
      <c r="C147" s="2">
        <v>13</v>
      </c>
      <c r="D147" s="9" t="s">
        <v>843</v>
      </c>
      <c r="E147" t="s">
        <v>761</v>
      </c>
      <c r="F147" t="s">
        <v>633</v>
      </c>
      <c r="G147" t="s">
        <v>406</v>
      </c>
      <c r="H147">
        <v>145</v>
      </c>
      <c r="I147">
        <v>122</v>
      </c>
      <c r="J147">
        <v>227</v>
      </c>
      <c r="K147">
        <v>110</v>
      </c>
      <c r="M147">
        <v>151</v>
      </c>
    </row>
    <row r="148" spans="1:13" x14ac:dyDescent="0.25">
      <c r="A148">
        <v>147</v>
      </c>
      <c r="B148" t="str">
        <f t="shared" si="2"/>
        <v>13.03</v>
      </c>
      <c r="C148" s="2">
        <v>13</v>
      </c>
      <c r="D148" s="9" t="s">
        <v>844</v>
      </c>
      <c r="E148" t="s">
        <v>859</v>
      </c>
      <c r="F148" t="s">
        <v>685</v>
      </c>
      <c r="G148" t="s">
        <v>406</v>
      </c>
      <c r="H148">
        <v>197</v>
      </c>
      <c r="I148">
        <v>143</v>
      </c>
      <c r="J148">
        <v>111</v>
      </c>
      <c r="K148">
        <v>157</v>
      </c>
      <c r="M148">
        <v>152</v>
      </c>
    </row>
    <row r="149" spans="1:13" x14ac:dyDescent="0.25">
      <c r="A149">
        <v>148</v>
      </c>
      <c r="B149" t="str">
        <f t="shared" si="2"/>
        <v>13.04</v>
      </c>
      <c r="C149" s="2">
        <v>13</v>
      </c>
      <c r="D149" s="9" t="s">
        <v>845</v>
      </c>
      <c r="E149" t="s">
        <v>903</v>
      </c>
      <c r="F149" t="s">
        <v>183</v>
      </c>
      <c r="G149" t="s">
        <v>272</v>
      </c>
      <c r="H149">
        <v>107</v>
      </c>
      <c r="I149">
        <v>157</v>
      </c>
      <c r="J149">
        <v>170</v>
      </c>
      <c r="K149">
        <v>182</v>
      </c>
      <c r="M149">
        <v>154</v>
      </c>
    </row>
    <row r="150" spans="1:13" x14ac:dyDescent="0.25">
      <c r="A150">
        <v>149</v>
      </c>
      <c r="B150" t="str">
        <f t="shared" si="2"/>
        <v>13.05</v>
      </c>
      <c r="C150" s="2">
        <v>13</v>
      </c>
      <c r="D150" s="9" t="s">
        <v>846</v>
      </c>
      <c r="E150" t="s">
        <v>910</v>
      </c>
      <c r="F150" t="s">
        <v>666</v>
      </c>
      <c r="G150" t="s">
        <v>406</v>
      </c>
      <c r="H150">
        <v>190</v>
      </c>
      <c r="I150">
        <v>136</v>
      </c>
      <c r="J150">
        <v>130</v>
      </c>
      <c r="K150">
        <v>160</v>
      </c>
      <c r="M150">
        <v>154</v>
      </c>
    </row>
    <row r="151" spans="1:13" x14ac:dyDescent="0.25">
      <c r="A151">
        <v>150</v>
      </c>
      <c r="B151" t="str">
        <f t="shared" si="2"/>
        <v>13.06</v>
      </c>
      <c r="C151" s="2">
        <v>13</v>
      </c>
      <c r="D151" s="9" t="s">
        <v>847</v>
      </c>
      <c r="E151" t="s">
        <v>1042</v>
      </c>
      <c r="F151" t="s">
        <v>625</v>
      </c>
      <c r="G151" t="s">
        <v>407</v>
      </c>
      <c r="H151">
        <v>156</v>
      </c>
      <c r="I151">
        <v>146</v>
      </c>
      <c r="J151">
        <v>169</v>
      </c>
      <c r="K151">
        <v>147</v>
      </c>
      <c r="M151">
        <v>154.5</v>
      </c>
    </row>
    <row r="152" spans="1:13" x14ac:dyDescent="0.25">
      <c r="A152">
        <v>151</v>
      </c>
      <c r="B152" t="str">
        <f t="shared" si="2"/>
        <v>13.07</v>
      </c>
      <c r="C152" s="2">
        <v>13</v>
      </c>
      <c r="D152" s="9" t="s">
        <v>848</v>
      </c>
      <c r="E152" t="s">
        <v>899</v>
      </c>
      <c r="F152" t="s">
        <v>187</v>
      </c>
      <c r="G152" t="s">
        <v>362</v>
      </c>
      <c r="H152">
        <v>132</v>
      </c>
      <c r="I152">
        <v>162</v>
      </c>
      <c r="J152">
        <v>97</v>
      </c>
      <c r="K152">
        <v>230</v>
      </c>
      <c r="M152">
        <v>155.30000000000001</v>
      </c>
    </row>
    <row r="153" spans="1:13" x14ac:dyDescent="0.25">
      <c r="A153">
        <v>152</v>
      </c>
      <c r="B153" t="str">
        <f t="shared" si="2"/>
        <v>13.08</v>
      </c>
      <c r="C153" s="2">
        <v>13</v>
      </c>
      <c r="D153" s="9" t="s">
        <v>849</v>
      </c>
      <c r="E153" t="s">
        <v>731</v>
      </c>
      <c r="F153" t="s">
        <v>625</v>
      </c>
      <c r="G153" t="s">
        <v>406</v>
      </c>
      <c r="H153">
        <v>151</v>
      </c>
      <c r="I153">
        <v>145</v>
      </c>
      <c r="J153">
        <v>149</v>
      </c>
      <c r="K153">
        <v>179</v>
      </c>
      <c r="M153">
        <v>156</v>
      </c>
    </row>
    <row r="154" spans="1:13" x14ac:dyDescent="0.25">
      <c r="A154">
        <v>153</v>
      </c>
      <c r="B154" t="str">
        <f t="shared" si="2"/>
        <v>13.09</v>
      </c>
      <c r="C154" s="2">
        <v>13</v>
      </c>
      <c r="D154" s="9" t="s">
        <v>850</v>
      </c>
      <c r="E154" t="s">
        <v>724</v>
      </c>
      <c r="F154" t="s">
        <v>187</v>
      </c>
      <c r="G154" t="s">
        <v>363</v>
      </c>
      <c r="H154">
        <v>150</v>
      </c>
      <c r="I154">
        <v>171</v>
      </c>
      <c r="J154">
        <v>167</v>
      </c>
      <c r="K154">
        <v>149</v>
      </c>
      <c r="M154">
        <v>159.30000000000001</v>
      </c>
    </row>
    <row r="155" spans="1:13" x14ac:dyDescent="0.25">
      <c r="A155">
        <v>154</v>
      </c>
      <c r="B155" t="str">
        <f t="shared" si="2"/>
        <v>13.10</v>
      </c>
      <c r="C155" s="2">
        <v>13</v>
      </c>
      <c r="D155" s="9">
        <v>10</v>
      </c>
      <c r="E155" t="s">
        <v>869</v>
      </c>
      <c r="F155" t="s">
        <v>647</v>
      </c>
      <c r="G155" t="s">
        <v>363</v>
      </c>
      <c r="H155">
        <v>158</v>
      </c>
      <c r="I155">
        <v>154</v>
      </c>
      <c r="J155">
        <v>188</v>
      </c>
      <c r="K155">
        <v>140</v>
      </c>
      <c r="M155">
        <v>160</v>
      </c>
    </row>
    <row r="156" spans="1:13" x14ac:dyDescent="0.25">
      <c r="A156">
        <v>155</v>
      </c>
      <c r="B156" t="str">
        <f t="shared" si="2"/>
        <v>13.11</v>
      </c>
      <c r="C156" s="2">
        <v>13</v>
      </c>
      <c r="D156" s="9">
        <v>11</v>
      </c>
      <c r="E156" t="s">
        <v>945</v>
      </c>
      <c r="F156" t="s">
        <v>672</v>
      </c>
      <c r="G156" t="s">
        <v>362</v>
      </c>
      <c r="H156">
        <v>133</v>
      </c>
      <c r="I156">
        <v>134</v>
      </c>
      <c r="J156">
        <v>168</v>
      </c>
      <c r="K156">
        <v>209</v>
      </c>
      <c r="M156">
        <v>161</v>
      </c>
    </row>
    <row r="157" spans="1:13" x14ac:dyDescent="0.25">
      <c r="A157">
        <v>156</v>
      </c>
      <c r="B157" t="str">
        <f t="shared" si="2"/>
        <v>13.12</v>
      </c>
      <c r="C157" s="2">
        <v>13</v>
      </c>
      <c r="D157" s="9">
        <v>12</v>
      </c>
      <c r="E157" t="s">
        <v>793</v>
      </c>
      <c r="F157" t="s">
        <v>657</v>
      </c>
      <c r="G157" t="s">
        <v>407</v>
      </c>
      <c r="H157">
        <v>159</v>
      </c>
      <c r="I157">
        <v>173</v>
      </c>
      <c r="J157">
        <v>121</v>
      </c>
      <c r="K157">
        <v>195</v>
      </c>
      <c r="M157">
        <v>162</v>
      </c>
    </row>
    <row r="158" spans="1:13" x14ac:dyDescent="0.25">
      <c r="A158">
        <v>157</v>
      </c>
      <c r="B158" t="str">
        <f t="shared" si="2"/>
        <v>14.01</v>
      </c>
      <c r="C158" s="2">
        <v>14</v>
      </c>
      <c r="D158" s="9" t="s">
        <v>842</v>
      </c>
      <c r="E158" t="s">
        <v>939</v>
      </c>
      <c r="F158" t="s">
        <v>637</v>
      </c>
      <c r="G158" t="s">
        <v>363</v>
      </c>
      <c r="H158">
        <v>149</v>
      </c>
      <c r="I158">
        <v>160</v>
      </c>
      <c r="J158">
        <v>242</v>
      </c>
      <c r="K158">
        <v>100</v>
      </c>
      <c r="M158">
        <v>162.80000000000001</v>
      </c>
    </row>
    <row r="159" spans="1:13" x14ac:dyDescent="0.25">
      <c r="A159">
        <v>158</v>
      </c>
      <c r="B159" t="str">
        <f t="shared" si="2"/>
        <v>14.02</v>
      </c>
      <c r="C159" s="2">
        <v>14</v>
      </c>
      <c r="D159" s="9" t="s">
        <v>843</v>
      </c>
      <c r="E159" t="s">
        <v>867</v>
      </c>
      <c r="F159" t="s">
        <v>183</v>
      </c>
      <c r="G159" t="s">
        <v>408</v>
      </c>
      <c r="H159">
        <v>164</v>
      </c>
      <c r="I159">
        <v>166</v>
      </c>
      <c r="J159">
        <v>161</v>
      </c>
      <c r="K159">
        <v>162</v>
      </c>
      <c r="M159">
        <v>163.30000000000001</v>
      </c>
    </row>
    <row r="160" spans="1:13" x14ac:dyDescent="0.25">
      <c r="A160">
        <v>159</v>
      </c>
      <c r="B160" t="str">
        <f t="shared" si="2"/>
        <v>14.03</v>
      </c>
      <c r="C160" s="2">
        <v>14</v>
      </c>
      <c r="D160" s="9" t="s">
        <v>844</v>
      </c>
      <c r="E160" t="s">
        <v>693</v>
      </c>
      <c r="F160" t="s">
        <v>265</v>
      </c>
      <c r="G160" t="s">
        <v>363</v>
      </c>
      <c r="H160">
        <v>181</v>
      </c>
      <c r="I160">
        <v>149</v>
      </c>
      <c r="J160">
        <v>205</v>
      </c>
      <c r="K160">
        <v>123</v>
      </c>
      <c r="M160">
        <v>164.5</v>
      </c>
    </row>
    <row r="161" spans="1:13" x14ac:dyDescent="0.25">
      <c r="A161">
        <v>160</v>
      </c>
      <c r="B161" t="str">
        <f t="shared" si="2"/>
        <v>14.04</v>
      </c>
      <c r="C161" s="2">
        <v>14</v>
      </c>
      <c r="D161" s="9" t="s">
        <v>845</v>
      </c>
      <c r="E161" t="s">
        <v>956</v>
      </c>
      <c r="F161" t="s">
        <v>187</v>
      </c>
      <c r="G161" t="s">
        <v>406</v>
      </c>
      <c r="H161">
        <v>201</v>
      </c>
      <c r="I161">
        <v>163</v>
      </c>
      <c r="J161">
        <v>148</v>
      </c>
      <c r="K161">
        <v>153</v>
      </c>
      <c r="M161">
        <v>166.3</v>
      </c>
    </row>
    <row r="162" spans="1:13" x14ac:dyDescent="0.25">
      <c r="A162">
        <v>161</v>
      </c>
      <c r="B162" t="str">
        <f t="shared" si="2"/>
        <v>14.05</v>
      </c>
      <c r="C162" s="2">
        <v>14</v>
      </c>
      <c r="D162" s="9" t="s">
        <v>846</v>
      </c>
      <c r="E162" t="s">
        <v>829</v>
      </c>
      <c r="F162" t="s">
        <v>191</v>
      </c>
      <c r="G162" t="s">
        <v>272</v>
      </c>
      <c r="H162">
        <v>183</v>
      </c>
      <c r="I162">
        <v>169</v>
      </c>
      <c r="J162">
        <v>110</v>
      </c>
      <c r="K162">
        <v>204</v>
      </c>
      <c r="M162">
        <v>166.5</v>
      </c>
    </row>
    <row r="163" spans="1:13" x14ac:dyDescent="0.25">
      <c r="A163">
        <v>162</v>
      </c>
      <c r="B163" t="str">
        <f t="shared" si="2"/>
        <v>14.06</v>
      </c>
      <c r="C163" s="2">
        <v>14</v>
      </c>
      <c r="D163" s="9" t="s">
        <v>847</v>
      </c>
      <c r="E163" t="s">
        <v>949</v>
      </c>
      <c r="F163" t="s">
        <v>214</v>
      </c>
      <c r="G163" t="s">
        <v>408</v>
      </c>
      <c r="H163">
        <v>163</v>
      </c>
      <c r="I163">
        <v>158</v>
      </c>
      <c r="J163">
        <v>156</v>
      </c>
      <c r="K163">
        <v>191</v>
      </c>
      <c r="M163">
        <v>167</v>
      </c>
    </row>
    <row r="164" spans="1:13" x14ac:dyDescent="0.25">
      <c r="A164">
        <v>163</v>
      </c>
      <c r="B164" t="str">
        <f t="shared" si="2"/>
        <v>14.07</v>
      </c>
      <c r="C164" s="2">
        <v>14</v>
      </c>
      <c r="D164" s="9" t="s">
        <v>848</v>
      </c>
      <c r="E164" t="s">
        <v>950</v>
      </c>
      <c r="F164" t="s">
        <v>666</v>
      </c>
      <c r="G164" t="s">
        <v>407</v>
      </c>
      <c r="H164">
        <v>170</v>
      </c>
      <c r="I164">
        <v>152</v>
      </c>
      <c r="J164">
        <v>206</v>
      </c>
      <c r="K164">
        <v>145</v>
      </c>
      <c r="M164">
        <v>168.3</v>
      </c>
    </row>
    <row r="165" spans="1:13" x14ac:dyDescent="0.25">
      <c r="A165">
        <v>164</v>
      </c>
      <c r="B165" t="str">
        <f t="shared" si="2"/>
        <v>14.08</v>
      </c>
      <c r="C165" s="2">
        <v>14</v>
      </c>
      <c r="D165" s="9" t="s">
        <v>849</v>
      </c>
      <c r="E165" t="s">
        <v>948</v>
      </c>
      <c r="F165" t="s">
        <v>672</v>
      </c>
      <c r="G165" t="s">
        <v>408</v>
      </c>
      <c r="H165">
        <v>155</v>
      </c>
      <c r="I165">
        <v>181</v>
      </c>
      <c r="J165">
        <v>183</v>
      </c>
      <c r="K165">
        <v>154</v>
      </c>
      <c r="M165">
        <v>168.3</v>
      </c>
    </row>
    <row r="166" spans="1:13" x14ac:dyDescent="0.25">
      <c r="A166">
        <v>165</v>
      </c>
      <c r="B166" t="str">
        <f t="shared" si="2"/>
        <v>14.09</v>
      </c>
      <c r="C166" s="2">
        <v>14</v>
      </c>
      <c r="D166" s="9" t="s">
        <v>850</v>
      </c>
      <c r="E166" t="s">
        <v>943</v>
      </c>
      <c r="F166" t="s">
        <v>662</v>
      </c>
      <c r="G166" t="s">
        <v>363</v>
      </c>
      <c r="H166">
        <v>173</v>
      </c>
      <c r="I166">
        <v>137</v>
      </c>
      <c r="J166">
        <v>258</v>
      </c>
      <c r="K166">
        <v>111</v>
      </c>
      <c r="M166">
        <v>169.8</v>
      </c>
    </row>
    <row r="167" spans="1:13" x14ac:dyDescent="0.25">
      <c r="A167">
        <v>166</v>
      </c>
      <c r="B167" t="str">
        <f t="shared" si="2"/>
        <v>14.10</v>
      </c>
      <c r="C167" s="2">
        <v>14</v>
      </c>
      <c r="D167" s="9">
        <v>10</v>
      </c>
      <c r="E167" t="s">
        <v>918</v>
      </c>
      <c r="F167" t="s">
        <v>645</v>
      </c>
      <c r="G167" t="s">
        <v>406</v>
      </c>
      <c r="H167">
        <v>177</v>
      </c>
      <c r="I167">
        <v>168</v>
      </c>
      <c r="J167">
        <v>174</v>
      </c>
      <c r="K167">
        <v>174</v>
      </c>
      <c r="M167">
        <v>173.3</v>
      </c>
    </row>
    <row r="168" spans="1:13" x14ac:dyDescent="0.25">
      <c r="A168">
        <v>167</v>
      </c>
      <c r="B168" t="str">
        <f t="shared" si="2"/>
        <v>14.11</v>
      </c>
      <c r="C168" s="2">
        <v>14</v>
      </c>
      <c r="D168" s="9">
        <v>11</v>
      </c>
      <c r="E168" t="s">
        <v>741</v>
      </c>
      <c r="F168" t="s">
        <v>647</v>
      </c>
      <c r="G168" t="s">
        <v>406</v>
      </c>
      <c r="H168">
        <v>140</v>
      </c>
      <c r="I168">
        <v>155</v>
      </c>
      <c r="J168">
        <v>229</v>
      </c>
      <c r="K168">
        <v>172</v>
      </c>
      <c r="M168">
        <v>174</v>
      </c>
    </row>
    <row r="169" spans="1:13" x14ac:dyDescent="0.25">
      <c r="A169">
        <v>168</v>
      </c>
      <c r="B169" t="str">
        <f t="shared" si="2"/>
        <v>14.12</v>
      </c>
      <c r="C169" s="2">
        <v>14</v>
      </c>
      <c r="D169" s="9">
        <v>12</v>
      </c>
      <c r="E169" t="s">
        <v>881</v>
      </c>
      <c r="F169" t="s">
        <v>736</v>
      </c>
      <c r="G169" t="s">
        <v>406</v>
      </c>
      <c r="H169">
        <v>146</v>
      </c>
      <c r="I169">
        <v>185</v>
      </c>
      <c r="J169">
        <v>224</v>
      </c>
      <c r="K169">
        <v>141</v>
      </c>
      <c r="M169">
        <v>174</v>
      </c>
    </row>
    <row r="170" spans="1:13" x14ac:dyDescent="0.25">
      <c r="A170">
        <v>169</v>
      </c>
      <c r="B170" t="str">
        <f t="shared" si="2"/>
        <v>15.01</v>
      </c>
      <c r="C170" s="2">
        <v>15</v>
      </c>
      <c r="D170" s="9" t="s">
        <v>842</v>
      </c>
      <c r="E170" t="s">
        <v>942</v>
      </c>
      <c r="F170" t="s">
        <v>688</v>
      </c>
      <c r="G170" t="s">
        <v>407</v>
      </c>
      <c r="H170">
        <v>195</v>
      </c>
      <c r="I170">
        <v>170</v>
      </c>
      <c r="J170">
        <v>163</v>
      </c>
      <c r="K170">
        <v>176</v>
      </c>
      <c r="M170">
        <v>176</v>
      </c>
    </row>
    <row r="171" spans="1:13" x14ac:dyDescent="0.25">
      <c r="A171">
        <v>170</v>
      </c>
      <c r="B171" t="str">
        <f t="shared" si="2"/>
        <v>15.02</v>
      </c>
      <c r="C171" s="2">
        <v>15</v>
      </c>
      <c r="D171" s="9" t="s">
        <v>843</v>
      </c>
      <c r="E171" t="s">
        <v>717</v>
      </c>
      <c r="F171" t="s">
        <v>220</v>
      </c>
      <c r="G171" t="s">
        <v>408</v>
      </c>
      <c r="H171">
        <v>165</v>
      </c>
      <c r="I171">
        <v>209</v>
      </c>
      <c r="J171">
        <v>147</v>
      </c>
      <c r="K171">
        <v>194</v>
      </c>
      <c r="M171">
        <v>178.8</v>
      </c>
    </row>
    <row r="172" spans="1:13" x14ac:dyDescent="0.25">
      <c r="A172">
        <v>171</v>
      </c>
      <c r="B172" t="str">
        <f t="shared" si="2"/>
        <v>15.03</v>
      </c>
      <c r="C172" s="2">
        <v>15</v>
      </c>
      <c r="D172" s="9" t="s">
        <v>844</v>
      </c>
      <c r="E172" t="s">
        <v>118</v>
      </c>
      <c r="F172" t="s">
        <v>1046</v>
      </c>
      <c r="G172" t="s">
        <v>272</v>
      </c>
      <c r="H172">
        <v>175</v>
      </c>
      <c r="I172">
        <v>176</v>
      </c>
      <c r="J172">
        <v>179</v>
      </c>
      <c r="K172">
        <v>189</v>
      </c>
      <c r="M172">
        <v>179.8</v>
      </c>
    </row>
    <row r="173" spans="1:13" x14ac:dyDescent="0.25">
      <c r="A173">
        <v>172</v>
      </c>
      <c r="B173" t="str">
        <f t="shared" si="2"/>
        <v>15.04</v>
      </c>
      <c r="C173" s="2">
        <v>15</v>
      </c>
      <c r="D173" s="9" t="s">
        <v>845</v>
      </c>
      <c r="E173" t="s">
        <v>1043</v>
      </c>
      <c r="F173" t="s">
        <v>627</v>
      </c>
      <c r="G173" t="s">
        <v>363</v>
      </c>
      <c r="H173">
        <v>191</v>
      </c>
      <c r="I173">
        <v>159</v>
      </c>
      <c r="J173">
        <v>209</v>
      </c>
      <c r="K173">
        <v>161</v>
      </c>
      <c r="M173">
        <v>180</v>
      </c>
    </row>
    <row r="174" spans="1:13" x14ac:dyDescent="0.25">
      <c r="A174">
        <v>173</v>
      </c>
      <c r="B174" t="str">
        <f t="shared" si="2"/>
        <v>15.05</v>
      </c>
      <c r="C174" s="2">
        <v>15</v>
      </c>
      <c r="D174" s="9" t="s">
        <v>846</v>
      </c>
      <c r="E174" t="s">
        <v>879</v>
      </c>
      <c r="F174" t="s">
        <v>193</v>
      </c>
      <c r="G174" t="s">
        <v>406</v>
      </c>
      <c r="H174">
        <v>193</v>
      </c>
      <c r="I174">
        <v>165</v>
      </c>
      <c r="J174">
        <v>234</v>
      </c>
      <c r="K174">
        <v>129</v>
      </c>
      <c r="M174">
        <v>180.3</v>
      </c>
    </row>
    <row r="175" spans="1:13" x14ac:dyDescent="0.25">
      <c r="A175">
        <v>174</v>
      </c>
      <c r="B175" t="str">
        <f t="shared" si="2"/>
        <v>15.06</v>
      </c>
      <c r="C175" s="2">
        <v>15</v>
      </c>
      <c r="D175" s="9" t="s">
        <v>847</v>
      </c>
      <c r="E175" t="s">
        <v>1047</v>
      </c>
      <c r="F175" t="s">
        <v>649</v>
      </c>
      <c r="G175" t="s">
        <v>272</v>
      </c>
      <c r="H175">
        <v>172</v>
      </c>
      <c r="I175">
        <v>201</v>
      </c>
      <c r="J175">
        <v>128</v>
      </c>
      <c r="K175">
        <v>222</v>
      </c>
      <c r="M175">
        <v>180.8</v>
      </c>
    </row>
    <row r="176" spans="1:13" x14ac:dyDescent="0.25">
      <c r="A176">
        <v>175</v>
      </c>
      <c r="B176" t="str">
        <f t="shared" si="2"/>
        <v>15.07</v>
      </c>
      <c r="C176" s="2">
        <v>15</v>
      </c>
      <c r="D176" s="9" t="s">
        <v>848</v>
      </c>
      <c r="E176" t="s">
        <v>1044</v>
      </c>
      <c r="F176" t="s">
        <v>620</v>
      </c>
      <c r="G176" t="s">
        <v>408</v>
      </c>
      <c r="H176">
        <v>176</v>
      </c>
      <c r="I176">
        <v>174</v>
      </c>
      <c r="J176">
        <v>155</v>
      </c>
      <c r="K176">
        <v>228</v>
      </c>
      <c r="M176">
        <v>183.3</v>
      </c>
    </row>
    <row r="177" spans="1:13" x14ac:dyDescent="0.25">
      <c r="A177">
        <v>176</v>
      </c>
      <c r="B177" t="str">
        <f t="shared" si="2"/>
        <v>15.08</v>
      </c>
      <c r="C177" s="2">
        <v>15</v>
      </c>
      <c r="D177" s="9" t="s">
        <v>849</v>
      </c>
      <c r="E177" t="s">
        <v>778</v>
      </c>
      <c r="F177" t="s">
        <v>647</v>
      </c>
      <c r="G177" t="s">
        <v>406</v>
      </c>
      <c r="H177">
        <v>134</v>
      </c>
      <c r="I177">
        <v>177</v>
      </c>
      <c r="J177">
        <v>271</v>
      </c>
      <c r="K177">
        <v>156</v>
      </c>
      <c r="M177">
        <v>184.5</v>
      </c>
    </row>
    <row r="178" spans="1:13" x14ac:dyDescent="0.25">
      <c r="A178">
        <v>177</v>
      </c>
      <c r="B178" t="str">
        <f t="shared" si="2"/>
        <v>15.09</v>
      </c>
      <c r="C178" s="2">
        <v>15</v>
      </c>
      <c r="D178" s="9" t="s">
        <v>850</v>
      </c>
      <c r="E178" t="s">
        <v>911</v>
      </c>
      <c r="F178" t="s">
        <v>193</v>
      </c>
      <c r="G178" t="s">
        <v>272</v>
      </c>
      <c r="H178">
        <v>161</v>
      </c>
      <c r="I178">
        <v>184</v>
      </c>
      <c r="J178">
        <v>153</v>
      </c>
      <c r="K178">
        <v>251</v>
      </c>
      <c r="M178">
        <v>187.3</v>
      </c>
    </row>
    <row r="179" spans="1:13" x14ac:dyDescent="0.25">
      <c r="A179">
        <v>178</v>
      </c>
      <c r="B179" t="str">
        <f t="shared" si="2"/>
        <v>15.10</v>
      </c>
      <c r="C179" s="2">
        <v>15</v>
      </c>
      <c r="D179" s="9">
        <v>10</v>
      </c>
      <c r="E179" t="s">
        <v>789</v>
      </c>
      <c r="F179" t="s">
        <v>672</v>
      </c>
      <c r="G179" t="s">
        <v>363</v>
      </c>
      <c r="H179">
        <v>192</v>
      </c>
      <c r="I179">
        <v>180</v>
      </c>
      <c r="J179">
        <v>248</v>
      </c>
      <c r="K179">
        <v>130</v>
      </c>
      <c r="M179">
        <v>187.5</v>
      </c>
    </row>
    <row r="180" spans="1:13" x14ac:dyDescent="0.25">
      <c r="A180">
        <v>179</v>
      </c>
      <c r="B180" t="str">
        <f t="shared" si="2"/>
        <v>15.11</v>
      </c>
      <c r="C180" s="2">
        <v>15</v>
      </c>
      <c r="D180" s="9">
        <v>11</v>
      </c>
      <c r="E180" t="s">
        <v>951</v>
      </c>
      <c r="F180" t="s">
        <v>193</v>
      </c>
      <c r="G180" t="s">
        <v>408</v>
      </c>
      <c r="H180">
        <v>179</v>
      </c>
      <c r="I180">
        <v>189</v>
      </c>
      <c r="J180">
        <v>189</v>
      </c>
      <c r="K180">
        <v>199</v>
      </c>
      <c r="M180">
        <v>189</v>
      </c>
    </row>
    <row r="181" spans="1:13" x14ac:dyDescent="0.25">
      <c r="A181">
        <v>180</v>
      </c>
      <c r="B181" t="str">
        <f t="shared" si="2"/>
        <v>15.12</v>
      </c>
      <c r="C181" s="2">
        <v>15</v>
      </c>
      <c r="D181" s="9">
        <v>12</v>
      </c>
      <c r="E181" t="s">
        <v>765</v>
      </c>
      <c r="F181" t="s">
        <v>265</v>
      </c>
      <c r="G181" t="s">
        <v>406</v>
      </c>
      <c r="H181">
        <v>143</v>
      </c>
      <c r="I181">
        <v>188</v>
      </c>
      <c r="J181">
        <v>198</v>
      </c>
      <c r="K181">
        <v>231</v>
      </c>
      <c r="M181">
        <v>190</v>
      </c>
    </row>
    <row r="182" spans="1:13" x14ac:dyDescent="0.25">
      <c r="A182">
        <v>181</v>
      </c>
      <c r="B182" t="str">
        <f t="shared" si="2"/>
        <v>16.01</v>
      </c>
      <c r="C182" s="2">
        <v>16</v>
      </c>
      <c r="D182" s="9" t="s">
        <v>842</v>
      </c>
      <c r="E182" t="s">
        <v>947</v>
      </c>
      <c r="F182" t="s">
        <v>620</v>
      </c>
      <c r="G182" t="s">
        <v>406</v>
      </c>
      <c r="H182">
        <v>210</v>
      </c>
      <c r="I182">
        <v>172</v>
      </c>
      <c r="J182">
        <v>195</v>
      </c>
      <c r="K182">
        <v>184</v>
      </c>
      <c r="M182">
        <v>190.3</v>
      </c>
    </row>
    <row r="183" spans="1:13" x14ac:dyDescent="0.25">
      <c r="A183">
        <v>182</v>
      </c>
      <c r="B183" t="str">
        <f t="shared" si="2"/>
        <v>16.02</v>
      </c>
      <c r="C183" s="2">
        <v>16</v>
      </c>
      <c r="D183" s="9" t="s">
        <v>843</v>
      </c>
      <c r="E183" t="s">
        <v>1007</v>
      </c>
      <c r="F183" t="s">
        <v>189</v>
      </c>
      <c r="G183" t="s">
        <v>362</v>
      </c>
      <c r="H183">
        <v>171</v>
      </c>
      <c r="I183">
        <v>178</v>
      </c>
      <c r="J183">
        <v>232</v>
      </c>
      <c r="K183">
        <v>181</v>
      </c>
      <c r="M183">
        <v>190.5</v>
      </c>
    </row>
    <row r="184" spans="1:13" x14ac:dyDescent="0.25">
      <c r="A184">
        <v>183</v>
      </c>
      <c r="B184" t="str">
        <f t="shared" si="2"/>
        <v>16.03</v>
      </c>
      <c r="C184" s="2">
        <v>16</v>
      </c>
      <c r="D184" s="9" t="s">
        <v>844</v>
      </c>
      <c r="E184" t="s">
        <v>871</v>
      </c>
      <c r="F184" t="s">
        <v>639</v>
      </c>
      <c r="G184" t="s">
        <v>407</v>
      </c>
      <c r="H184">
        <v>185</v>
      </c>
      <c r="I184">
        <v>164</v>
      </c>
      <c r="J184">
        <v>152</v>
      </c>
      <c r="K184">
        <v>266</v>
      </c>
      <c r="M184">
        <v>191.8</v>
      </c>
    </row>
    <row r="185" spans="1:13" x14ac:dyDescent="0.25">
      <c r="A185">
        <v>184</v>
      </c>
      <c r="B185" t="str">
        <f t="shared" si="2"/>
        <v>16.04</v>
      </c>
      <c r="C185" s="2">
        <v>16</v>
      </c>
      <c r="D185" s="9" t="s">
        <v>845</v>
      </c>
      <c r="E185" t="s">
        <v>954</v>
      </c>
      <c r="F185" t="s">
        <v>266</v>
      </c>
      <c r="G185" t="s">
        <v>406</v>
      </c>
      <c r="H185">
        <v>169</v>
      </c>
      <c r="I185">
        <v>213</v>
      </c>
      <c r="J185">
        <v>220</v>
      </c>
      <c r="K185">
        <v>167</v>
      </c>
      <c r="M185">
        <v>192.3</v>
      </c>
    </row>
    <row r="186" spans="1:13" x14ac:dyDescent="0.25">
      <c r="A186">
        <v>185</v>
      </c>
      <c r="B186" t="str">
        <f t="shared" si="2"/>
        <v>16.05</v>
      </c>
      <c r="C186" s="2">
        <v>16</v>
      </c>
      <c r="D186" s="9" t="s">
        <v>846</v>
      </c>
      <c r="E186" t="s">
        <v>808</v>
      </c>
      <c r="F186" t="s">
        <v>641</v>
      </c>
      <c r="G186" t="s">
        <v>362</v>
      </c>
      <c r="H186">
        <v>166</v>
      </c>
      <c r="I186">
        <v>190</v>
      </c>
      <c r="J186">
        <v>171</v>
      </c>
      <c r="K186">
        <v>248</v>
      </c>
      <c r="M186">
        <v>193.8</v>
      </c>
    </row>
    <row r="187" spans="1:13" x14ac:dyDescent="0.25">
      <c r="A187">
        <v>186</v>
      </c>
      <c r="B187" t="str">
        <f t="shared" si="2"/>
        <v>16.06</v>
      </c>
      <c r="C187" s="2">
        <v>16</v>
      </c>
      <c r="D187" s="9" t="s">
        <v>847</v>
      </c>
      <c r="E187" t="s">
        <v>1033</v>
      </c>
      <c r="F187" t="s">
        <v>662</v>
      </c>
      <c r="G187" t="s">
        <v>272</v>
      </c>
      <c r="H187">
        <v>253</v>
      </c>
      <c r="I187">
        <v>197</v>
      </c>
      <c r="J187">
        <v>159</v>
      </c>
      <c r="K187">
        <v>169</v>
      </c>
      <c r="M187">
        <v>194.5</v>
      </c>
    </row>
    <row r="188" spans="1:13" x14ac:dyDescent="0.25">
      <c r="A188">
        <v>187</v>
      </c>
      <c r="B188" t="str">
        <f t="shared" si="2"/>
        <v>16.07</v>
      </c>
      <c r="C188" s="2">
        <v>16</v>
      </c>
      <c r="D188" s="9" t="s">
        <v>848</v>
      </c>
      <c r="E188" t="s">
        <v>953</v>
      </c>
      <c r="F188" t="s">
        <v>657</v>
      </c>
      <c r="G188" t="s">
        <v>363</v>
      </c>
      <c r="H188">
        <v>184</v>
      </c>
      <c r="I188">
        <v>194</v>
      </c>
      <c r="J188">
        <v>269</v>
      </c>
      <c r="K188">
        <v>133</v>
      </c>
      <c r="M188">
        <v>195</v>
      </c>
    </row>
    <row r="189" spans="1:13" x14ac:dyDescent="0.25">
      <c r="A189">
        <v>188</v>
      </c>
      <c r="B189" t="str">
        <f t="shared" si="2"/>
        <v>16.08</v>
      </c>
      <c r="C189" s="2">
        <v>16</v>
      </c>
      <c r="D189" s="9" t="s">
        <v>849</v>
      </c>
      <c r="E189" t="s">
        <v>894</v>
      </c>
      <c r="F189" t="s">
        <v>265</v>
      </c>
      <c r="G189" t="s">
        <v>362</v>
      </c>
      <c r="H189">
        <v>240</v>
      </c>
      <c r="I189">
        <v>156</v>
      </c>
      <c r="J189">
        <v>193</v>
      </c>
      <c r="K189">
        <v>197</v>
      </c>
      <c r="M189">
        <v>196.5</v>
      </c>
    </row>
    <row r="190" spans="1:13" x14ac:dyDescent="0.25">
      <c r="A190">
        <v>189</v>
      </c>
      <c r="B190" t="str">
        <f t="shared" si="2"/>
        <v>16.09</v>
      </c>
      <c r="C190" s="2">
        <v>16</v>
      </c>
      <c r="D190" s="9" t="s">
        <v>850</v>
      </c>
      <c r="E190" t="s">
        <v>794</v>
      </c>
      <c r="F190" t="s">
        <v>643</v>
      </c>
      <c r="G190" t="s">
        <v>407</v>
      </c>
      <c r="H190">
        <v>157</v>
      </c>
      <c r="I190">
        <v>216</v>
      </c>
      <c r="J190">
        <v>199</v>
      </c>
      <c r="K190">
        <v>223</v>
      </c>
      <c r="M190">
        <v>198.8</v>
      </c>
    </row>
    <row r="191" spans="1:13" x14ac:dyDescent="0.25">
      <c r="A191">
        <v>190</v>
      </c>
      <c r="B191" t="str">
        <f t="shared" si="2"/>
        <v>16.10</v>
      </c>
      <c r="C191" s="2">
        <v>16</v>
      </c>
      <c r="D191" s="9">
        <v>10</v>
      </c>
      <c r="E191" t="s">
        <v>830</v>
      </c>
      <c r="F191" t="s">
        <v>688</v>
      </c>
      <c r="G191" t="s">
        <v>272</v>
      </c>
      <c r="H191">
        <v>204</v>
      </c>
      <c r="I191">
        <v>200</v>
      </c>
      <c r="J191">
        <v>172</v>
      </c>
      <c r="K191">
        <v>219</v>
      </c>
      <c r="M191">
        <v>198.8</v>
      </c>
    </row>
    <row r="192" spans="1:13" x14ac:dyDescent="0.25">
      <c r="A192">
        <v>191</v>
      </c>
      <c r="B192" t="str">
        <f t="shared" si="2"/>
        <v>16.11</v>
      </c>
      <c r="C192" s="2">
        <v>16</v>
      </c>
      <c r="D192" s="9">
        <v>11</v>
      </c>
      <c r="E192" t="s">
        <v>837</v>
      </c>
      <c r="F192" t="s">
        <v>633</v>
      </c>
      <c r="G192" t="s">
        <v>272</v>
      </c>
      <c r="H192">
        <v>139</v>
      </c>
      <c r="I192">
        <v>226</v>
      </c>
      <c r="J192">
        <v>191</v>
      </c>
      <c r="K192">
        <v>243</v>
      </c>
      <c r="M192">
        <v>199.8</v>
      </c>
    </row>
    <row r="193" spans="1:13" x14ac:dyDescent="0.25">
      <c r="A193">
        <v>192</v>
      </c>
      <c r="B193" t="str">
        <f t="shared" si="2"/>
        <v>16.12</v>
      </c>
      <c r="C193" s="2">
        <v>16</v>
      </c>
      <c r="D193" s="9">
        <v>12</v>
      </c>
      <c r="E193" t="s">
        <v>1024</v>
      </c>
      <c r="F193" t="s">
        <v>650</v>
      </c>
      <c r="G193" t="s">
        <v>272</v>
      </c>
      <c r="H193">
        <v>223</v>
      </c>
      <c r="I193">
        <v>179</v>
      </c>
      <c r="J193">
        <v>177</v>
      </c>
      <c r="K193">
        <v>221</v>
      </c>
      <c r="M193">
        <v>200</v>
      </c>
    </row>
  </sheetData>
  <pageMargins left="0.7" right="0.7" top="0.75" bottom="0.75" header="0.3" footer="0.3"/>
  <ignoredErrors>
    <ignoredError sqref="D2:D104857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U 7 W X 0 U F W K l A A A A 9 w A A A B I A H A B D b 2 5 m a W c v U G F j a 2 F n Z S 5 4 b W w g o h g A K K A U A A A A A A A A A A A A A A A A A A A A A A A A A A A A h Y 9 B D o I w F E S v Q r q n L d U Y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g s q 5 l x Q D m x y I T P 4 J c Q 4 + J n + m L D q a 9 d 3 W m o M t z m w S Q J 7 n 5 A P U E s D B B Q A A g A I A B a F O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T t Z K I p H u A 4 A A A A R A A A A E w A c A E Z v c m 1 1 b G F z L 1 N l Y 3 R p b 2 4 x L m 0 g o h g A K K A U A A A A A A A A A A A A A A A A A A A A A A A A A A A A K 0 5 N L s n M z 1 M I h t C G 1 g B Q S w E C L Q A U A A I A C A A W h T t Z f R Q V Y q U A A A D 3 A A A A E g A A A A A A A A A A A A A A A A A A A A A A Q 2 9 u Z m l n L 1 B h Y 2 t h Z 2 U u e G 1 s U E s B A i 0 A F A A C A A g A F o U 7 W Q / K 6 a u k A A A A 6 Q A A A B M A A A A A A A A A A A A A A A A A 8 Q A A A F t D b 2 5 0 Z W 5 0 X 1 R 5 c G V z X S 5 4 b W x Q S w E C L Q A U A A I A C A A W h T t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K S v R N e 4 Y U O 8 1 Z W U p h r G E w A A A A A C A A A A A A A Q Z g A A A A E A A C A A A A B Q 8 m P 5 f + 7 f 6 I 1 y m p w B w f Q 1 6 P / y K C u T Z Y 0 Y N M o g / Q T x r Q A A A A A O g A A A A A I A A C A A A A A D f O x o y n r q K l U M a O w z I M Z D c b F k 4 E Y T t Y P f 8 Q P g R z t n V 1 A A A A B v W / h + d V D 6 j r t a b + 2 7 1 6 j b e T d b E E m x S K W I H l E r 3 R 7 P D / R K A V K U 1 E R w Y e P N 8 Y 3 1 b t t Q 4 5 t 7 q T M w G v 6 D k l u t Q l u 9 D 1 2 2 T N C L A H Z 9 m z l 8 g b J g V U A A A A D j 0 N M E 9 3 n 9 x / I a Y / b x c 8 z Z t D O u r v 3 d F E w L w u V m m q F l G U J g q 3 t L F m v W Q f + w I + V Q j a F Y t L P X c W 3 5 1 H 8 t o t e J z l g / < / D a t a M a s h u p > 
</file>

<file path=customXml/itemProps1.xml><?xml version="1.0" encoding="utf-8"?>
<ds:datastoreItem xmlns:ds="http://schemas.openxmlformats.org/officeDocument/2006/customXml" ds:itemID="{9CB8ABBF-2A2F-4652-866F-B5987A6EB0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2021 Draft</vt:lpstr>
      <vt:lpstr>2022 Draft</vt:lpstr>
      <vt:lpstr>2023 Draft</vt:lpstr>
      <vt:lpstr>2024 Draft</vt:lpstr>
      <vt:lpstr>FantasyOwnerNames</vt:lpstr>
      <vt:lpstr>PPR ADP 2021 </vt:lpstr>
      <vt:lpstr>PPR ADP 2022</vt:lpstr>
      <vt:lpstr>PPR ADP 2023</vt:lpstr>
      <vt:lpstr> PPR ADP 2024</vt:lpstr>
      <vt:lpstr>Adjusted PPR ADP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jasakin@gmail.com</dc:creator>
  <cp:lastModifiedBy>JohnArmon Antolin</cp:lastModifiedBy>
  <cp:lastPrinted>2024-09-27T20:37:01Z</cp:lastPrinted>
  <dcterms:created xsi:type="dcterms:W3CDTF">2024-09-12T20:49:15Z</dcterms:created>
  <dcterms:modified xsi:type="dcterms:W3CDTF">2024-09-30T21:27:51Z</dcterms:modified>
</cp:coreProperties>
</file>