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in_2024" sheetId="1" state="visible" r:id="rId1"/>
    <sheet name="Sheet_0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b val="1"/>
      <color rgb="00FFFFFF"/>
      <sz val="16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D3D3D3"/>
        <bgColor rgb="00D3D3D3"/>
      </patternFill>
    </fill>
    <fill>
      <patternFill patternType="solid">
        <fgColor rgb="00F0F0F0"/>
        <b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164" fontId="0" fillId="3" borderId="1" pivotButton="0" quotePrefix="0" xfId="0"/>
    <xf numFmtId="0" fontId="0" fillId="3" borderId="1" pivotButton="0" quotePrefix="0" xfId="0"/>
    <xf numFmtId="164" fontId="0" fillId="4" borderId="1" pivotButton="0" quotePrefix="0" xfId="0"/>
    <xf numFmtId="0" fontId="0" fillId="4" borderId="1" pivotButton="0" quotePrefix="0" xfId="0"/>
    <xf numFmtId="0" fontId="0" fillId="2" borderId="0" pivotButton="0" quotePrefix="0" xfId="0"/>
    <xf numFmtId="0" fontId="4" fillId="2" borderId="0" pivotButton="0" quotePrefix="0" xfId="0"/>
    <xf numFmtId="0" fontId="0" fillId="0" borderId="1" pivotButton="0" quotePrefix="0" xfId="0"/>
    <xf numFmtId="164" fontId="0" fillId="3" borderId="1" pivotButton="0" quotePrefix="0" xfId="0"/>
    <xf numFmtId="164" fontId="0" fillId="4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Debit (€)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'Juin_2024'!I1</f>
            </strRef>
          </tx>
          <spPr>
            <a:ln>
              <a:prstDash val="solid"/>
            </a:ln>
          </spPr>
          <cat>
            <numRef>
              <f>'Juin_2024'!$H$2:$H$11</f>
            </numRef>
          </cat>
          <val>
            <numRef>
              <f>'Juin_2024'!$I$2:$I$11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Credit (€)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'Juin_2024'!I14</f>
            </strRef>
          </tx>
          <spPr>
            <a:ln>
              <a:prstDash val="solid"/>
            </a:ln>
          </spPr>
          <cat>
            <numRef>
              <f>'Juin_2024'!$H$15:$H$24</f>
            </numRef>
          </cat>
          <val>
            <numRef>
              <f>'Juin_2024'!$I$15:$I$24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cols>
    <col width="17" customWidth="1" min="1" max="1"/>
    <col width="30" customWidth="1" min="2" max="2"/>
    <col width="20" customWidth="1" min="3" max="3"/>
    <col width="15" customWidth="1" min="4" max="4"/>
    <col width="15" customWidth="1" min="5" max="5"/>
    <col width="15" customWidth="1" min="6" max="6"/>
    <col width="20" customWidth="1" min="8" max="8"/>
  </cols>
  <sheetData>
    <row r="1" ht="30" customHeight="1">
      <c r="A1" s="1" t="inlineStr">
        <is>
          <t>Comptes pour le mois de Juin 2024</t>
        </is>
      </c>
    </row>
    <row r="2">
      <c r="A2" s="2" t="inlineStr">
        <is>
          <t>Budget:</t>
        </is>
      </c>
      <c r="B2" t="n">
        <v>300</v>
      </c>
      <c r="H2" s="10" t="inlineStr">
        <is>
          <t>Débit Transports (€)</t>
        </is>
      </c>
      <c r="I2" s="10">
        <f>SUMIF(F:F, "Transports", D:D)</f>
        <v/>
      </c>
    </row>
    <row r="3">
      <c r="A3" s="2" t="inlineStr">
        <is>
          <t>Remaining budget:</t>
        </is>
      </c>
      <c r="B3" t="n">
        <v>288.2</v>
      </c>
      <c r="H3" s="10" t="inlineStr">
        <is>
          <t>Débit Vie quotidienne (€)</t>
        </is>
      </c>
      <c r="I3" s="10">
        <f>SUMIF(F:F, "Vie quotidienne", D:D)</f>
        <v/>
      </c>
    </row>
    <row r="4">
      <c r="H4" s="10" t="inlineStr">
        <is>
          <t>Débit Logement (€)</t>
        </is>
      </c>
      <c r="I4" s="10">
        <f>SUMIF(F:F, "Logement", D:D)</f>
        <v/>
      </c>
    </row>
    <row r="5" ht="18" customHeight="1">
      <c r="A5" s="3" t="inlineStr">
        <is>
          <t>Date</t>
        </is>
      </c>
      <c r="B5" s="3" t="inlineStr">
        <is>
          <t>Description</t>
        </is>
      </c>
      <c r="C5" s="3" t="inlineStr">
        <is>
          <t>Operation Date</t>
        </is>
      </c>
      <c r="D5" s="3" t="inlineStr">
        <is>
          <t>Debit (€)</t>
        </is>
      </c>
      <c r="E5" s="3" t="inlineStr">
        <is>
          <t>Credit (€)</t>
        </is>
      </c>
      <c r="F5" s="3" t="inlineStr">
        <is>
          <t>Category</t>
        </is>
      </c>
      <c r="H5" s="10" t="inlineStr">
        <is>
          <t>Débit Loisirs (€)</t>
        </is>
      </c>
      <c r="I5" s="10">
        <f>SUMIF(F:F, "Loisirs", D:D)</f>
        <v/>
      </c>
    </row>
    <row r="6">
      <c r="A6" s="11" t="n">
        <v>45467</v>
      </c>
      <c r="B6" s="5" t="inlineStr">
        <is>
          <t>FACTURE(S) CARTE 4974XXXXXXXX7505 DU 230624 SHELL DOUE</t>
        </is>
      </c>
      <c r="C6" s="11" t="n">
        <v>45467</v>
      </c>
      <c r="D6" s="5" t="n">
        <v>1.8</v>
      </c>
      <c r="E6" s="5" t="n">
        <v>0</v>
      </c>
      <c r="F6" s="5" t="inlineStr">
        <is>
          <t>Transports</t>
        </is>
      </c>
      <c r="H6" s="10" t="inlineStr">
        <is>
          <t>Débit Santé (€)</t>
        </is>
      </c>
      <c r="I6" s="10">
        <f>SUMIF(F:F, "Santé", D:D)</f>
        <v/>
      </c>
    </row>
    <row r="7">
      <c r="A7" s="12" t="n">
        <v>45467</v>
      </c>
      <c r="B7" s="7" t="inlineStr">
        <is>
          <t>DU 230624 RATP PARIS</t>
        </is>
      </c>
      <c r="C7" s="12" t="n">
        <v>45467</v>
      </c>
      <c r="D7" s="7" t="n">
        <v>10</v>
      </c>
      <c r="E7" s="7" t="n">
        <v>0</v>
      </c>
      <c r="F7" s="7" t="inlineStr">
        <is>
          <t>Transports</t>
        </is>
      </c>
      <c r="H7" s="10" t="inlineStr">
        <is>
          <t>Débit Impôts (€)</t>
        </is>
      </c>
      <c r="I7" s="10">
        <f>SUMIF(F:F, "Impôts", D:D)</f>
        <v/>
      </c>
    </row>
    <row r="8">
      <c r="A8" s="8" t="n"/>
      <c r="B8" s="9" t="inlineStr">
        <is>
          <t>Total</t>
        </is>
      </c>
      <c r="C8" s="8" t="n"/>
      <c r="D8" s="9">
        <f>SUM(D6:D7)</f>
        <v/>
      </c>
      <c r="E8" s="9">
        <f>SUM(E6:E7)</f>
        <v/>
      </c>
      <c r="F8" s="8" t="n"/>
      <c r="H8" s="10" t="inlineStr">
        <is>
          <t>Débit Banque (€)</t>
        </is>
      </c>
      <c r="I8" s="10">
        <f>SUMIF(F:F, "Banque", D:D)</f>
        <v/>
      </c>
    </row>
    <row r="9">
      <c r="H9" s="10" t="inlineStr">
        <is>
          <t>Débit Salaire (€)</t>
        </is>
      </c>
      <c r="I9" s="10">
        <f>SUMIF(F:F, "Salaire", D:D)</f>
        <v/>
      </c>
    </row>
    <row r="10">
      <c r="H10" s="10" t="inlineStr">
        <is>
          <t>Débit Epargne (€)</t>
        </is>
      </c>
      <c r="I10" s="10" t="n">
        <v>0</v>
      </c>
      <c r="J10">
        <f>SUMIF(F:F, "Epargne", D:D)</f>
        <v/>
      </c>
    </row>
    <row r="11">
      <c r="H11" s="10" t="inlineStr">
        <is>
          <t>Débit Autre (€)</t>
        </is>
      </c>
      <c r="I11" s="10">
        <f>SUMIF(F:F, "Autre", D:D)</f>
        <v/>
      </c>
    </row>
    <row r="15">
      <c r="H15" s="10" t="inlineStr">
        <is>
          <t>Crédit Transports (€)</t>
        </is>
      </c>
      <c r="I15" s="10">
        <f>SUMIF(F:F, "Transports", E:E)</f>
        <v/>
      </c>
    </row>
    <row r="16">
      <c r="H16" s="10" t="inlineStr">
        <is>
          <t>Crédit Vie quotidienne (€)</t>
        </is>
      </c>
      <c r="I16" s="10">
        <f>SUMIF(F:F, "Vie quotidienne", E:E)</f>
        <v/>
      </c>
    </row>
    <row r="17">
      <c r="H17" s="10" t="inlineStr">
        <is>
          <t>Crédit Logement (€)</t>
        </is>
      </c>
      <c r="I17" s="10">
        <f>SUMIF(F:F, "Logement", E:E)</f>
        <v/>
      </c>
    </row>
    <row r="18">
      <c r="H18" s="10" t="inlineStr">
        <is>
          <t>Crédit Loisirs (€)</t>
        </is>
      </c>
      <c r="I18" s="10">
        <f>SUMIF(F:F, "Loisirs", E:E)</f>
        <v/>
      </c>
    </row>
    <row r="19">
      <c r="H19" s="10" t="inlineStr">
        <is>
          <t>Crédit Santé (€)</t>
        </is>
      </c>
      <c r="I19" s="10">
        <f>SUMIF(F:F, "Santé", E:E)</f>
        <v/>
      </c>
    </row>
    <row r="20">
      <c r="H20" s="10" t="inlineStr">
        <is>
          <t>Crédit Impôts (€)</t>
        </is>
      </c>
      <c r="I20" s="10">
        <f>SUMIF(F:F, "Impôts", E:E)</f>
        <v/>
      </c>
    </row>
    <row r="21">
      <c r="H21" s="10" t="inlineStr">
        <is>
          <t>Crédit Banque (€)</t>
        </is>
      </c>
      <c r="I21" s="10">
        <f>SUMIF(F:F, "Banque", E:E)</f>
        <v/>
      </c>
    </row>
    <row r="22">
      <c r="H22" s="10" t="inlineStr">
        <is>
          <t>Crédit Salaire (€)</t>
        </is>
      </c>
      <c r="I22" s="10">
        <f>SUMIF(F:F, "Salaire", E:E)</f>
        <v/>
      </c>
    </row>
    <row r="23">
      <c r="H23" s="10" t="inlineStr">
        <is>
          <t>Crédit Epargne (€)</t>
        </is>
      </c>
      <c r="I23" s="10">
        <f>SUMIF(F:F, "Epargne", E:E)</f>
        <v/>
      </c>
    </row>
    <row r="24">
      <c r="H24" s="10" t="inlineStr">
        <is>
          <t>Crédit Autre (€)</t>
        </is>
      </c>
      <c r="I24" s="10">
        <f>SUMIF(F:F, "Autre", E:E)</f>
        <v/>
      </c>
    </row>
    <row r="27">
      <c r="H27" t="inlineStr">
        <is>
          <t>Saving rate</t>
        </is>
      </c>
      <c r="I27" t="n">
        <v/>
      </c>
    </row>
  </sheetData>
  <conditionalFormatting sqref="B3">
    <cfRule type="cellIs" priority="1" operator="lessThan" dxfId="0">
      <formula>0</formula>
    </cfRule>
    <cfRule type="cellIs" priority="2" operator="greaterThan" dxfId="1">
      <formula>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2024-08-07T07:57:43Z</dcterms:created>
  <dcterms:modified xsi:type="dcterms:W3CDTF">2024-08-07T07:57:43Z</dcterms:modified>
</cp:coreProperties>
</file>