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nniferbarrios/Desktop/Module1/Challenge/"/>
    </mc:Choice>
  </mc:AlternateContent>
  <xr:revisionPtr revIDLastSave="0" documentId="13_ncr:1_{9D618AAD-529D-B54B-BB40-E9B5865D4EFC}" xr6:coauthVersionLast="47" xr6:coauthVersionMax="47" xr10:uidLastSave="{00000000-0000-0000-0000-000000000000}"/>
  <bookViews>
    <workbookView xWindow="6960" yWindow="740" windowWidth="20760" windowHeight="16660" xr2:uid="{00000000-000D-0000-FFFF-FFFF00000000}"/>
  </bookViews>
  <sheets>
    <sheet name="Kickstarter" sheetId="1" r:id="rId1"/>
    <sheet name="Outcomes Based on Launch Date" sheetId="3" r:id="rId2"/>
    <sheet name="Outcomes based on Goals" sheetId="5" r:id="rId3"/>
  </sheets>
  <externalReferences>
    <externalReference r:id="rId4"/>
  </externalReferences>
  <calcPr calcId="191029"/>
  <pivotCaches>
    <pivotCache cacheId="14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" i="5" l="1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F6" i="5" s="1"/>
  <c r="I6" i="5" s="1"/>
  <c r="E5" i="5"/>
  <c r="D5" i="5"/>
  <c r="C5" i="5"/>
  <c r="E4" i="5"/>
  <c r="D4" i="5"/>
  <c r="C4" i="5"/>
  <c r="E3" i="5"/>
  <c r="D3" i="5"/>
  <c r="F3" i="5" s="1"/>
  <c r="G3" i="5" s="1"/>
  <c r="C3" i="5"/>
  <c r="E2" i="5"/>
  <c r="D2" i="5"/>
  <c r="C2" i="5"/>
  <c r="C14" i="5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R2" i="1"/>
  <c r="S4115" i="1"/>
  <c r="R4115" i="1"/>
  <c r="O4115" i="1"/>
  <c r="T4115" i="1" s="1"/>
  <c r="S4114" i="1"/>
  <c r="R4114" i="1"/>
  <c r="O4114" i="1"/>
  <c r="T4114" i="1" s="1"/>
  <c r="S4113" i="1"/>
  <c r="R4113" i="1"/>
  <c r="O4113" i="1"/>
  <c r="T4113" i="1" s="1"/>
  <c r="S4112" i="1"/>
  <c r="R4112" i="1"/>
  <c r="O4112" i="1"/>
  <c r="T4112" i="1" s="1"/>
  <c r="S4111" i="1"/>
  <c r="R4111" i="1"/>
  <c r="O4111" i="1"/>
  <c r="T4111" i="1" s="1"/>
  <c r="S4110" i="1"/>
  <c r="R4110" i="1"/>
  <c r="O4110" i="1"/>
  <c r="T4110" i="1" s="1"/>
  <c r="S4109" i="1"/>
  <c r="R4109" i="1"/>
  <c r="O4109" i="1"/>
  <c r="T4109" i="1" s="1"/>
  <c r="S4108" i="1"/>
  <c r="R4108" i="1"/>
  <c r="O4108" i="1"/>
  <c r="T4108" i="1" s="1"/>
  <c r="S4107" i="1"/>
  <c r="R4107" i="1"/>
  <c r="O4107" i="1"/>
  <c r="T4107" i="1" s="1"/>
  <c r="S4106" i="1"/>
  <c r="R4106" i="1"/>
  <c r="O4106" i="1"/>
  <c r="T4106" i="1" s="1"/>
  <c r="S4105" i="1"/>
  <c r="R4105" i="1"/>
  <c r="O4105" i="1"/>
  <c r="T4105" i="1" s="1"/>
  <c r="S4104" i="1"/>
  <c r="R4104" i="1"/>
  <c r="O4104" i="1"/>
  <c r="T4104" i="1" s="1"/>
  <c r="S4103" i="1"/>
  <c r="R4103" i="1"/>
  <c r="O4103" i="1"/>
  <c r="T4103" i="1" s="1"/>
  <c r="S4102" i="1"/>
  <c r="R4102" i="1"/>
  <c r="O4102" i="1"/>
  <c r="T4102" i="1" s="1"/>
  <c r="S4101" i="1"/>
  <c r="R4101" i="1"/>
  <c r="O4101" i="1"/>
  <c r="T4101" i="1" s="1"/>
  <c r="S4100" i="1"/>
  <c r="R4100" i="1"/>
  <c r="O4100" i="1"/>
  <c r="T4100" i="1" s="1"/>
  <c r="S4099" i="1"/>
  <c r="R4099" i="1"/>
  <c r="O4099" i="1"/>
  <c r="T4099" i="1" s="1"/>
  <c r="S4098" i="1"/>
  <c r="R4098" i="1"/>
  <c r="O4098" i="1"/>
  <c r="T4098" i="1" s="1"/>
  <c r="S4097" i="1"/>
  <c r="R4097" i="1"/>
  <c r="O4097" i="1"/>
  <c r="T4097" i="1" s="1"/>
  <c r="S4096" i="1"/>
  <c r="R4096" i="1"/>
  <c r="O4096" i="1"/>
  <c r="T4096" i="1" s="1"/>
  <c r="S4095" i="1"/>
  <c r="R4095" i="1"/>
  <c r="O4095" i="1"/>
  <c r="T4095" i="1" s="1"/>
  <c r="S4094" i="1"/>
  <c r="R4094" i="1"/>
  <c r="O4094" i="1"/>
  <c r="T4094" i="1" s="1"/>
  <c r="S4093" i="1"/>
  <c r="R4093" i="1"/>
  <c r="O4093" i="1"/>
  <c r="T4093" i="1" s="1"/>
  <c r="S4092" i="1"/>
  <c r="R4092" i="1"/>
  <c r="O4092" i="1"/>
  <c r="T4092" i="1" s="1"/>
  <c r="S4091" i="1"/>
  <c r="R4091" i="1"/>
  <c r="O4091" i="1"/>
  <c r="T4091" i="1" s="1"/>
  <c r="S4090" i="1"/>
  <c r="R4090" i="1"/>
  <c r="O4090" i="1"/>
  <c r="T4090" i="1" s="1"/>
  <c r="S4089" i="1"/>
  <c r="R4089" i="1"/>
  <c r="O4089" i="1"/>
  <c r="T4089" i="1" s="1"/>
  <c r="S4088" i="1"/>
  <c r="R4088" i="1"/>
  <c r="O4088" i="1"/>
  <c r="T4088" i="1" s="1"/>
  <c r="S4087" i="1"/>
  <c r="R4087" i="1"/>
  <c r="O4087" i="1"/>
  <c r="T4087" i="1" s="1"/>
  <c r="S4086" i="1"/>
  <c r="R4086" i="1"/>
  <c r="O4086" i="1"/>
  <c r="T4086" i="1" s="1"/>
  <c r="S4085" i="1"/>
  <c r="R4085" i="1"/>
  <c r="O4085" i="1"/>
  <c r="T4085" i="1" s="1"/>
  <c r="S4084" i="1"/>
  <c r="R4084" i="1"/>
  <c r="O4084" i="1"/>
  <c r="T4084" i="1" s="1"/>
  <c r="S4083" i="1"/>
  <c r="R4083" i="1"/>
  <c r="O4083" i="1"/>
  <c r="T4083" i="1" s="1"/>
  <c r="S4082" i="1"/>
  <c r="R4082" i="1"/>
  <c r="O4082" i="1"/>
  <c r="T4082" i="1" s="1"/>
  <c r="S4081" i="1"/>
  <c r="R4081" i="1"/>
  <c r="O4081" i="1"/>
  <c r="T4081" i="1" s="1"/>
  <c r="S4080" i="1"/>
  <c r="R4080" i="1"/>
  <c r="O4080" i="1"/>
  <c r="T4080" i="1" s="1"/>
  <c r="S4079" i="1"/>
  <c r="R4079" i="1"/>
  <c r="O4079" i="1"/>
  <c r="T4079" i="1" s="1"/>
  <c r="S4078" i="1"/>
  <c r="R4078" i="1"/>
  <c r="O4078" i="1"/>
  <c r="T4078" i="1" s="1"/>
  <c r="S4077" i="1"/>
  <c r="R4077" i="1"/>
  <c r="O4077" i="1"/>
  <c r="T4077" i="1" s="1"/>
  <c r="S4076" i="1"/>
  <c r="R4076" i="1"/>
  <c r="O4076" i="1"/>
  <c r="T4076" i="1" s="1"/>
  <c r="S4075" i="1"/>
  <c r="R4075" i="1"/>
  <c r="O4075" i="1"/>
  <c r="T4075" i="1" s="1"/>
  <c r="S4074" i="1"/>
  <c r="R4074" i="1"/>
  <c r="O4074" i="1"/>
  <c r="T4074" i="1" s="1"/>
  <c r="S4073" i="1"/>
  <c r="R4073" i="1"/>
  <c r="O4073" i="1"/>
  <c r="T4073" i="1" s="1"/>
  <c r="S4072" i="1"/>
  <c r="R4072" i="1"/>
  <c r="O4072" i="1"/>
  <c r="T4072" i="1" s="1"/>
  <c r="S4071" i="1"/>
  <c r="R4071" i="1"/>
  <c r="O4071" i="1"/>
  <c r="T4071" i="1" s="1"/>
  <c r="S4070" i="1"/>
  <c r="R4070" i="1"/>
  <c r="O4070" i="1"/>
  <c r="T4070" i="1" s="1"/>
  <c r="S4069" i="1"/>
  <c r="R4069" i="1"/>
  <c r="O4069" i="1"/>
  <c r="T4069" i="1" s="1"/>
  <c r="S4068" i="1"/>
  <c r="R4068" i="1"/>
  <c r="O4068" i="1"/>
  <c r="T4068" i="1" s="1"/>
  <c r="S4067" i="1"/>
  <c r="R4067" i="1"/>
  <c r="O4067" i="1"/>
  <c r="T4067" i="1" s="1"/>
  <c r="S4066" i="1"/>
  <c r="R4066" i="1"/>
  <c r="O4066" i="1"/>
  <c r="T4066" i="1" s="1"/>
  <c r="S4065" i="1"/>
  <c r="R4065" i="1"/>
  <c r="O4065" i="1"/>
  <c r="T4065" i="1" s="1"/>
  <c r="S4064" i="1"/>
  <c r="R4064" i="1"/>
  <c r="O4064" i="1"/>
  <c r="T4064" i="1" s="1"/>
  <c r="S4063" i="1"/>
  <c r="R4063" i="1"/>
  <c r="O4063" i="1"/>
  <c r="T4063" i="1" s="1"/>
  <c r="S4062" i="1"/>
  <c r="R4062" i="1"/>
  <c r="O4062" i="1"/>
  <c r="T4062" i="1" s="1"/>
  <c r="S4061" i="1"/>
  <c r="R4061" i="1"/>
  <c r="O4061" i="1"/>
  <c r="T4061" i="1" s="1"/>
  <c r="S4060" i="1"/>
  <c r="R4060" i="1"/>
  <c r="O4060" i="1"/>
  <c r="T4060" i="1" s="1"/>
  <c r="S4059" i="1"/>
  <c r="R4059" i="1"/>
  <c r="O4059" i="1"/>
  <c r="T4059" i="1" s="1"/>
  <c r="S4058" i="1"/>
  <c r="R4058" i="1"/>
  <c r="O4058" i="1"/>
  <c r="T4058" i="1" s="1"/>
  <c r="S4057" i="1"/>
  <c r="R4057" i="1"/>
  <c r="O4057" i="1"/>
  <c r="T4057" i="1" s="1"/>
  <c r="S4056" i="1"/>
  <c r="R4056" i="1"/>
  <c r="O4056" i="1"/>
  <c r="T4056" i="1" s="1"/>
  <c r="S4055" i="1"/>
  <c r="R4055" i="1"/>
  <c r="O4055" i="1"/>
  <c r="T4055" i="1" s="1"/>
  <c r="S4054" i="1"/>
  <c r="R4054" i="1"/>
  <c r="O4054" i="1"/>
  <c r="T4054" i="1" s="1"/>
  <c r="S4053" i="1"/>
  <c r="R4053" i="1"/>
  <c r="O4053" i="1"/>
  <c r="T4053" i="1" s="1"/>
  <c r="S4052" i="1"/>
  <c r="R4052" i="1"/>
  <c r="O4052" i="1"/>
  <c r="T4052" i="1" s="1"/>
  <c r="S4051" i="1"/>
  <c r="R4051" i="1"/>
  <c r="O4051" i="1"/>
  <c r="T4051" i="1" s="1"/>
  <c r="S4050" i="1"/>
  <c r="R4050" i="1"/>
  <c r="O4050" i="1"/>
  <c r="T4050" i="1" s="1"/>
  <c r="S4049" i="1"/>
  <c r="R4049" i="1"/>
  <c r="O4049" i="1"/>
  <c r="T4049" i="1" s="1"/>
  <c r="S4048" i="1"/>
  <c r="R4048" i="1"/>
  <c r="O4048" i="1"/>
  <c r="T4048" i="1" s="1"/>
  <c r="S4047" i="1"/>
  <c r="R4047" i="1"/>
  <c r="O4047" i="1"/>
  <c r="T4047" i="1" s="1"/>
  <c r="S4046" i="1"/>
  <c r="R4046" i="1"/>
  <c r="O4046" i="1"/>
  <c r="T4046" i="1" s="1"/>
  <c r="S4045" i="1"/>
  <c r="R4045" i="1"/>
  <c r="O4045" i="1"/>
  <c r="T4045" i="1" s="1"/>
  <c r="S4044" i="1"/>
  <c r="R4044" i="1"/>
  <c r="O4044" i="1"/>
  <c r="T4044" i="1" s="1"/>
  <c r="S4043" i="1"/>
  <c r="R4043" i="1"/>
  <c r="O4043" i="1"/>
  <c r="T4043" i="1" s="1"/>
  <c r="S4042" i="1"/>
  <c r="R4042" i="1"/>
  <c r="O4042" i="1"/>
  <c r="T4042" i="1" s="1"/>
  <c r="S4041" i="1"/>
  <c r="R4041" i="1"/>
  <c r="O4041" i="1"/>
  <c r="T4041" i="1" s="1"/>
  <c r="S4040" i="1"/>
  <c r="R4040" i="1"/>
  <c r="O4040" i="1"/>
  <c r="T4040" i="1" s="1"/>
  <c r="S4039" i="1"/>
  <c r="R4039" i="1"/>
  <c r="O4039" i="1"/>
  <c r="T4039" i="1" s="1"/>
  <c r="S4038" i="1"/>
  <c r="R4038" i="1"/>
  <c r="O4038" i="1"/>
  <c r="T4038" i="1" s="1"/>
  <c r="T4037" i="1"/>
  <c r="S4037" i="1"/>
  <c r="R4037" i="1"/>
  <c r="O4037" i="1"/>
  <c r="S4036" i="1"/>
  <c r="R4036" i="1"/>
  <c r="O4036" i="1"/>
  <c r="T4036" i="1" s="1"/>
  <c r="S4035" i="1"/>
  <c r="R4035" i="1"/>
  <c r="O4035" i="1"/>
  <c r="T4035" i="1" s="1"/>
  <c r="S4034" i="1"/>
  <c r="R4034" i="1"/>
  <c r="O4034" i="1"/>
  <c r="T4034" i="1" s="1"/>
  <c r="S4033" i="1"/>
  <c r="R4033" i="1"/>
  <c r="O4033" i="1"/>
  <c r="T4033" i="1" s="1"/>
  <c r="T4032" i="1"/>
  <c r="S4032" i="1"/>
  <c r="R4032" i="1"/>
  <c r="O4032" i="1"/>
  <c r="S4031" i="1"/>
  <c r="R4031" i="1"/>
  <c r="O4031" i="1"/>
  <c r="T4031" i="1" s="1"/>
  <c r="S4030" i="1"/>
  <c r="R4030" i="1"/>
  <c r="O4030" i="1"/>
  <c r="T4030" i="1" s="1"/>
  <c r="S4029" i="1"/>
  <c r="R4029" i="1"/>
  <c r="O4029" i="1"/>
  <c r="T4029" i="1" s="1"/>
  <c r="S4028" i="1"/>
  <c r="R4028" i="1"/>
  <c r="O4028" i="1"/>
  <c r="T4028" i="1" s="1"/>
  <c r="S4027" i="1"/>
  <c r="R4027" i="1"/>
  <c r="O4027" i="1"/>
  <c r="T4027" i="1" s="1"/>
  <c r="S4026" i="1"/>
  <c r="R4026" i="1"/>
  <c r="O4026" i="1"/>
  <c r="T4026" i="1" s="1"/>
  <c r="S4025" i="1"/>
  <c r="R4025" i="1"/>
  <c r="O4025" i="1"/>
  <c r="T4025" i="1" s="1"/>
  <c r="S4024" i="1"/>
  <c r="R4024" i="1"/>
  <c r="O4024" i="1"/>
  <c r="T4024" i="1" s="1"/>
  <c r="S4023" i="1"/>
  <c r="R4023" i="1"/>
  <c r="O4023" i="1"/>
  <c r="T4023" i="1" s="1"/>
  <c r="S4022" i="1"/>
  <c r="R4022" i="1"/>
  <c r="O4022" i="1"/>
  <c r="T4022" i="1" s="1"/>
  <c r="S4021" i="1"/>
  <c r="R4021" i="1"/>
  <c r="O4021" i="1"/>
  <c r="T4021" i="1" s="1"/>
  <c r="S4020" i="1"/>
  <c r="R4020" i="1"/>
  <c r="O4020" i="1"/>
  <c r="T4020" i="1" s="1"/>
  <c r="S4019" i="1"/>
  <c r="R4019" i="1"/>
  <c r="O4019" i="1"/>
  <c r="T4019" i="1" s="1"/>
  <c r="S4018" i="1"/>
  <c r="R4018" i="1"/>
  <c r="O4018" i="1"/>
  <c r="T4018" i="1" s="1"/>
  <c r="S4017" i="1"/>
  <c r="R4017" i="1"/>
  <c r="O4017" i="1"/>
  <c r="T4017" i="1" s="1"/>
  <c r="S4016" i="1"/>
  <c r="R4016" i="1"/>
  <c r="O4016" i="1"/>
  <c r="T4016" i="1" s="1"/>
  <c r="S4015" i="1"/>
  <c r="R4015" i="1"/>
  <c r="O4015" i="1"/>
  <c r="T4015" i="1" s="1"/>
  <c r="S4014" i="1"/>
  <c r="R4014" i="1"/>
  <c r="O4014" i="1"/>
  <c r="T4014" i="1" s="1"/>
  <c r="S4013" i="1"/>
  <c r="R4013" i="1"/>
  <c r="O4013" i="1"/>
  <c r="T4013" i="1" s="1"/>
  <c r="S4012" i="1"/>
  <c r="R4012" i="1"/>
  <c r="O4012" i="1"/>
  <c r="T4012" i="1" s="1"/>
  <c r="S4011" i="1"/>
  <c r="R4011" i="1"/>
  <c r="O4011" i="1"/>
  <c r="T4011" i="1" s="1"/>
  <c r="S4010" i="1"/>
  <c r="R4010" i="1"/>
  <c r="O4010" i="1"/>
  <c r="T4010" i="1" s="1"/>
  <c r="S4009" i="1"/>
  <c r="R4009" i="1"/>
  <c r="O4009" i="1"/>
  <c r="T4009" i="1" s="1"/>
  <c r="S4008" i="1"/>
  <c r="R4008" i="1"/>
  <c r="O4008" i="1"/>
  <c r="T4008" i="1" s="1"/>
  <c r="T4007" i="1"/>
  <c r="S4007" i="1"/>
  <c r="R4007" i="1"/>
  <c r="O4007" i="1"/>
  <c r="S4006" i="1"/>
  <c r="R4006" i="1"/>
  <c r="O4006" i="1"/>
  <c r="T4006" i="1" s="1"/>
  <c r="S4005" i="1"/>
  <c r="R4005" i="1"/>
  <c r="O4005" i="1"/>
  <c r="T4005" i="1" s="1"/>
  <c r="S4004" i="1"/>
  <c r="R4004" i="1"/>
  <c r="O4004" i="1"/>
  <c r="T4004" i="1" s="1"/>
  <c r="S4003" i="1"/>
  <c r="R4003" i="1"/>
  <c r="O4003" i="1"/>
  <c r="T4003" i="1" s="1"/>
  <c r="S4002" i="1"/>
  <c r="R4002" i="1"/>
  <c r="O4002" i="1"/>
  <c r="T4002" i="1" s="1"/>
  <c r="S4001" i="1"/>
  <c r="R4001" i="1"/>
  <c r="O4001" i="1"/>
  <c r="T4001" i="1" s="1"/>
  <c r="S4000" i="1"/>
  <c r="R4000" i="1"/>
  <c r="O4000" i="1"/>
  <c r="T4000" i="1" s="1"/>
  <c r="S3999" i="1"/>
  <c r="R3999" i="1"/>
  <c r="O3999" i="1"/>
  <c r="T3999" i="1" s="1"/>
  <c r="S3998" i="1"/>
  <c r="R3998" i="1"/>
  <c r="O3998" i="1"/>
  <c r="T3998" i="1" s="1"/>
  <c r="S3997" i="1"/>
  <c r="R3997" i="1"/>
  <c r="O3997" i="1"/>
  <c r="T3997" i="1" s="1"/>
  <c r="S3996" i="1"/>
  <c r="R3996" i="1"/>
  <c r="O3996" i="1"/>
  <c r="T3996" i="1" s="1"/>
  <c r="S3995" i="1"/>
  <c r="R3995" i="1"/>
  <c r="O3995" i="1"/>
  <c r="T3995" i="1" s="1"/>
  <c r="S3994" i="1"/>
  <c r="R3994" i="1"/>
  <c r="O3994" i="1"/>
  <c r="T3994" i="1" s="1"/>
  <c r="S3993" i="1"/>
  <c r="R3993" i="1"/>
  <c r="O3993" i="1"/>
  <c r="T3993" i="1" s="1"/>
  <c r="S3992" i="1"/>
  <c r="R3992" i="1"/>
  <c r="O3992" i="1"/>
  <c r="T3992" i="1" s="1"/>
  <c r="S3991" i="1"/>
  <c r="R3991" i="1"/>
  <c r="O3991" i="1"/>
  <c r="T3991" i="1" s="1"/>
  <c r="S3990" i="1"/>
  <c r="R3990" i="1"/>
  <c r="O3990" i="1"/>
  <c r="T3990" i="1" s="1"/>
  <c r="S3989" i="1"/>
  <c r="R3989" i="1"/>
  <c r="O3989" i="1"/>
  <c r="T3989" i="1" s="1"/>
  <c r="S3988" i="1"/>
  <c r="R3988" i="1"/>
  <c r="O3988" i="1"/>
  <c r="T3988" i="1" s="1"/>
  <c r="S3987" i="1"/>
  <c r="R3987" i="1"/>
  <c r="O3987" i="1"/>
  <c r="T3987" i="1" s="1"/>
  <c r="S3986" i="1"/>
  <c r="R3986" i="1"/>
  <c r="O3986" i="1"/>
  <c r="T3986" i="1" s="1"/>
  <c r="S3985" i="1"/>
  <c r="R3985" i="1"/>
  <c r="O3985" i="1"/>
  <c r="T3985" i="1" s="1"/>
  <c r="S3984" i="1"/>
  <c r="R3984" i="1"/>
  <c r="O3984" i="1"/>
  <c r="T3984" i="1" s="1"/>
  <c r="S3983" i="1"/>
  <c r="R3983" i="1"/>
  <c r="O3983" i="1"/>
  <c r="T3983" i="1" s="1"/>
  <c r="S3982" i="1"/>
  <c r="R3982" i="1"/>
  <c r="O3982" i="1"/>
  <c r="T3982" i="1" s="1"/>
  <c r="S3981" i="1"/>
  <c r="R3981" i="1"/>
  <c r="O3981" i="1"/>
  <c r="T3981" i="1" s="1"/>
  <c r="S3980" i="1"/>
  <c r="R3980" i="1"/>
  <c r="O3980" i="1"/>
  <c r="T3980" i="1" s="1"/>
  <c r="S3979" i="1"/>
  <c r="R3979" i="1"/>
  <c r="O3979" i="1"/>
  <c r="T3979" i="1" s="1"/>
  <c r="S3978" i="1"/>
  <c r="R3978" i="1"/>
  <c r="O3978" i="1"/>
  <c r="T3978" i="1" s="1"/>
  <c r="S3977" i="1"/>
  <c r="R3977" i="1"/>
  <c r="O3977" i="1"/>
  <c r="T3977" i="1" s="1"/>
  <c r="S3976" i="1"/>
  <c r="R3976" i="1"/>
  <c r="O3976" i="1"/>
  <c r="T3976" i="1" s="1"/>
  <c r="S3975" i="1"/>
  <c r="R3975" i="1"/>
  <c r="O3975" i="1"/>
  <c r="T3975" i="1" s="1"/>
  <c r="S3974" i="1"/>
  <c r="R3974" i="1"/>
  <c r="O3974" i="1"/>
  <c r="T3974" i="1" s="1"/>
  <c r="S3973" i="1"/>
  <c r="R3973" i="1"/>
  <c r="O3973" i="1"/>
  <c r="T3973" i="1" s="1"/>
  <c r="S3972" i="1"/>
  <c r="R3972" i="1"/>
  <c r="O3972" i="1"/>
  <c r="T3972" i="1" s="1"/>
  <c r="S3971" i="1"/>
  <c r="R3971" i="1"/>
  <c r="O3971" i="1"/>
  <c r="T3971" i="1" s="1"/>
  <c r="S3970" i="1"/>
  <c r="R3970" i="1"/>
  <c r="O3970" i="1"/>
  <c r="T3970" i="1" s="1"/>
  <c r="S3969" i="1"/>
  <c r="R3969" i="1"/>
  <c r="O3969" i="1"/>
  <c r="T3969" i="1" s="1"/>
  <c r="S3968" i="1"/>
  <c r="R3968" i="1"/>
  <c r="O3968" i="1"/>
  <c r="T3968" i="1" s="1"/>
  <c r="S3967" i="1"/>
  <c r="R3967" i="1"/>
  <c r="O3967" i="1"/>
  <c r="T3967" i="1" s="1"/>
  <c r="S3966" i="1"/>
  <c r="R3966" i="1"/>
  <c r="O3966" i="1"/>
  <c r="T3966" i="1" s="1"/>
  <c r="S3965" i="1"/>
  <c r="R3965" i="1"/>
  <c r="O3965" i="1"/>
  <c r="T3965" i="1" s="1"/>
  <c r="S3964" i="1"/>
  <c r="R3964" i="1"/>
  <c r="O3964" i="1"/>
  <c r="T3964" i="1" s="1"/>
  <c r="S3963" i="1"/>
  <c r="R3963" i="1"/>
  <c r="O3963" i="1"/>
  <c r="T3963" i="1" s="1"/>
  <c r="S3962" i="1"/>
  <c r="R3962" i="1"/>
  <c r="O3962" i="1"/>
  <c r="T3962" i="1" s="1"/>
  <c r="S3961" i="1"/>
  <c r="R3961" i="1"/>
  <c r="O3961" i="1"/>
  <c r="T3961" i="1" s="1"/>
  <c r="S3960" i="1"/>
  <c r="R3960" i="1"/>
  <c r="O3960" i="1"/>
  <c r="T3960" i="1" s="1"/>
  <c r="S3959" i="1"/>
  <c r="R3959" i="1"/>
  <c r="O3959" i="1"/>
  <c r="T3959" i="1" s="1"/>
  <c r="S3958" i="1"/>
  <c r="R3958" i="1"/>
  <c r="O3958" i="1"/>
  <c r="T3958" i="1" s="1"/>
  <c r="S3957" i="1"/>
  <c r="R3957" i="1"/>
  <c r="O3957" i="1"/>
  <c r="T3957" i="1" s="1"/>
  <c r="S3956" i="1"/>
  <c r="R3956" i="1"/>
  <c r="O3956" i="1"/>
  <c r="T3956" i="1" s="1"/>
  <c r="S3955" i="1"/>
  <c r="R3955" i="1"/>
  <c r="O3955" i="1"/>
  <c r="T3955" i="1" s="1"/>
  <c r="S3954" i="1"/>
  <c r="R3954" i="1"/>
  <c r="O3954" i="1"/>
  <c r="T3954" i="1" s="1"/>
  <c r="S3953" i="1"/>
  <c r="R3953" i="1"/>
  <c r="O3953" i="1"/>
  <c r="T3953" i="1" s="1"/>
  <c r="S3952" i="1"/>
  <c r="R3952" i="1"/>
  <c r="O3952" i="1"/>
  <c r="T3952" i="1" s="1"/>
  <c r="S3951" i="1"/>
  <c r="R3951" i="1"/>
  <c r="O3951" i="1"/>
  <c r="T3951" i="1" s="1"/>
  <c r="S3950" i="1"/>
  <c r="R3950" i="1"/>
  <c r="O3950" i="1"/>
  <c r="T3950" i="1" s="1"/>
  <c r="S3949" i="1"/>
  <c r="R3949" i="1"/>
  <c r="O3949" i="1"/>
  <c r="T3949" i="1" s="1"/>
  <c r="S3948" i="1"/>
  <c r="R3948" i="1"/>
  <c r="O3948" i="1"/>
  <c r="T3948" i="1" s="1"/>
  <c r="S3947" i="1"/>
  <c r="R3947" i="1"/>
  <c r="O3947" i="1"/>
  <c r="T3947" i="1" s="1"/>
  <c r="S3946" i="1"/>
  <c r="R3946" i="1"/>
  <c r="O3946" i="1"/>
  <c r="T3946" i="1" s="1"/>
  <c r="S3945" i="1"/>
  <c r="R3945" i="1"/>
  <c r="O3945" i="1"/>
  <c r="T3945" i="1" s="1"/>
  <c r="S3944" i="1"/>
  <c r="R3944" i="1"/>
  <c r="O3944" i="1"/>
  <c r="T3944" i="1" s="1"/>
  <c r="S3943" i="1"/>
  <c r="R3943" i="1"/>
  <c r="O3943" i="1"/>
  <c r="T3943" i="1" s="1"/>
  <c r="S3942" i="1"/>
  <c r="R3942" i="1"/>
  <c r="O3942" i="1"/>
  <c r="T3942" i="1" s="1"/>
  <c r="S3941" i="1"/>
  <c r="R3941" i="1"/>
  <c r="O3941" i="1"/>
  <c r="T3941" i="1" s="1"/>
  <c r="S3940" i="1"/>
  <c r="R3940" i="1"/>
  <c r="O3940" i="1"/>
  <c r="T3940" i="1" s="1"/>
  <c r="S3939" i="1"/>
  <c r="R3939" i="1"/>
  <c r="O3939" i="1"/>
  <c r="T3939" i="1" s="1"/>
  <c r="S3938" i="1"/>
  <c r="R3938" i="1"/>
  <c r="O3938" i="1"/>
  <c r="T3938" i="1" s="1"/>
  <c r="S3937" i="1"/>
  <c r="R3937" i="1"/>
  <c r="O3937" i="1"/>
  <c r="T3937" i="1" s="1"/>
  <c r="S3936" i="1"/>
  <c r="R3936" i="1"/>
  <c r="O3936" i="1"/>
  <c r="T3936" i="1" s="1"/>
  <c r="S3935" i="1"/>
  <c r="R3935" i="1"/>
  <c r="O3935" i="1"/>
  <c r="T3935" i="1" s="1"/>
  <c r="S3934" i="1"/>
  <c r="R3934" i="1"/>
  <c r="O3934" i="1"/>
  <c r="T3934" i="1" s="1"/>
  <c r="S3933" i="1"/>
  <c r="R3933" i="1"/>
  <c r="O3933" i="1"/>
  <c r="T3933" i="1" s="1"/>
  <c r="S3932" i="1"/>
  <c r="R3932" i="1"/>
  <c r="O3932" i="1"/>
  <c r="T3932" i="1" s="1"/>
  <c r="S3931" i="1"/>
  <c r="R3931" i="1"/>
  <c r="O3931" i="1"/>
  <c r="T3931" i="1" s="1"/>
  <c r="S3930" i="1"/>
  <c r="R3930" i="1"/>
  <c r="O3930" i="1"/>
  <c r="T3930" i="1" s="1"/>
  <c r="S3929" i="1"/>
  <c r="R3929" i="1"/>
  <c r="O3929" i="1"/>
  <c r="T3929" i="1" s="1"/>
  <c r="S3928" i="1"/>
  <c r="R3928" i="1"/>
  <c r="O3928" i="1"/>
  <c r="T3928" i="1" s="1"/>
  <c r="S3927" i="1"/>
  <c r="R3927" i="1"/>
  <c r="O3927" i="1"/>
  <c r="T3927" i="1" s="1"/>
  <c r="S3926" i="1"/>
  <c r="R3926" i="1"/>
  <c r="O3926" i="1"/>
  <c r="T3926" i="1" s="1"/>
  <c r="S3925" i="1"/>
  <c r="R3925" i="1"/>
  <c r="O3925" i="1"/>
  <c r="T3925" i="1" s="1"/>
  <c r="S3924" i="1"/>
  <c r="R3924" i="1"/>
  <c r="O3924" i="1"/>
  <c r="T3924" i="1" s="1"/>
  <c r="S3923" i="1"/>
  <c r="R3923" i="1"/>
  <c r="O3923" i="1"/>
  <c r="T3923" i="1" s="1"/>
  <c r="S3922" i="1"/>
  <c r="R3922" i="1"/>
  <c r="O3922" i="1"/>
  <c r="T3922" i="1" s="1"/>
  <c r="S3921" i="1"/>
  <c r="R3921" i="1"/>
  <c r="O3921" i="1"/>
  <c r="T3921" i="1" s="1"/>
  <c r="S3920" i="1"/>
  <c r="R3920" i="1"/>
  <c r="O3920" i="1"/>
  <c r="T3920" i="1" s="1"/>
  <c r="S3919" i="1"/>
  <c r="R3919" i="1"/>
  <c r="O3919" i="1"/>
  <c r="T3919" i="1" s="1"/>
  <c r="S3918" i="1"/>
  <c r="R3918" i="1"/>
  <c r="O3918" i="1"/>
  <c r="T3918" i="1" s="1"/>
  <c r="S3917" i="1"/>
  <c r="R3917" i="1"/>
  <c r="O3917" i="1"/>
  <c r="T3917" i="1" s="1"/>
  <c r="S3916" i="1"/>
  <c r="R3916" i="1"/>
  <c r="O3916" i="1"/>
  <c r="T3916" i="1" s="1"/>
  <c r="S3915" i="1"/>
  <c r="R3915" i="1"/>
  <c r="O3915" i="1"/>
  <c r="T3915" i="1" s="1"/>
  <c r="S3914" i="1"/>
  <c r="R3914" i="1"/>
  <c r="O3914" i="1"/>
  <c r="T3914" i="1" s="1"/>
  <c r="S3913" i="1"/>
  <c r="R3913" i="1"/>
  <c r="O3913" i="1"/>
  <c r="T3913" i="1" s="1"/>
  <c r="S3912" i="1"/>
  <c r="R3912" i="1"/>
  <c r="O3912" i="1"/>
  <c r="T3912" i="1" s="1"/>
  <c r="S3911" i="1"/>
  <c r="R3911" i="1"/>
  <c r="O3911" i="1"/>
  <c r="T3911" i="1" s="1"/>
  <c r="S3910" i="1"/>
  <c r="R3910" i="1"/>
  <c r="O3910" i="1"/>
  <c r="T3910" i="1" s="1"/>
  <c r="S3909" i="1"/>
  <c r="R3909" i="1"/>
  <c r="O3909" i="1"/>
  <c r="T3909" i="1" s="1"/>
  <c r="S3908" i="1"/>
  <c r="R3908" i="1"/>
  <c r="O3908" i="1"/>
  <c r="T3908" i="1" s="1"/>
  <c r="S3907" i="1"/>
  <c r="R3907" i="1"/>
  <c r="O3907" i="1"/>
  <c r="T3907" i="1" s="1"/>
  <c r="S3906" i="1"/>
  <c r="R3906" i="1"/>
  <c r="O3906" i="1"/>
  <c r="T3906" i="1" s="1"/>
  <c r="S3905" i="1"/>
  <c r="R3905" i="1"/>
  <c r="O3905" i="1"/>
  <c r="T3905" i="1" s="1"/>
  <c r="S3904" i="1"/>
  <c r="R3904" i="1"/>
  <c r="O3904" i="1"/>
  <c r="T3904" i="1" s="1"/>
  <c r="S3903" i="1"/>
  <c r="R3903" i="1"/>
  <c r="O3903" i="1"/>
  <c r="T3903" i="1" s="1"/>
  <c r="S3902" i="1"/>
  <c r="R3902" i="1"/>
  <c r="O3902" i="1"/>
  <c r="T3902" i="1" s="1"/>
  <c r="S3901" i="1"/>
  <c r="R3901" i="1"/>
  <c r="O3901" i="1"/>
  <c r="T3901" i="1" s="1"/>
  <c r="S3900" i="1"/>
  <c r="R3900" i="1"/>
  <c r="O3900" i="1"/>
  <c r="T3900" i="1" s="1"/>
  <c r="S3899" i="1"/>
  <c r="R3899" i="1"/>
  <c r="O3899" i="1"/>
  <c r="T3899" i="1" s="1"/>
  <c r="S3898" i="1"/>
  <c r="R3898" i="1"/>
  <c r="O3898" i="1"/>
  <c r="T3898" i="1" s="1"/>
  <c r="S3897" i="1"/>
  <c r="R3897" i="1"/>
  <c r="O3897" i="1"/>
  <c r="T3897" i="1" s="1"/>
  <c r="S3896" i="1"/>
  <c r="R3896" i="1"/>
  <c r="O3896" i="1"/>
  <c r="T3896" i="1" s="1"/>
  <c r="S3895" i="1"/>
  <c r="R3895" i="1"/>
  <c r="O3895" i="1"/>
  <c r="T3895" i="1" s="1"/>
  <c r="S3894" i="1"/>
  <c r="R3894" i="1"/>
  <c r="O3894" i="1"/>
  <c r="T3894" i="1" s="1"/>
  <c r="S3893" i="1"/>
  <c r="R3893" i="1"/>
  <c r="O3893" i="1"/>
  <c r="T3893" i="1" s="1"/>
  <c r="S3892" i="1"/>
  <c r="R3892" i="1"/>
  <c r="O3892" i="1"/>
  <c r="T3892" i="1" s="1"/>
  <c r="S3891" i="1"/>
  <c r="R3891" i="1"/>
  <c r="O3891" i="1"/>
  <c r="T3891" i="1" s="1"/>
  <c r="S3890" i="1"/>
  <c r="R3890" i="1"/>
  <c r="O3890" i="1"/>
  <c r="T3890" i="1" s="1"/>
  <c r="S3889" i="1"/>
  <c r="R3889" i="1"/>
  <c r="O3889" i="1"/>
  <c r="T3889" i="1" s="1"/>
  <c r="S3888" i="1"/>
  <c r="R3888" i="1"/>
  <c r="O3888" i="1"/>
  <c r="T3888" i="1" s="1"/>
  <c r="S3887" i="1"/>
  <c r="R3887" i="1"/>
  <c r="O3887" i="1"/>
  <c r="T3887" i="1" s="1"/>
  <c r="S3886" i="1"/>
  <c r="R3886" i="1"/>
  <c r="O3886" i="1"/>
  <c r="T3886" i="1" s="1"/>
  <c r="S3885" i="1"/>
  <c r="R3885" i="1"/>
  <c r="O3885" i="1"/>
  <c r="T3885" i="1" s="1"/>
  <c r="S3884" i="1"/>
  <c r="R3884" i="1"/>
  <c r="O3884" i="1"/>
  <c r="T3884" i="1" s="1"/>
  <c r="S3883" i="1"/>
  <c r="R3883" i="1"/>
  <c r="O3883" i="1"/>
  <c r="T3883" i="1" s="1"/>
  <c r="S3882" i="1"/>
  <c r="R3882" i="1"/>
  <c r="O3882" i="1"/>
  <c r="T3882" i="1" s="1"/>
  <c r="S3881" i="1"/>
  <c r="R3881" i="1"/>
  <c r="O3881" i="1"/>
  <c r="T3881" i="1" s="1"/>
  <c r="S3880" i="1"/>
  <c r="R3880" i="1"/>
  <c r="O3880" i="1"/>
  <c r="T3880" i="1" s="1"/>
  <c r="S3879" i="1"/>
  <c r="R3879" i="1"/>
  <c r="O3879" i="1"/>
  <c r="T3879" i="1" s="1"/>
  <c r="S3878" i="1"/>
  <c r="R3878" i="1"/>
  <c r="O3878" i="1"/>
  <c r="T3878" i="1" s="1"/>
  <c r="S3877" i="1"/>
  <c r="R3877" i="1"/>
  <c r="O3877" i="1"/>
  <c r="T3877" i="1" s="1"/>
  <c r="S3876" i="1"/>
  <c r="R3876" i="1"/>
  <c r="O3876" i="1"/>
  <c r="T3876" i="1" s="1"/>
  <c r="S3875" i="1"/>
  <c r="R3875" i="1"/>
  <c r="O3875" i="1"/>
  <c r="T3875" i="1" s="1"/>
  <c r="S3874" i="1"/>
  <c r="R3874" i="1"/>
  <c r="O3874" i="1"/>
  <c r="T3874" i="1" s="1"/>
  <c r="S3873" i="1"/>
  <c r="R3873" i="1"/>
  <c r="O3873" i="1"/>
  <c r="T3873" i="1" s="1"/>
  <c r="S3872" i="1"/>
  <c r="R3872" i="1"/>
  <c r="O3872" i="1"/>
  <c r="T3872" i="1" s="1"/>
  <c r="S3871" i="1"/>
  <c r="R3871" i="1"/>
  <c r="O3871" i="1"/>
  <c r="T3871" i="1" s="1"/>
  <c r="S3870" i="1"/>
  <c r="R3870" i="1"/>
  <c r="O3870" i="1"/>
  <c r="T3870" i="1" s="1"/>
  <c r="S3869" i="1"/>
  <c r="R3869" i="1"/>
  <c r="O3869" i="1"/>
  <c r="T3869" i="1" s="1"/>
  <c r="S3868" i="1"/>
  <c r="R3868" i="1"/>
  <c r="O3868" i="1"/>
  <c r="T3868" i="1" s="1"/>
  <c r="S3867" i="1"/>
  <c r="R3867" i="1"/>
  <c r="O3867" i="1"/>
  <c r="T3867" i="1" s="1"/>
  <c r="S3866" i="1"/>
  <c r="R3866" i="1"/>
  <c r="O3866" i="1"/>
  <c r="T3866" i="1" s="1"/>
  <c r="S3865" i="1"/>
  <c r="R3865" i="1"/>
  <c r="O3865" i="1"/>
  <c r="T3865" i="1" s="1"/>
  <c r="S3864" i="1"/>
  <c r="R3864" i="1"/>
  <c r="O3864" i="1"/>
  <c r="T3864" i="1" s="1"/>
  <c r="S3863" i="1"/>
  <c r="R3863" i="1"/>
  <c r="O3863" i="1"/>
  <c r="T3863" i="1" s="1"/>
  <c r="S3862" i="1"/>
  <c r="R3862" i="1"/>
  <c r="O3862" i="1"/>
  <c r="T3862" i="1" s="1"/>
  <c r="S3861" i="1"/>
  <c r="R3861" i="1"/>
  <c r="O3861" i="1"/>
  <c r="T3861" i="1" s="1"/>
  <c r="S3860" i="1"/>
  <c r="R3860" i="1"/>
  <c r="O3860" i="1"/>
  <c r="T3860" i="1" s="1"/>
  <c r="S3859" i="1"/>
  <c r="R3859" i="1"/>
  <c r="O3859" i="1"/>
  <c r="T3859" i="1" s="1"/>
  <c r="S3858" i="1"/>
  <c r="R3858" i="1"/>
  <c r="O3858" i="1"/>
  <c r="T3858" i="1" s="1"/>
  <c r="S3857" i="1"/>
  <c r="R3857" i="1"/>
  <c r="O3857" i="1"/>
  <c r="T3857" i="1" s="1"/>
  <c r="S3856" i="1"/>
  <c r="R3856" i="1"/>
  <c r="O3856" i="1"/>
  <c r="T3856" i="1" s="1"/>
  <c r="S3855" i="1"/>
  <c r="R3855" i="1"/>
  <c r="O3855" i="1"/>
  <c r="T3855" i="1" s="1"/>
  <c r="S3854" i="1"/>
  <c r="R3854" i="1"/>
  <c r="O3854" i="1"/>
  <c r="T3854" i="1" s="1"/>
  <c r="S3853" i="1"/>
  <c r="R3853" i="1"/>
  <c r="O3853" i="1"/>
  <c r="T3853" i="1" s="1"/>
  <c r="S3852" i="1"/>
  <c r="R3852" i="1"/>
  <c r="O3852" i="1"/>
  <c r="T3852" i="1" s="1"/>
  <c r="S3851" i="1"/>
  <c r="R3851" i="1"/>
  <c r="O3851" i="1"/>
  <c r="T3851" i="1" s="1"/>
  <c r="S3850" i="1"/>
  <c r="R3850" i="1"/>
  <c r="O3850" i="1"/>
  <c r="T3850" i="1" s="1"/>
  <c r="S3849" i="1"/>
  <c r="R3849" i="1"/>
  <c r="O3849" i="1"/>
  <c r="T3849" i="1" s="1"/>
  <c r="S3848" i="1"/>
  <c r="R3848" i="1"/>
  <c r="O3848" i="1"/>
  <c r="T3848" i="1" s="1"/>
  <c r="S3847" i="1"/>
  <c r="R3847" i="1"/>
  <c r="O3847" i="1"/>
  <c r="T3847" i="1" s="1"/>
  <c r="S3846" i="1"/>
  <c r="R3846" i="1"/>
  <c r="O3846" i="1"/>
  <c r="T3846" i="1" s="1"/>
  <c r="S3845" i="1"/>
  <c r="R3845" i="1"/>
  <c r="O3845" i="1"/>
  <c r="T3845" i="1" s="1"/>
  <c r="S3844" i="1"/>
  <c r="R3844" i="1"/>
  <c r="O3844" i="1"/>
  <c r="T3844" i="1" s="1"/>
  <c r="S3843" i="1"/>
  <c r="R3843" i="1"/>
  <c r="O3843" i="1"/>
  <c r="T3843" i="1" s="1"/>
  <c r="S3842" i="1"/>
  <c r="R3842" i="1"/>
  <c r="O3842" i="1"/>
  <c r="T3842" i="1" s="1"/>
  <c r="S3841" i="1"/>
  <c r="R3841" i="1"/>
  <c r="O3841" i="1"/>
  <c r="T3841" i="1" s="1"/>
  <c r="S3840" i="1"/>
  <c r="R3840" i="1"/>
  <c r="O3840" i="1"/>
  <c r="T3840" i="1" s="1"/>
  <c r="S3839" i="1"/>
  <c r="R3839" i="1"/>
  <c r="O3839" i="1"/>
  <c r="T3839" i="1" s="1"/>
  <c r="S3838" i="1"/>
  <c r="R3838" i="1"/>
  <c r="O3838" i="1"/>
  <c r="T3838" i="1" s="1"/>
  <c r="S3837" i="1"/>
  <c r="R3837" i="1"/>
  <c r="O3837" i="1"/>
  <c r="T3837" i="1" s="1"/>
  <c r="S3836" i="1"/>
  <c r="R3836" i="1"/>
  <c r="O3836" i="1"/>
  <c r="T3836" i="1" s="1"/>
  <c r="S3835" i="1"/>
  <c r="R3835" i="1"/>
  <c r="O3835" i="1"/>
  <c r="T3835" i="1" s="1"/>
  <c r="S3834" i="1"/>
  <c r="R3834" i="1"/>
  <c r="O3834" i="1"/>
  <c r="T3834" i="1" s="1"/>
  <c r="S3833" i="1"/>
  <c r="R3833" i="1"/>
  <c r="O3833" i="1"/>
  <c r="T3833" i="1" s="1"/>
  <c r="S3832" i="1"/>
  <c r="R3832" i="1"/>
  <c r="O3832" i="1"/>
  <c r="T3832" i="1" s="1"/>
  <c r="S3831" i="1"/>
  <c r="R3831" i="1"/>
  <c r="O3831" i="1"/>
  <c r="T3831" i="1" s="1"/>
  <c r="S3830" i="1"/>
  <c r="R3830" i="1"/>
  <c r="O3830" i="1"/>
  <c r="T3830" i="1" s="1"/>
  <c r="S3829" i="1"/>
  <c r="R3829" i="1"/>
  <c r="O3829" i="1"/>
  <c r="T3829" i="1" s="1"/>
  <c r="S3828" i="1"/>
  <c r="R3828" i="1"/>
  <c r="O3828" i="1"/>
  <c r="T3828" i="1" s="1"/>
  <c r="S3827" i="1"/>
  <c r="R3827" i="1"/>
  <c r="O3827" i="1"/>
  <c r="T3827" i="1" s="1"/>
  <c r="S3826" i="1"/>
  <c r="R3826" i="1"/>
  <c r="O3826" i="1"/>
  <c r="T3826" i="1" s="1"/>
  <c r="S3825" i="1"/>
  <c r="R3825" i="1"/>
  <c r="O3825" i="1"/>
  <c r="T3825" i="1" s="1"/>
  <c r="S3824" i="1"/>
  <c r="R3824" i="1"/>
  <c r="O3824" i="1"/>
  <c r="T3824" i="1" s="1"/>
  <c r="S3823" i="1"/>
  <c r="R3823" i="1"/>
  <c r="O3823" i="1"/>
  <c r="T3823" i="1" s="1"/>
  <c r="S3822" i="1"/>
  <c r="R3822" i="1"/>
  <c r="O3822" i="1"/>
  <c r="T3822" i="1" s="1"/>
  <c r="S3821" i="1"/>
  <c r="R3821" i="1"/>
  <c r="O3821" i="1"/>
  <c r="T3821" i="1" s="1"/>
  <c r="S3820" i="1"/>
  <c r="R3820" i="1"/>
  <c r="O3820" i="1"/>
  <c r="T3820" i="1" s="1"/>
  <c r="S3819" i="1"/>
  <c r="R3819" i="1"/>
  <c r="O3819" i="1"/>
  <c r="T3819" i="1" s="1"/>
  <c r="S3818" i="1"/>
  <c r="R3818" i="1"/>
  <c r="O3818" i="1"/>
  <c r="T3818" i="1" s="1"/>
  <c r="S3817" i="1"/>
  <c r="R3817" i="1"/>
  <c r="O3817" i="1"/>
  <c r="T3817" i="1" s="1"/>
  <c r="S3816" i="1"/>
  <c r="R3816" i="1"/>
  <c r="O3816" i="1"/>
  <c r="T3816" i="1" s="1"/>
  <c r="S3815" i="1"/>
  <c r="R3815" i="1"/>
  <c r="O3815" i="1"/>
  <c r="T3815" i="1" s="1"/>
  <c r="S3814" i="1"/>
  <c r="R3814" i="1"/>
  <c r="O3814" i="1"/>
  <c r="T3814" i="1" s="1"/>
  <c r="S3813" i="1"/>
  <c r="R3813" i="1"/>
  <c r="O3813" i="1"/>
  <c r="T3813" i="1" s="1"/>
  <c r="S3812" i="1"/>
  <c r="R3812" i="1"/>
  <c r="O3812" i="1"/>
  <c r="T3812" i="1" s="1"/>
  <c r="S3811" i="1"/>
  <c r="R3811" i="1"/>
  <c r="O3811" i="1"/>
  <c r="T3811" i="1" s="1"/>
  <c r="S3810" i="1"/>
  <c r="R3810" i="1"/>
  <c r="O3810" i="1"/>
  <c r="T3810" i="1" s="1"/>
  <c r="S3809" i="1"/>
  <c r="R3809" i="1"/>
  <c r="O3809" i="1"/>
  <c r="T3809" i="1" s="1"/>
  <c r="S3808" i="1"/>
  <c r="R3808" i="1"/>
  <c r="O3808" i="1"/>
  <c r="T3808" i="1" s="1"/>
  <c r="S3807" i="1"/>
  <c r="R3807" i="1"/>
  <c r="O3807" i="1"/>
  <c r="T3807" i="1" s="1"/>
  <c r="S3806" i="1"/>
  <c r="R3806" i="1"/>
  <c r="O3806" i="1"/>
  <c r="T3806" i="1" s="1"/>
  <c r="S3805" i="1"/>
  <c r="R3805" i="1"/>
  <c r="O3805" i="1"/>
  <c r="T3805" i="1" s="1"/>
  <c r="S3804" i="1"/>
  <c r="R3804" i="1"/>
  <c r="O3804" i="1"/>
  <c r="T3804" i="1" s="1"/>
  <c r="S3803" i="1"/>
  <c r="R3803" i="1"/>
  <c r="O3803" i="1"/>
  <c r="T3803" i="1" s="1"/>
  <c r="S3802" i="1"/>
  <c r="R3802" i="1"/>
  <c r="O3802" i="1"/>
  <c r="T3802" i="1" s="1"/>
  <c r="S3801" i="1"/>
  <c r="R3801" i="1"/>
  <c r="O3801" i="1"/>
  <c r="T3801" i="1" s="1"/>
  <c r="S3800" i="1"/>
  <c r="R3800" i="1"/>
  <c r="O3800" i="1"/>
  <c r="T3800" i="1" s="1"/>
  <c r="S3799" i="1"/>
  <c r="R3799" i="1"/>
  <c r="O3799" i="1"/>
  <c r="T3799" i="1" s="1"/>
  <c r="S3798" i="1"/>
  <c r="R3798" i="1"/>
  <c r="O3798" i="1"/>
  <c r="T3798" i="1" s="1"/>
  <c r="S3797" i="1"/>
  <c r="R3797" i="1"/>
  <c r="O3797" i="1"/>
  <c r="T3797" i="1" s="1"/>
  <c r="S3796" i="1"/>
  <c r="R3796" i="1"/>
  <c r="O3796" i="1"/>
  <c r="T3796" i="1" s="1"/>
  <c r="S3795" i="1"/>
  <c r="R3795" i="1"/>
  <c r="O3795" i="1"/>
  <c r="T3795" i="1" s="1"/>
  <c r="S3794" i="1"/>
  <c r="R3794" i="1"/>
  <c r="O3794" i="1"/>
  <c r="T3794" i="1" s="1"/>
  <c r="S3793" i="1"/>
  <c r="R3793" i="1"/>
  <c r="O3793" i="1"/>
  <c r="T3793" i="1" s="1"/>
  <c r="S3792" i="1"/>
  <c r="R3792" i="1"/>
  <c r="O3792" i="1"/>
  <c r="T3792" i="1" s="1"/>
  <c r="S3791" i="1"/>
  <c r="R3791" i="1"/>
  <c r="O3791" i="1"/>
  <c r="T3791" i="1" s="1"/>
  <c r="S3790" i="1"/>
  <c r="R3790" i="1"/>
  <c r="O3790" i="1"/>
  <c r="T3790" i="1" s="1"/>
  <c r="S3789" i="1"/>
  <c r="R3789" i="1"/>
  <c r="O3789" i="1"/>
  <c r="T3789" i="1" s="1"/>
  <c r="S3788" i="1"/>
  <c r="R3788" i="1"/>
  <c r="O3788" i="1"/>
  <c r="T3788" i="1" s="1"/>
  <c r="S3787" i="1"/>
  <c r="R3787" i="1"/>
  <c r="O3787" i="1"/>
  <c r="T3787" i="1" s="1"/>
  <c r="S3786" i="1"/>
  <c r="R3786" i="1"/>
  <c r="O3786" i="1"/>
  <c r="T3786" i="1" s="1"/>
  <c r="S3785" i="1"/>
  <c r="R3785" i="1"/>
  <c r="O3785" i="1"/>
  <c r="T3785" i="1" s="1"/>
  <c r="S3784" i="1"/>
  <c r="R3784" i="1"/>
  <c r="O3784" i="1"/>
  <c r="T3784" i="1" s="1"/>
  <c r="S3783" i="1"/>
  <c r="R3783" i="1"/>
  <c r="O3783" i="1"/>
  <c r="T3783" i="1" s="1"/>
  <c r="S3782" i="1"/>
  <c r="R3782" i="1"/>
  <c r="O3782" i="1"/>
  <c r="T3782" i="1" s="1"/>
  <c r="S3781" i="1"/>
  <c r="R3781" i="1"/>
  <c r="O3781" i="1"/>
  <c r="T3781" i="1" s="1"/>
  <c r="S3780" i="1"/>
  <c r="R3780" i="1"/>
  <c r="O3780" i="1"/>
  <c r="T3780" i="1" s="1"/>
  <c r="S3779" i="1"/>
  <c r="R3779" i="1"/>
  <c r="O3779" i="1"/>
  <c r="T3779" i="1" s="1"/>
  <c r="S3778" i="1"/>
  <c r="R3778" i="1"/>
  <c r="O3778" i="1"/>
  <c r="T3778" i="1" s="1"/>
  <c r="S3777" i="1"/>
  <c r="R3777" i="1"/>
  <c r="O3777" i="1"/>
  <c r="T3777" i="1" s="1"/>
  <c r="S3776" i="1"/>
  <c r="R3776" i="1"/>
  <c r="O3776" i="1"/>
  <c r="T3776" i="1" s="1"/>
  <c r="S3775" i="1"/>
  <c r="R3775" i="1"/>
  <c r="O3775" i="1"/>
  <c r="T3775" i="1" s="1"/>
  <c r="S3774" i="1"/>
  <c r="R3774" i="1"/>
  <c r="O3774" i="1"/>
  <c r="T3774" i="1" s="1"/>
  <c r="S3773" i="1"/>
  <c r="R3773" i="1"/>
  <c r="O3773" i="1"/>
  <c r="T3773" i="1" s="1"/>
  <c r="S3772" i="1"/>
  <c r="R3772" i="1"/>
  <c r="O3772" i="1"/>
  <c r="T3772" i="1" s="1"/>
  <c r="S3771" i="1"/>
  <c r="R3771" i="1"/>
  <c r="O3771" i="1"/>
  <c r="T3771" i="1" s="1"/>
  <c r="S3770" i="1"/>
  <c r="R3770" i="1"/>
  <c r="O3770" i="1"/>
  <c r="T3770" i="1" s="1"/>
  <c r="S3769" i="1"/>
  <c r="R3769" i="1"/>
  <c r="O3769" i="1"/>
  <c r="T3769" i="1" s="1"/>
  <c r="S3768" i="1"/>
  <c r="R3768" i="1"/>
  <c r="O3768" i="1"/>
  <c r="T3768" i="1" s="1"/>
  <c r="S3767" i="1"/>
  <c r="R3767" i="1"/>
  <c r="O3767" i="1"/>
  <c r="T3767" i="1" s="1"/>
  <c r="S3766" i="1"/>
  <c r="R3766" i="1"/>
  <c r="O3766" i="1"/>
  <c r="T3766" i="1" s="1"/>
  <c r="S3765" i="1"/>
  <c r="R3765" i="1"/>
  <c r="O3765" i="1"/>
  <c r="T3765" i="1" s="1"/>
  <c r="S3764" i="1"/>
  <c r="R3764" i="1"/>
  <c r="O3764" i="1"/>
  <c r="T3764" i="1" s="1"/>
  <c r="S3763" i="1"/>
  <c r="R3763" i="1"/>
  <c r="O3763" i="1"/>
  <c r="T3763" i="1" s="1"/>
  <c r="S3762" i="1"/>
  <c r="R3762" i="1"/>
  <c r="O3762" i="1"/>
  <c r="T3762" i="1" s="1"/>
  <c r="S3761" i="1"/>
  <c r="R3761" i="1"/>
  <c r="O3761" i="1"/>
  <c r="T3761" i="1" s="1"/>
  <c r="S3760" i="1"/>
  <c r="R3760" i="1"/>
  <c r="O3760" i="1"/>
  <c r="T3760" i="1" s="1"/>
  <c r="S3759" i="1"/>
  <c r="R3759" i="1"/>
  <c r="O3759" i="1"/>
  <c r="T3759" i="1" s="1"/>
  <c r="S3758" i="1"/>
  <c r="R3758" i="1"/>
  <c r="O3758" i="1"/>
  <c r="T3758" i="1" s="1"/>
  <c r="S3757" i="1"/>
  <c r="R3757" i="1"/>
  <c r="O3757" i="1"/>
  <c r="T3757" i="1" s="1"/>
  <c r="S3756" i="1"/>
  <c r="R3756" i="1"/>
  <c r="O3756" i="1"/>
  <c r="T3756" i="1" s="1"/>
  <c r="S3755" i="1"/>
  <c r="R3755" i="1"/>
  <c r="O3755" i="1"/>
  <c r="T3755" i="1" s="1"/>
  <c r="S3754" i="1"/>
  <c r="R3754" i="1"/>
  <c r="O3754" i="1"/>
  <c r="T3754" i="1" s="1"/>
  <c r="S3753" i="1"/>
  <c r="R3753" i="1"/>
  <c r="O3753" i="1"/>
  <c r="T3753" i="1" s="1"/>
  <c r="S3752" i="1"/>
  <c r="R3752" i="1"/>
  <c r="O3752" i="1"/>
  <c r="T3752" i="1" s="1"/>
  <c r="S3751" i="1"/>
  <c r="R3751" i="1"/>
  <c r="O3751" i="1"/>
  <c r="T3751" i="1" s="1"/>
  <c r="S3750" i="1"/>
  <c r="R3750" i="1"/>
  <c r="O3750" i="1"/>
  <c r="T3750" i="1" s="1"/>
  <c r="S3749" i="1"/>
  <c r="R3749" i="1"/>
  <c r="O3749" i="1"/>
  <c r="T3749" i="1" s="1"/>
  <c r="S3748" i="1"/>
  <c r="R3748" i="1"/>
  <c r="O3748" i="1"/>
  <c r="T3748" i="1" s="1"/>
  <c r="S3747" i="1"/>
  <c r="R3747" i="1"/>
  <c r="O3747" i="1"/>
  <c r="T3747" i="1" s="1"/>
  <c r="S3746" i="1"/>
  <c r="R3746" i="1"/>
  <c r="O3746" i="1"/>
  <c r="T3746" i="1" s="1"/>
  <c r="S3745" i="1"/>
  <c r="R3745" i="1"/>
  <c r="O3745" i="1"/>
  <c r="T3745" i="1" s="1"/>
  <c r="S3744" i="1"/>
  <c r="R3744" i="1"/>
  <c r="O3744" i="1"/>
  <c r="T3744" i="1" s="1"/>
  <c r="S3743" i="1"/>
  <c r="R3743" i="1"/>
  <c r="O3743" i="1"/>
  <c r="T3743" i="1" s="1"/>
  <c r="S3742" i="1"/>
  <c r="R3742" i="1"/>
  <c r="O3742" i="1"/>
  <c r="T3742" i="1" s="1"/>
  <c r="S3741" i="1"/>
  <c r="R3741" i="1"/>
  <c r="O3741" i="1"/>
  <c r="T3741" i="1" s="1"/>
  <c r="S3740" i="1"/>
  <c r="R3740" i="1"/>
  <c r="O3740" i="1"/>
  <c r="T3740" i="1" s="1"/>
  <c r="S3739" i="1"/>
  <c r="R3739" i="1"/>
  <c r="O3739" i="1"/>
  <c r="T3739" i="1" s="1"/>
  <c r="S3738" i="1"/>
  <c r="R3738" i="1"/>
  <c r="O3738" i="1"/>
  <c r="T3738" i="1" s="1"/>
  <c r="S3737" i="1"/>
  <c r="R3737" i="1"/>
  <c r="O3737" i="1"/>
  <c r="T3737" i="1" s="1"/>
  <c r="S3736" i="1"/>
  <c r="R3736" i="1"/>
  <c r="O3736" i="1"/>
  <c r="T3736" i="1" s="1"/>
  <c r="S3735" i="1"/>
  <c r="R3735" i="1"/>
  <c r="O3735" i="1"/>
  <c r="T3735" i="1" s="1"/>
  <c r="S3734" i="1"/>
  <c r="R3734" i="1"/>
  <c r="O3734" i="1"/>
  <c r="T3734" i="1" s="1"/>
  <c r="S3733" i="1"/>
  <c r="R3733" i="1"/>
  <c r="O3733" i="1"/>
  <c r="T3733" i="1" s="1"/>
  <c r="S3732" i="1"/>
  <c r="R3732" i="1"/>
  <c r="O3732" i="1"/>
  <c r="T3732" i="1" s="1"/>
  <c r="S3731" i="1"/>
  <c r="R3731" i="1"/>
  <c r="O3731" i="1"/>
  <c r="T3731" i="1" s="1"/>
  <c r="S3730" i="1"/>
  <c r="R3730" i="1"/>
  <c r="O3730" i="1"/>
  <c r="T3730" i="1" s="1"/>
  <c r="S3729" i="1"/>
  <c r="R3729" i="1"/>
  <c r="O3729" i="1"/>
  <c r="T3729" i="1" s="1"/>
  <c r="S3728" i="1"/>
  <c r="R3728" i="1"/>
  <c r="O3728" i="1"/>
  <c r="T3728" i="1" s="1"/>
  <c r="S3727" i="1"/>
  <c r="R3727" i="1"/>
  <c r="O3727" i="1"/>
  <c r="T3727" i="1" s="1"/>
  <c r="S3726" i="1"/>
  <c r="R3726" i="1"/>
  <c r="O3726" i="1"/>
  <c r="T3726" i="1" s="1"/>
  <c r="S3725" i="1"/>
  <c r="R3725" i="1"/>
  <c r="O3725" i="1"/>
  <c r="T3725" i="1" s="1"/>
  <c r="S3724" i="1"/>
  <c r="R3724" i="1"/>
  <c r="O3724" i="1"/>
  <c r="T3724" i="1" s="1"/>
  <c r="S3723" i="1"/>
  <c r="R3723" i="1"/>
  <c r="O3723" i="1"/>
  <c r="T3723" i="1" s="1"/>
  <c r="S3722" i="1"/>
  <c r="R3722" i="1"/>
  <c r="O3722" i="1"/>
  <c r="T3722" i="1" s="1"/>
  <c r="S3721" i="1"/>
  <c r="R3721" i="1"/>
  <c r="O3721" i="1"/>
  <c r="T3721" i="1" s="1"/>
  <c r="S3720" i="1"/>
  <c r="R3720" i="1"/>
  <c r="O3720" i="1"/>
  <c r="T3720" i="1" s="1"/>
  <c r="S3719" i="1"/>
  <c r="R3719" i="1"/>
  <c r="O3719" i="1"/>
  <c r="T3719" i="1" s="1"/>
  <c r="S3718" i="1"/>
  <c r="R3718" i="1"/>
  <c r="O3718" i="1"/>
  <c r="T3718" i="1" s="1"/>
  <c r="S3717" i="1"/>
  <c r="R3717" i="1"/>
  <c r="O3717" i="1"/>
  <c r="T3717" i="1" s="1"/>
  <c r="S3716" i="1"/>
  <c r="R3716" i="1"/>
  <c r="O3716" i="1"/>
  <c r="T3716" i="1" s="1"/>
  <c r="S3715" i="1"/>
  <c r="R3715" i="1"/>
  <c r="O3715" i="1"/>
  <c r="T3715" i="1" s="1"/>
  <c r="S3714" i="1"/>
  <c r="R3714" i="1"/>
  <c r="O3714" i="1"/>
  <c r="T3714" i="1" s="1"/>
  <c r="S3713" i="1"/>
  <c r="R3713" i="1"/>
  <c r="O3713" i="1"/>
  <c r="T3713" i="1" s="1"/>
  <c r="S3712" i="1"/>
  <c r="R3712" i="1"/>
  <c r="O3712" i="1"/>
  <c r="T3712" i="1" s="1"/>
  <c r="S3711" i="1"/>
  <c r="R3711" i="1"/>
  <c r="O3711" i="1"/>
  <c r="T3711" i="1" s="1"/>
  <c r="S3710" i="1"/>
  <c r="R3710" i="1"/>
  <c r="O3710" i="1"/>
  <c r="T3710" i="1" s="1"/>
  <c r="S3709" i="1"/>
  <c r="R3709" i="1"/>
  <c r="O3709" i="1"/>
  <c r="T3709" i="1" s="1"/>
  <c r="S3708" i="1"/>
  <c r="R3708" i="1"/>
  <c r="O3708" i="1"/>
  <c r="T3708" i="1" s="1"/>
  <c r="S3707" i="1"/>
  <c r="R3707" i="1"/>
  <c r="O3707" i="1"/>
  <c r="T3707" i="1" s="1"/>
  <c r="S3706" i="1"/>
  <c r="R3706" i="1"/>
  <c r="O3706" i="1"/>
  <c r="T3706" i="1" s="1"/>
  <c r="S3705" i="1"/>
  <c r="R3705" i="1"/>
  <c r="O3705" i="1"/>
  <c r="T3705" i="1" s="1"/>
  <c r="S3704" i="1"/>
  <c r="R3704" i="1"/>
  <c r="O3704" i="1"/>
  <c r="T3704" i="1" s="1"/>
  <c r="S3703" i="1"/>
  <c r="R3703" i="1"/>
  <c r="O3703" i="1"/>
  <c r="T3703" i="1" s="1"/>
  <c r="S3702" i="1"/>
  <c r="R3702" i="1"/>
  <c r="O3702" i="1"/>
  <c r="T3702" i="1" s="1"/>
  <c r="S3701" i="1"/>
  <c r="R3701" i="1"/>
  <c r="O3701" i="1"/>
  <c r="T3701" i="1" s="1"/>
  <c r="S3700" i="1"/>
  <c r="R3700" i="1"/>
  <c r="O3700" i="1"/>
  <c r="T3700" i="1" s="1"/>
  <c r="S3699" i="1"/>
  <c r="R3699" i="1"/>
  <c r="O3699" i="1"/>
  <c r="T3699" i="1" s="1"/>
  <c r="S3698" i="1"/>
  <c r="R3698" i="1"/>
  <c r="O3698" i="1"/>
  <c r="T3698" i="1" s="1"/>
  <c r="S3697" i="1"/>
  <c r="R3697" i="1"/>
  <c r="O3697" i="1"/>
  <c r="T3697" i="1" s="1"/>
  <c r="S3696" i="1"/>
  <c r="R3696" i="1"/>
  <c r="O3696" i="1"/>
  <c r="T3696" i="1" s="1"/>
  <c r="S3695" i="1"/>
  <c r="R3695" i="1"/>
  <c r="O3695" i="1"/>
  <c r="T3695" i="1" s="1"/>
  <c r="S3694" i="1"/>
  <c r="R3694" i="1"/>
  <c r="O3694" i="1"/>
  <c r="T3694" i="1" s="1"/>
  <c r="S3693" i="1"/>
  <c r="R3693" i="1"/>
  <c r="O3693" i="1"/>
  <c r="T3693" i="1" s="1"/>
  <c r="S3692" i="1"/>
  <c r="R3692" i="1"/>
  <c r="O3692" i="1"/>
  <c r="T3692" i="1" s="1"/>
  <c r="S3691" i="1"/>
  <c r="R3691" i="1"/>
  <c r="O3691" i="1"/>
  <c r="T3691" i="1" s="1"/>
  <c r="S3690" i="1"/>
  <c r="R3690" i="1"/>
  <c r="O3690" i="1"/>
  <c r="T3690" i="1" s="1"/>
  <c r="S3689" i="1"/>
  <c r="R3689" i="1"/>
  <c r="O3689" i="1"/>
  <c r="T3689" i="1" s="1"/>
  <c r="S3688" i="1"/>
  <c r="R3688" i="1"/>
  <c r="O3688" i="1"/>
  <c r="T3688" i="1" s="1"/>
  <c r="S3687" i="1"/>
  <c r="R3687" i="1"/>
  <c r="O3687" i="1"/>
  <c r="T3687" i="1" s="1"/>
  <c r="S3686" i="1"/>
  <c r="R3686" i="1"/>
  <c r="O3686" i="1"/>
  <c r="T3686" i="1" s="1"/>
  <c r="S3685" i="1"/>
  <c r="R3685" i="1"/>
  <c r="O3685" i="1"/>
  <c r="T3685" i="1" s="1"/>
  <c r="S3684" i="1"/>
  <c r="R3684" i="1"/>
  <c r="O3684" i="1"/>
  <c r="T3684" i="1" s="1"/>
  <c r="S3683" i="1"/>
  <c r="R3683" i="1"/>
  <c r="O3683" i="1"/>
  <c r="T3683" i="1" s="1"/>
  <c r="S3682" i="1"/>
  <c r="R3682" i="1"/>
  <c r="O3682" i="1"/>
  <c r="T3682" i="1" s="1"/>
  <c r="S3681" i="1"/>
  <c r="R3681" i="1"/>
  <c r="O3681" i="1"/>
  <c r="T3681" i="1" s="1"/>
  <c r="S3680" i="1"/>
  <c r="R3680" i="1"/>
  <c r="O3680" i="1"/>
  <c r="T3680" i="1" s="1"/>
  <c r="S3679" i="1"/>
  <c r="R3679" i="1"/>
  <c r="O3679" i="1"/>
  <c r="T3679" i="1" s="1"/>
  <c r="T3678" i="1"/>
  <c r="S3678" i="1"/>
  <c r="R3678" i="1"/>
  <c r="O3678" i="1"/>
  <c r="S3677" i="1"/>
  <c r="R3677" i="1"/>
  <c r="O3677" i="1"/>
  <c r="T3677" i="1" s="1"/>
  <c r="S3676" i="1"/>
  <c r="R3676" i="1"/>
  <c r="O3676" i="1"/>
  <c r="T3676" i="1" s="1"/>
  <c r="S3675" i="1"/>
  <c r="R3675" i="1"/>
  <c r="O3675" i="1"/>
  <c r="T3675" i="1" s="1"/>
  <c r="S3674" i="1"/>
  <c r="R3674" i="1"/>
  <c r="O3674" i="1"/>
  <c r="T3674" i="1" s="1"/>
  <c r="S3673" i="1"/>
  <c r="R3673" i="1"/>
  <c r="O3673" i="1"/>
  <c r="T3673" i="1" s="1"/>
  <c r="S3672" i="1"/>
  <c r="R3672" i="1"/>
  <c r="O3672" i="1"/>
  <c r="T3672" i="1" s="1"/>
  <c r="S3671" i="1"/>
  <c r="R3671" i="1"/>
  <c r="O3671" i="1"/>
  <c r="T3671" i="1" s="1"/>
  <c r="S3670" i="1"/>
  <c r="R3670" i="1"/>
  <c r="O3670" i="1"/>
  <c r="T3670" i="1" s="1"/>
  <c r="S3669" i="1"/>
  <c r="R3669" i="1"/>
  <c r="O3669" i="1"/>
  <c r="T3669" i="1" s="1"/>
  <c r="S3668" i="1"/>
  <c r="R3668" i="1"/>
  <c r="O3668" i="1"/>
  <c r="T3668" i="1" s="1"/>
  <c r="S3667" i="1"/>
  <c r="R3667" i="1"/>
  <c r="O3667" i="1"/>
  <c r="T3667" i="1" s="1"/>
  <c r="S3666" i="1"/>
  <c r="R3666" i="1"/>
  <c r="O3666" i="1"/>
  <c r="T3666" i="1" s="1"/>
  <c r="S3665" i="1"/>
  <c r="R3665" i="1"/>
  <c r="O3665" i="1"/>
  <c r="T3665" i="1" s="1"/>
  <c r="S3664" i="1"/>
  <c r="R3664" i="1"/>
  <c r="O3664" i="1"/>
  <c r="T3664" i="1" s="1"/>
  <c r="S3663" i="1"/>
  <c r="R3663" i="1"/>
  <c r="O3663" i="1"/>
  <c r="T3663" i="1" s="1"/>
  <c r="S3662" i="1"/>
  <c r="R3662" i="1"/>
  <c r="O3662" i="1"/>
  <c r="T3662" i="1" s="1"/>
  <c r="S3661" i="1"/>
  <c r="R3661" i="1"/>
  <c r="O3661" i="1"/>
  <c r="T3661" i="1" s="1"/>
  <c r="S3660" i="1"/>
  <c r="R3660" i="1"/>
  <c r="O3660" i="1"/>
  <c r="T3660" i="1" s="1"/>
  <c r="S3659" i="1"/>
  <c r="R3659" i="1"/>
  <c r="O3659" i="1"/>
  <c r="T3659" i="1" s="1"/>
  <c r="S3658" i="1"/>
  <c r="R3658" i="1"/>
  <c r="O3658" i="1"/>
  <c r="T3658" i="1" s="1"/>
  <c r="S3657" i="1"/>
  <c r="R3657" i="1"/>
  <c r="O3657" i="1"/>
  <c r="T3657" i="1" s="1"/>
  <c r="S3656" i="1"/>
  <c r="R3656" i="1"/>
  <c r="O3656" i="1"/>
  <c r="T3656" i="1" s="1"/>
  <c r="T3655" i="1"/>
  <c r="S3655" i="1"/>
  <c r="R3655" i="1"/>
  <c r="O3655" i="1"/>
  <c r="S3654" i="1"/>
  <c r="R3654" i="1"/>
  <c r="O3654" i="1"/>
  <c r="T3654" i="1" s="1"/>
  <c r="S3653" i="1"/>
  <c r="R3653" i="1"/>
  <c r="O3653" i="1"/>
  <c r="T3653" i="1" s="1"/>
  <c r="S3652" i="1"/>
  <c r="R3652" i="1"/>
  <c r="O3652" i="1"/>
  <c r="T3652" i="1" s="1"/>
  <c r="S3651" i="1"/>
  <c r="R3651" i="1"/>
  <c r="O3651" i="1"/>
  <c r="T3651" i="1" s="1"/>
  <c r="S3650" i="1"/>
  <c r="R3650" i="1"/>
  <c r="O3650" i="1"/>
  <c r="T3650" i="1" s="1"/>
  <c r="S3649" i="1"/>
  <c r="R3649" i="1"/>
  <c r="O3649" i="1"/>
  <c r="T3649" i="1" s="1"/>
  <c r="S3648" i="1"/>
  <c r="R3648" i="1"/>
  <c r="O3648" i="1"/>
  <c r="T3648" i="1" s="1"/>
  <c r="S3647" i="1"/>
  <c r="R3647" i="1"/>
  <c r="O3647" i="1"/>
  <c r="T3647" i="1" s="1"/>
  <c r="S3646" i="1"/>
  <c r="R3646" i="1"/>
  <c r="O3646" i="1"/>
  <c r="T3646" i="1" s="1"/>
  <c r="S3645" i="1"/>
  <c r="R3645" i="1"/>
  <c r="O3645" i="1"/>
  <c r="T3645" i="1" s="1"/>
  <c r="S3644" i="1"/>
  <c r="R3644" i="1"/>
  <c r="O3644" i="1"/>
  <c r="T3644" i="1" s="1"/>
  <c r="S3643" i="1"/>
  <c r="R3643" i="1"/>
  <c r="O3643" i="1"/>
  <c r="T3643" i="1" s="1"/>
  <c r="S3642" i="1"/>
  <c r="R3642" i="1"/>
  <c r="O3642" i="1"/>
  <c r="T3642" i="1" s="1"/>
  <c r="S3641" i="1"/>
  <c r="R3641" i="1"/>
  <c r="O3641" i="1"/>
  <c r="T3641" i="1" s="1"/>
  <c r="S3640" i="1"/>
  <c r="R3640" i="1"/>
  <c r="O3640" i="1"/>
  <c r="T3640" i="1" s="1"/>
  <c r="S3639" i="1"/>
  <c r="R3639" i="1"/>
  <c r="O3639" i="1"/>
  <c r="T3639" i="1" s="1"/>
  <c r="S3638" i="1"/>
  <c r="R3638" i="1"/>
  <c r="O3638" i="1"/>
  <c r="T3638" i="1" s="1"/>
  <c r="S3637" i="1"/>
  <c r="R3637" i="1"/>
  <c r="O3637" i="1"/>
  <c r="T3637" i="1" s="1"/>
  <c r="S3636" i="1"/>
  <c r="R3636" i="1"/>
  <c r="O3636" i="1"/>
  <c r="T3636" i="1" s="1"/>
  <c r="S3635" i="1"/>
  <c r="R3635" i="1"/>
  <c r="O3635" i="1"/>
  <c r="T3635" i="1" s="1"/>
  <c r="S3634" i="1"/>
  <c r="R3634" i="1"/>
  <c r="O3634" i="1"/>
  <c r="T3634" i="1" s="1"/>
  <c r="S3633" i="1"/>
  <c r="R3633" i="1"/>
  <c r="O3633" i="1"/>
  <c r="T3633" i="1" s="1"/>
  <c r="S3632" i="1"/>
  <c r="R3632" i="1"/>
  <c r="O3632" i="1"/>
  <c r="T3632" i="1" s="1"/>
  <c r="S3631" i="1"/>
  <c r="R3631" i="1"/>
  <c r="O3631" i="1"/>
  <c r="T3631" i="1" s="1"/>
  <c r="S3630" i="1"/>
  <c r="R3630" i="1"/>
  <c r="O3630" i="1"/>
  <c r="T3630" i="1" s="1"/>
  <c r="S3629" i="1"/>
  <c r="R3629" i="1"/>
  <c r="O3629" i="1"/>
  <c r="T3629" i="1" s="1"/>
  <c r="S3628" i="1"/>
  <c r="R3628" i="1"/>
  <c r="O3628" i="1"/>
  <c r="T3628" i="1" s="1"/>
  <c r="S3627" i="1"/>
  <c r="R3627" i="1"/>
  <c r="O3627" i="1"/>
  <c r="T3627" i="1" s="1"/>
  <c r="T3626" i="1"/>
  <c r="S3626" i="1"/>
  <c r="R3626" i="1"/>
  <c r="O3626" i="1"/>
  <c r="S3625" i="1"/>
  <c r="R3625" i="1"/>
  <c r="O3625" i="1"/>
  <c r="T3625" i="1" s="1"/>
  <c r="S3624" i="1"/>
  <c r="R3624" i="1"/>
  <c r="O3624" i="1"/>
  <c r="T3624" i="1" s="1"/>
  <c r="S3623" i="1"/>
  <c r="R3623" i="1"/>
  <c r="O3623" i="1"/>
  <c r="T3623" i="1" s="1"/>
  <c r="S3622" i="1"/>
  <c r="R3622" i="1"/>
  <c r="O3622" i="1"/>
  <c r="T3622" i="1" s="1"/>
  <c r="S3621" i="1"/>
  <c r="R3621" i="1"/>
  <c r="O3621" i="1"/>
  <c r="T3621" i="1" s="1"/>
  <c r="S3620" i="1"/>
  <c r="R3620" i="1"/>
  <c r="O3620" i="1"/>
  <c r="T3620" i="1" s="1"/>
  <c r="S3619" i="1"/>
  <c r="R3619" i="1"/>
  <c r="O3619" i="1"/>
  <c r="T3619" i="1" s="1"/>
  <c r="S3618" i="1"/>
  <c r="R3618" i="1"/>
  <c r="O3618" i="1"/>
  <c r="T3618" i="1" s="1"/>
  <c r="S3617" i="1"/>
  <c r="R3617" i="1"/>
  <c r="O3617" i="1"/>
  <c r="T3617" i="1" s="1"/>
  <c r="S3616" i="1"/>
  <c r="R3616" i="1"/>
  <c r="O3616" i="1"/>
  <c r="T3616" i="1" s="1"/>
  <c r="S3615" i="1"/>
  <c r="R3615" i="1"/>
  <c r="O3615" i="1"/>
  <c r="T3615" i="1" s="1"/>
  <c r="S3614" i="1"/>
  <c r="R3614" i="1"/>
  <c r="O3614" i="1"/>
  <c r="T3614" i="1" s="1"/>
  <c r="S3613" i="1"/>
  <c r="R3613" i="1"/>
  <c r="O3613" i="1"/>
  <c r="T3613" i="1" s="1"/>
  <c r="S3612" i="1"/>
  <c r="R3612" i="1"/>
  <c r="O3612" i="1"/>
  <c r="T3612" i="1" s="1"/>
  <c r="S3611" i="1"/>
  <c r="R3611" i="1"/>
  <c r="O3611" i="1"/>
  <c r="T3611" i="1" s="1"/>
  <c r="S3610" i="1"/>
  <c r="R3610" i="1"/>
  <c r="O3610" i="1"/>
  <c r="T3610" i="1" s="1"/>
  <c r="S3609" i="1"/>
  <c r="R3609" i="1"/>
  <c r="O3609" i="1"/>
  <c r="T3609" i="1" s="1"/>
  <c r="S3608" i="1"/>
  <c r="R3608" i="1"/>
  <c r="O3608" i="1"/>
  <c r="T3608" i="1" s="1"/>
  <c r="S3607" i="1"/>
  <c r="R3607" i="1"/>
  <c r="O3607" i="1"/>
  <c r="T3607" i="1" s="1"/>
  <c r="S3606" i="1"/>
  <c r="R3606" i="1"/>
  <c r="O3606" i="1"/>
  <c r="T3606" i="1" s="1"/>
  <c r="S3605" i="1"/>
  <c r="R3605" i="1"/>
  <c r="O3605" i="1"/>
  <c r="T3605" i="1" s="1"/>
  <c r="S3604" i="1"/>
  <c r="R3604" i="1"/>
  <c r="O3604" i="1"/>
  <c r="T3604" i="1" s="1"/>
  <c r="S3603" i="1"/>
  <c r="R3603" i="1"/>
  <c r="O3603" i="1"/>
  <c r="T3603" i="1" s="1"/>
  <c r="S3602" i="1"/>
  <c r="R3602" i="1"/>
  <c r="O3602" i="1"/>
  <c r="T3602" i="1" s="1"/>
  <c r="S3601" i="1"/>
  <c r="R3601" i="1"/>
  <c r="O3601" i="1"/>
  <c r="T3601" i="1" s="1"/>
  <c r="S3600" i="1"/>
  <c r="R3600" i="1"/>
  <c r="O3600" i="1"/>
  <c r="T3600" i="1" s="1"/>
  <c r="S3599" i="1"/>
  <c r="R3599" i="1"/>
  <c r="O3599" i="1"/>
  <c r="T3599" i="1" s="1"/>
  <c r="S3598" i="1"/>
  <c r="R3598" i="1"/>
  <c r="O3598" i="1"/>
  <c r="T3598" i="1" s="1"/>
  <c r="S3597" i="1"/>
  <c r="R3597" i="1"/>
  <c r="O3597" i="1"/>
  <c r="T3597" i="1" s="1"/>
  <c r="S3596" i="1"/>
  <c r="R3596" i="1"/>
  <c r="O3596" i="1"/>
  <c r="T3596" i="1" s="1"/>
  <c r="S3595" i="1"/>
  <c r="R3595" i="1"/>
  <c r="O3595" i="1"/>
  <c r="T3595" i="1" s="1"/>
  <c r="S3594" i="1"/>
  <c r="R3594" i="1"/>
  <c r="O3594" i="1"/>
  <c r="T3594" i="1" s="1"/>
  <c r="S3593" i="1"/>
  <c r="R3593" i="1"/>
  <c r="O3593" i="1"/>
  <c r="T3593" i="1" s="1"/>
  <c r="S3592" i="1"/>
  <c r="R3592" i="1"/>
  <c r="O3592" i="1"/>
  <c r="T3592" i="1" s="1"/>
  <c r="S3591" i="1"/>
  <c r="R3591" i="1"/>
  <c r="O3591" i="1"/>
  <c r="T3591" i="1" s="1"/>
  <c r="S3590" i="1"/>
  <c r="R3590" i="1"/>
  <c r="O3590" i="1"/>
  <c r="T3590" i="1" s="1"/>
  <c r="T3589" i="1"/>
  <c r="S3589" i="1"/>
  <c r="R3589" i="1"/>
  <c r="O3589" i="1"/>
  <c r="S3588" i="1"/>
  <c r="R3588" i="1"/>
  <c r="O3588" i="1"/>
  <c r="T3588" i="1" s="1"/>
  <c r="S3587" i="1"/>
  <c r="R3587" i="1"/>
  <c r="O3587" i="1"/>
  <c r="T3587" i="1" s="1"/>
  <c r="S3586" i="1"/>
  <c r="R3586" i="1"/>
  <c r="O3586" i="1"/>
  <c r="T3586" i="1" s="1"/>
  <c r="S3585" i="1"/>
  <c r="R3585" i="1"/>
  <c r="O3585" i="1"/>
  <c r="T3585" i="1" s="1"/>
  <c r="S3584" i="1"/>
  <c r="R3584" i="1"/>
  <c r="O3584" i="1"/>
  <c r="T3584" i="1" s="1"/>
  <c r="S3583" i="1"/>
  <c r="R3583" i="1"/>
  <c r="O3583" i="1"/>
  <c r="T3583" i="1" s="1"/>
  <c r="S3582" i="1"/>
  <c r="R3582" i="1"/>
  <c r="O3582" i="1"/>
  <c r="T3582" i="1" s="1"/>
  <c r="S3581" i="1"/>
  <c r="R3581" i="1"/>
  <c r="O3581" i="1"/>
  <c r="T3581" i="1" s="1"/>
  <c r="S3580" i="1"/>
  <c r="R3580" i="1"/>
  <c r="O3580" i="1"/>
  <c r="T3580" i="1" s="1"/>
  <c r="S3579" i="1"/>
  <c r="R3579" i="1"/>
  <c r="O3579" i="1"/>
  <c r="T3579" i="1" s="1"/>
  <c r="S3578" i="1"/>
  <c r="R3578" i="1"/>
  <c r="O3578" i="1"/>
  <c r="T3578" i="1" s="1"/>
  <c r="S3577" i="1"/>
  <c r="R3577" i="1"/>
  <c r="O3577" i="1"/>
  <c r="T3577" i="1" s="1"/>
  <c r="T3576" i="1"/>
  <c r="S3576" i="1"/>
  <c r="R3576" i="1"/>
  <c r="O3576" i="1"/>
  <c r="S3575" i="1"/>
  <c r="R3575" i="1"/>
  <c r="O3575" i="1"/>
  <c r="T3575" i="1" s="1"/>
  <c r="S3574" i="1"/>
  <c r="R3574" i="1"/>
  <c r="O3574" i="1"/>
  <c r="T3574" i="1" s="1"/>
  <c r="S3573" i="1"/>
  <c r="R3573" i="1"/>
  <c r="O3573" i="1"/>
  <c r="T3573" i="1" s="1"/>
  <c r="S3572" i="1"/>
  <c r="R3572" i="1"/>
  <c r="O3572" i="1"/>
  <c r="T3572" i="1" s="1"/>
  <c r="S3571" i="1"/>
  <c r="R3571" i="1"/>
  <c r="O3571" i="1"/>
  <c r="T3571" i="1" s="1"/>
  <c r="S3570" i="1"/>
  <c r="R3570" i="1"/>
  <c r="O3570" i="1"/>
  <c r="T3570" i="1" s="1"/>
  <c r="S3569" i="1"/>
  <c r="R3569" i="1"/>
  <c r="O3569" i="1"/>
  <c r="T3569" i="1" s="1"/>
  <c r="S3568" i="1"/>
  <c r="R3568" i="1"/>
  <c r="O3568" i="1"/>
  <c r="T3568" i="1" s="1"/>
  <c r="S3567" i="1"/>
  <c r="R3567" i="1"/>
  <c r="O3567" i="1"/>
  <c r="T3567" i="1" s="1"/>
  <c r="S3566" i="1"/>
  <c r="R3566" i="1"/>
  <c r="O3566" i="1"/>
  <c r="T3566" i="1" s="1"/>
  <c r="S3565" i="1"/>
  <c r="R3565" i="1"/>
  <c r="O3565" i="1"/>
  <c r="T3565" i="1" s="1"/>
  <c r="S3564" i="1"/>
  <c r="R3564" i="1"/>
  <c r="O3564" i="1"/>
  <c r="T3564" i="1" s="1"/>
  <c r="S3563" i="1"/>
  <c r="R3563" i="1"/>
  <c r="O3563" i="1"/>
  <c r="T3563" i="1" s="1"/>
  <c r="S3562" i="1"/>
  <c r="R3562" i="1"/>
  <c r="O3562" i="1"/>
  <c r="T3562" i="1" s="1"/>
  <c r="S3561" i="1"/>
  <c r="R3561" i="1"/>
  <c r="O3561" i="1"/>
  <c r="T3561" i="1" s="1"/>
  <c r="S3560" i="1"/>
  <c r="R3560" i="1"/>
  <c r="O3560" i="1"/>
  <c r="T3560" i="1" s="1"/>
  <c r="S3559" i="1"/>
  <c r="R3559" i="1"/>
  <c r="O3559" i="1"/>
  <c r="T3559" i="1" s="1"/>
  <c r="S3558" i="1"/>
  <c r="R3558" i="1"/>
  <c r="O3558" i="1"/>
  <c r="T3558" i="1" s="1"/>
  <c r="S3557" i="1"/>
  <c r="R3557" i="1"/>
  <c r="O3557" i="1"/>
  <c r="T3557" i="1" s="1"/>
  <c r="S3556" i="1"/>
  <c r="R3556" i="1"/>
  <c r="O3556" i="1"/>
  <c r="T3556" i="1" s="1"/>
  <c r="S3555" i="1"/>
  <c r="R3555" i="1"/>
  <c r="O3555" i="1"/>
  <c r="T3555" i="1" s="1"/>
  <c r="S3554" i="1"/>
  <c r="R3554" i="1"/>
  <c r="O3554" i="1"/>
  <c r="T3554" i="1" s="1"/>
  <c r="S3553" i="1"/>
  <c r="R3553" i="1"/>
  <c r="O3553" i="1"/>
  <c r="T3553" i="1" s="1"/>
  <c r="S3552" i="1"/>
  <c r="R3552" i="1"/>
  <c r="O3552" i="1"/>
  <c r="T3552" i="1" s="1"/>
  <c r="S3551" i="1"/>
  <c r="R3551" i="1"/>
  <c r="O3551" i="1"/>
  <c r="T3551" i="1" s="1"/>
  <c r="S3550" i="1"/>
  <c r="R3550" i="1"/>
  <c r="O3550" i="1"/>
  <c r="T3550" i="1" s="1"/>
  <c r="S3549" i="1"/>
  <c r="R3549" i="1"/>
  <c r="O3549" i="1"/>
  <c r="T3549" i="1" s="1"/>
  <c r="S3548" i="1"/>
  <c r="R3548" i="1"/>
  <c r="O3548" i="1"/>
  <c r="T3548" i="1" s="1"/>
  <c r="S3547" i="1"/>
  <c r="R3547" i="1"/>
  <c r="O3547" i="1"/>
  <c r="T3547" i="1" s="1"/>
  <c r="S3546" i="1"/>
  <c r="R3546" i="1"/>
  <c r="O3546" i="1"/>
  <c r="T3546" i="1" s="1"/>
  <c r="S3545" i="1"/>
  <c r="R3545" i="1"/>
  <c r="O3545" i="1"/>
  <c r="T3545" i="1" s="1"/>
  <c r="S3544" i="1"/>
  <c r="R3544" i="1"/>
  <c r="O3544" i="1"/>
  <c r="T3544" i="1" s="1"/>
  <c r="S3543" i="1"/>
  <c r="R3543" i="1"/>
  <c r="O3543" i="1"/>
  <c r="T3543" i="1" s="1"/>
  <c r="S3542" i="1"/>
  <c r="R3542" i="1"/>
  <c r="O3542" i="1"/>
  <c r="T3542" i="1" s="1"/>
  <c r="S3541" i="1"/>
  <c r="R3541" i="1"/>
  <c r="O3541" i="1"/>
  <c r="T3541" i="1" s="1"/>
  <c r="S3540" i="1"/>
  <c r="R3540" i="1"/>
  <c r="O3540" i="1"/>
  <c r="T3540" i="1" s="1"/>
  <c r="S3539" i="1"/>
  <c r="R3539" i="1"/>
  <c r="O3539" i="1"/>
  <c r="T3539" i="1" s="1"/>
  <c r="S3538" i="1"/>
  <c r="R3538" i="1"/>
  <c r="O3538" i="1"/>
  <c r="T3538" i="1" s="1"/>
  <c r="S3537" i="1"/>
  <c r="R3537" i="1"/>
  <c r="O3537" i="1"/>
  <c r="T3537" i="1" s="1"/>
  <c r="S3536" i="1"/>
  <c r="R3536" i="1"/>
  <c r="O3536" i="1"/>
  <c r="T3536" i="1" s="1"/>
  <c r="S3535" i="1"/>
  <c r="R3535" i="1"/>
  <c r="O3535" i="1"/>
  <c r="T3535" i="1" s="1"/>
  <c r="S3534" i="1"/>
  <c r="R3534" i="1"/>
  <c r="O3534" i="1"/>
  <c r="T3534" i="1" s="1"/>
  <c r="S3533" i="1"/>
  <c r="R3533" i="1"/>
  <c r="O3533" i="1"/>
  <c r="T3533" i="1" s="1"/>
  <c r="S3532" i="1"/>
  <c r="R3532" i="1"/>
  <c r="O3532" i="1"/>
  <c r="T3532" i="1" s="1"/>
  <c r="S3531" i="1"/>
  <c r="R3531" i="1"/>
  <c r="O3531" i="1"/>
  <c r="T3531" i="1" s="1"/>
  <c r="S3530" i="1"/>
  <c r="R3530" i="1"/>
  <c r="O3530" i="1"/>
  <c r="T3530" i="1" s="1"/>
  <c r="S3529" i="1"/>
  <c r="R3529" i="1"/>
  <c r="O3529" i="1"/>
  <c r="T3529" i="1" s="1"/>
  <c r="S3528" i="1"/>
  <c r="R3528" i="1"/>
  <c r="O3528" i="1"/>
  <c r="T3528" i="1" s="1"/>
  <c r="S3527" i="1"/>
  <c r="R3527" i="1"/>
  <c r="O3527" i="1"/>
  <c r="T3527" i="1" s="1"/>
  <c r="S3526" i="1"/>
  <c r="R3526" i="1"/>
  <c r="O3526" i="1"/>
  <c r="T3526" i="1" s="1"/>
  <c r="S3525" i="1"/>
  <c r="R3525" i="1"/>
  <c r="O3525" i="1"/>
  <c r="T3525" i="1" s="1"/>
  <c r="S3524" i="1"/>
  <c r="R3524" i="1"/>
  <c r="O3524" i="1"/>
  <c r="T3524" i="1" s="1"/>
  <c r="S3523" i="1"/>
  <c r="R3523" i="1"/>
  <c r="O3523" i="1"/>
  <c r="T3523" i="1" s="1"/>
  <c r="S3522" i="1"/>
  <c r="R3522" i="1"/>
  <c r="O3522" i="1"/>
  <c r="T3522" i="1" s="1"/>
  <c r="S3521" i="1"/>
  <c r="R3521" i="1"/>
  <c r="O3521" i="1"/>
  <c r="T3521" i="1" s="1"/>
  <c r="S3520" i="1"/>
  <c r="R3520" i="1"/>
  <c r="O3520" i="1"/>
  <c r="T3520" i="1" s="1"/>
  <c r="S3519" i="1"/>
  <c r="R3519" i="1"/>
  <c r="O3519" i="1"/>
  <c r="T3519" i="1" s="1"/>
  <c r="S3518" i="1"/>
  <c r="R3518" i="1"/>
  <c r="O3518" i="1"/>
  <c r="T3518" i="1" s="1"/>
  <c r="S3517" i="1"/>
  <c r="R3517" i="1"/>
  <c r="O3517" i="1"/>
  <c r="T3517" i="1" s="1"/>
  <c r="S3516" i="1"/>
  <c r="R3516" i="1"/>
  <c r="O3516" i="1"/>
  <c r="T3516" i="1" s="1"/>
  <c r="S3515" i="1"/>
  <c r="R3515" i="1"/>
  <c r="O3515" i="1"/>
  <c r="T3515" i="1" s="1"/>
  <c r="S3514" i="1"/>
  <c r="R3514" i="1"/>
  <c r="O3514" i="1"/>
  <c r="T3514" i="1" s="1"/>
  <c r="S3513" i="1"/>
  <c r="R3513" i="1"/>
  <c r="O3513" i="1"/>
  <c r="T3513" i="1" s="1"/>
  <c r="T3512" i="1"/>
  <c r="S3512" i="1"/>
  <c r="R3512" i="1"/>
  <c r="O3512" i="1"/>
  <c r="S3511" i="1"/>
  <c r="R3511" i="1"/>
  <c r="O3511" i="1"/>
  <c r="T3511" i="1" s="1"/>
  <c r="S3510" i="1"/>
  <c r="R3510" i="1"/>
  <c r="O3510" i="1"/>
  <c r="T3510" i="1" s="1"/>
  <c r="T3509" i="1"/>
  <c r="S3509" i="1"/>
  <c r="R3509" i="1"/>
  <c r="O3509" i="1"/>
  <c r="S3508" i="1"/>
  <c r="R3508" i="1"/>
  <c r="O3508" i="1"/>
  <c r="T3508" i="1" s="1"/>
  <c r="S3507" i="1"/>
  <c r="R3507" i="1"/>
  <c r="O3507" i="1"/>
  <c r="T3507" i="1" s="1"/>
  <c r="S3506" i="1"/>
  <c r="R3506" i="1"/>
  <c r="O3506" i="1"/>
  <c r="T3506" i="1" s="1"/>
  <c r="S3505" i="1"/>
  <c r="R3505" i="1"/>
  <c r="O3505" i="1"/>
  <c r="T3505" i="1" s="1"/>
  <c r="S3504" i="1"/>
  <c r="R3504" i="1"/>
  <c r="O3504" i="1"/>
  <c r="T3504" i="1" s="1"/>
  <c r="S3503" i="1"/>
  <c r="R3503" i="1"/>
  <c r="O3503" i="1"/>
  <c r="T3503" i="1" s="1"/>
  <c r="T3502" i="1"/>
  <c r="S3502" i="1"/>
  <c r="R3502" i="1"/>
  <c r="O3502" i="1"/>
  <c r="S3501" i="1"/>
  <c r="R3501" i="1"/>
  <c r="O3501" i="1"/>
  <c r="T3501" i="1" s="1"/>
  <c r="S3500" i="1"/>
  <c r="R3500" i="1"/>
  <c r="O3500" i="1"/>
  <c r="T3500" i="1" s="1"/>
  <c r="S3499" i="1"/>
  <c r="R3499" i="1"/>
  <c r="O3499" i="1"/>
  <c r="T3499" i="1" s="1"/>
  <c r="S3498" i="1"/>
  <c r="R3498" i="1"/>
  <c r="O3498" i="1"/>
  <c r="T3498" i="1" s="1"/>
  <c r="S3497" i="1"/>
  <c r="R3497" i="1"/>
  <c r="O3497" i="1"/>
  <c r="T3497" i="1" s="1"/>
  <c r="S3496" i="1"/>
  <c r="R3496" i="1"/>
  <c r="O3496" i="1"/>
  <c r="T3496" i="1" s="1"/>
  <c r="S3495" i="1"/>
  <c r="R3495" i="1"/>
  <c r="O3495" i="1"/>
  <c r="T3495" i="1" s="1"/>
  <c r="S3494" i="1"/>
  <c r="R3494" i="1"/>
  <c r="O3494" i="1"/>
  <c r="T3494" i="1" s="1"/>
  <c r="S3493" i="1"/>
  <c r="R3493" i="1"/>
  <c r="O3493" i="1"/>
  <c r="T3493" i="1" s="1"/>
  <c r="S3492" i="1"/>
  <c r="R3492" i="1"/>
  <c r="O3492" i="1"/>
  <c r="T3492" i="1" s="1"/>
  <c r="S3491" i="1"/>
  <c r="R3491" i="1"/>
  <c r="O3491" i="1"/>
  <c r="T3491" i="1" s="1"/>
  <c r="S3490" i="1"/>
  <c r="R3490" i="1"/>
  <c r="O3490" i="1"/>
  <c r="T3490" i="1" s="1"/>
  <c r="S3489" i="1"/>
  <c r="R3489" i="1"/>
  <c r="O3489" i="1"/>
  <c r="T3489" i="1" s="1"/>
  <c r="S3488" i="1"/>
  <c r="R3488" i="1"/>
  <c r="O3488" i="1"/>
  <c r="T3488" i="1" s="1"/>
  <c r="S3487" i="1"/>
  <c r="R3487" i="1"/>
  <c r="O3487" i="1"/>
  <c r="T3487" i="1" s="1"/>
  <c r="S3486" i="1"/>
  <c r="R3486" i="1"/>
  <c r="O3486" i="1"/>
  <c r="T3486" i="1" s="1"/>
  <c r="S3485" i="1"/>
  <c r="R3485" i="1"/>
  <c r="O3485" i="1"/>
  <c r="T3485" i="1" s="1"/>
  <c r="S3484" i="1"/>
  <c r="R3484" i="1"/>
  <c r="O3484" i="1"/>
  <c r="T3484" i="1" s="1"/>
  <c r="S3483" i="1"/>
  <c r="R3483" i="1"/>
  <c r="O3483" i="1"/>
  <c r="T3483" i="1" s="1"/>
  <c r="S3482" i="1"/>
  <c r="R3482" i="1"/>
  <c r="O3482" i="1"/>
  <c r="T3482" i="1" s="1"/>
  <c r="S3481" i="1"/>
  <c r="R3481" i="1"/>
  <c r="O3481" i="1"/>
  <c r="T3481" i="1" s="1"/>
  <c r="S3480" i="1"/>
  <c r="R3480" i="1"/>
  <c r="O3480" i="1"/>
  <c r="T3480" i="1" s="1"/>
  <c r="S3479" i="1"/>
  <c r="R3479" i="1"/>
  <c r="O3479" i="1"/>
  <c r="T3479" i="1" s="1"/>
  <c r="S3478" i="1"/>
  <c r="R3478" i="1"/>
  <c r="O3478" i="1"/>
  <c r="T3478" i="1" s="1"/>
  <c r="S3477" i="1"/>
  <c r="R3477" i="1"/>
  <c r="O3477" i="1"/>
  <c r="T3477" i="1" s="1"/>
  <c r="S3476" i="1"/>
  <c r="R3476" i="1"/>
  <c r="O3476" i="1"/>
  <c r="T3476" i="1" s="1"/>
  <c r="S3475" i="1"/>
  <c r="R3475" i="1"/>
  <c r="O3475" i="1"/>
  <c r="T3475" i="1" s="1"/>
  <c r="S3474" i="1"/>
  <c r="R3474" i="1"/>
  <c r="O3474" i="1"/>
  <c r="T3474" i="1" s="1"/>
  <c r="S3473" i="1"/>
  <c r="R3473" i="1"/>
  <c r="O3473" i="1"/>
  <c r="T3473" i="1" s="1"/>
  <c r="S3472" i="1"/>
  <c r="R3472" i="1"/>
  <c r="O3472" i="1"/>
  <c r="T3472" i="1" s="1"/>
  <c r="S3471" i="1"/>
  <c r="R3471" i="1"/>
  <c r="O3471" i="1"/>
  <c r="T3471" i="1" s="1"/>
  <c r="S3470" i="1"/>
  <c r="R3470" i="1"/>
  <c r="O3470" i="1"/>
  <c r="T3470" i="1" s="1"/>
  <c r="S3469" i="1"/>
  <c r="R3469" i="1"/>
  <c r="O3469" i="1"/>
  <c r="T3469" i="1" s="1"/>
  <c r="S3468" i="1"/>
  <c r="R3468" i="1"/>
  <c r="O3468" i="1"/>
  <c r="T3468" i="1" s="1"/>
  <c r="S3467" i="1"/>
  <c r="R3467" i="1"/>
  <c r="O3467" i="1"/>
  <c r="T3467" i="1" s="1"/>
  <c r="S3466" i="1"/>
  <c r="R3466" i="1"/>
  <c r="O3466" i="1"/>
  <c r="T3466" i="1" s="1"/>
  <c r="S3465" i="1"/>
  <c r="R3465" i="1"/>
  <c r="O3465" i="1"/>
  <c r="T3465" i="1" s="1"/>
  <c r="S3464" i="1"/>
  <c r="R3464" i="1"/>
  <c r="O3464" i="1"/>
  <c r="T3464" i="1" s="1"/>
  <c r="S3463" i="1"/>
  <c r="R3463" i="1"/>
  <c r="O3463" i="1"/>
  <c r="T3463" i="1" s="1"/>
  <c r="S3462" i="1"/>
  <c r="R3462" i="1"/>
  <c r="O3462" i="1"/>
  <c r="T3462" i="1" s="1"/>
  <c r="S3461" i="1"/>
  <c r="R3461" i="1"/>
  <c r="O3461" i="1"/>
  <c r="T3461" i="1" s="1"/>
  <c r="S3460" i="1"/>
  <c r="R3460" i="1"/>
  <c r="O3460" i="1"/>
  <c r="T3460" i="1" s="1"/>
  <c r="S3459" i="1"/>
  <c r="R3459" i="1"/>
  <c r="O3459" i="1"/>
  <c r="T3459" i="1" s="1"/>
  <c r="S3458" i="1"/>
  <c r="R3458" i="1"/>
  <c r="O3458" i="1"/>
  <c r="T3458" i="1" s="1"/>
  <c r="S3457" i="1"/>
  <c r="R3457" i="1"/>
  <c r="O3457" i="1"/>
  <c r="T3457" i="1" s="1"/>
  <c r="S3456" i="1"/>
  <c r="R3456" i="1"/>
  <c r="O3456" i="1"/>
  <c r="T3456" i="1" s="1"/>
  <c r="S3455" i="1"/>
  <c r="R3455" i="1"/>
  <c r="O3455" i="1"/>
  <c r="T3455" i="1" s="1"/>
  <c r="S3454" i="1"/>
  <c r="R3454" i="1"/>
  <c r="O3454" i="1"/>
  <c r="T3454" i="1" s="1"/>
  <c r="S3453" i="1"/>
  <c r="R3453" i="1"/>
  <c r="O3453" i="1"/>
  <c r="T3453" i="1" s="1"/>
  <c r="S3452" i="1"/>
  <c r="R3452" i="1"/>
  <c r="O3452" i="1"/>
  <c r="T3452" i="1" s="1"/>
  <c r="S3451" i="1"/>
  <c r="R3451" i="1"/>
  <c r="O3451" i="1"/>
  <c r="T3451" i="1" s="1"/>
  <c r="S3450" i="1"/>
  <c r="R3450" i="1"/>
  <c r="O3450" i="1"/>
  <c r="T3450" i="1" s="1"/>
  <c r="S3449" i="1"/>
  <c r="R3449" i="1"/>
  <c r="O3449" i="1"/>
  <c r="T3449" i="1" s="1"/>
  <c r="S3448" i="1"/>
  <c r="R3448" i="1"/>
  <c r="O3448" i="1"/>
  <c r="T3448" i="1" s="1"/>
  <c r="S3447" i="1"/>
  <c r="R3447" i="1"/>
  <c r="O3447" i="1"/>
  <c r="T3447" i="1" s="1"/>
  <c r="S3446" i="1"/>
  <c r="R3446" i="1"/>
  <c r="O3446" i="1"/>
  <c r="T3446" i="1" s="1"/>
  <c r="S3445" i="1"/>
  <c r="R3445" i="1"/>
  <c r="O3445" i="1"/>
  <c r="T3445" i="1" s="1"/>
  <c r="S3444" i="1"/>
  <c r="R3444" i="1"/>
  <c r="O3444" i="1"/>
  <c r="T3444" i="1" s="1"/>
  <c r="S3443" i="1"/>
  <c r="R3443" i="1"/>
  <c r="O3443" i="1"/>
  <c r="T3443" i="1" s="1"/>
  <c r="S3442" i="1"/>
  <c r="R3442" i="1"/>
  <c r="O3442" i="1"/>
  <c r="T3442" i="1" s="1"/>
  <c r="S3441" i="1"/>
  <c r="R3441" i="1"/>
  <c r="O3441" i="1"/>
  <c r="T3441" i="1" s="1"/>
  <c r="S3440" i="1"/>
  <c r="R3440" i="1"/>
  <c r="O3440" i="1"/>
  <c r="T3440" i="1" s="1"/>
  <c r="S3439" i="1"/>
  <c r="R3439" i="1"/>
  <c r="O3439" i="1"/>
  <c r="T3439" i="1" s="1"/>
  <c r="S3438" i="1"/>
  <c r="R3438" i="1"/>
  <c r="O3438" i="1"/>
  <c r="T3438" i="1" s="1"/>
  <c r="S3437" i="1"/>
  <c r="R3437" i="1"/>
  <c r="O3437" i="1"/>
  <c r="T3437" i="1" s="1"/>
  <c r="S3436" i="1"/>
  <c r="R3436" i="1"/>
  <c r="O3436" i="1"/>
  <c r="T3436" i="1" s="1"/>
  <c r="S3435" i="1"/>
  <c r="R3435" i="1"/>
  <c r="O3435" i="1"/>
  <c r="T3435" i="1" s="1"/>
  <c r="S3434" i="1"/>
  <c r="R3434" i="1"/>
  <c r="O3434" i="1"/>
  <c r="T3434" i="1" s="1"/>
  <c r="S3433" i="1"/>
  <c r="R3433" i="1"/>
  <c r="O3433" i="1"/>
  <c r="T3433" i="1" s="1"/>
  <c r="S3432" i="1"/>
  <c r="R3432" i="1"/>
  <c r="O3432" i="1"/>
  <c r="T3432" i="1" s="1"/>
  <c r="S3431" i="1"/>
  <c r="R3431" i="1"/>
  <c r="O3431" i="1"/>
  <c r="T3431" i="1" s="1"/>
  <c r="S3430" i="1"/>
  <c r="R3430" i="1"/>
  <c r="O3430" i="1"/>
  <c r="T3430" i="1" s="1"/>
  <c r="S3429" i="1"/>
  <c r="R3429" i="1"/>
  <c r="O3429" i="1"/>
  <c r="T3429" i="1" s="1"/>
  <c r="S3428" i="1"/>
  <c r="R3428" i="1"/>
  <c r="O3428" i="1"/>
  <c r="T3428" i="1" s="1"/>
  <c r="S3427" i="1"/>
  <c r="R3427" i="1"/>
  <c r="O3427" i="1"/>
  <c r="T3427" i="1" s="1"/>
  <c r="S3426" i="1"/>
  <c r="R3426" i="1"/>
  <c r="O3426" i="1"/>
  <c r="T3426" i="1" s="1"/>
  <c r="S3425" i="1"/>
  <c r="R3425" i="1"/>
  <c r="O3425" i="1"/>
  <c r="T3425" i="1" s="1"/>
  <c r="S3424" i="1"/>
  <c r="R3424" i="1"/>
  <c r="O3424" i="1"/>
  <c r="T3424" i="1" s="1"/>
  <c r="S3423" i="1"/>
  <c r="R3423" i="1"/>
  <c r="O3423" i="1"/>
  <c r="T3423" i="1" s="1"/>
  <c r="S3422" i="1"/>
  <c r="R3422" i="1"/>
  <c r="O3422" i="1"/>
  <c r="T3422" i="1" s="1"/>
  <c r="S3421" i="1"/>
  <c r="R3421" i="1"/>
  <c r="O3421" i="1"/>
  <c r="T3421" i="1" s="1"/>
  <c r="S3420" i="1"/>
  <c r="R3420" i="1"/>
  <c r="O3420" i="1"/>
  <c r="T3420" i="1" s="1"/>
  <c r="S3419" i="1"/>
  <c r="R3419" i="1"/>
  <c r="O3419" i="1"/>
  <c r="T3419" i="1" s="1"/>
  <c r="T3418" i="1"/>
  <c r="S3418" i="1"/>
  <c r="R3418" i="1"/>
  <c r="O3418" i="1"/>
  <c r="S3417" i="1"/>
  <c r="R3417" i="1"/>
  <c r="O3417" i="1"/>
  <c r="T3417" i="1" s="1"/>
  <c r="S3416" i="1"/>
  <c r="R3416" i="1"/>
  <c r="O3416" i="1"/>
  <c r="T3416" i="1" s="1"/>
  <c r="S3415" i="1"/>
  <c r="R3415" i="1"/>
  <c r="O3415" i="1"/>
  <c r="T3415" i="1" s="1"/>
  <c r="S3414" i="1"/>
  <c r="R3414" i="1"/>
  <c r="O3414" i="1"/>
  <c r="T3414" i="1" s="1"/>
  <c r="S3413" i="1"/>
  <c r="R3413" i="1"/>
  <c r="O3413" i="1"/>
  <c r="T3413" i="1" s="1"/>
  <c r="S3412" i="1"/>
  <c r="R3412" i="1"/>
  <c r="O3412" i="1"/>
  <c r="T3412" i="1" s="1"/>
  <c r="S3411" i="1"/>
  <c r="R3411" i="1"/>
  <c r="O3411" i="1"/>
  <c r="T3411" i="1" s="1"/>
  <c r="S3410" i="1"/>
  <c r="R3410" i="1"/>
  <c r="O3410" i="1"/>
  <c r="T3410" i="1" s="1"/>
  <c r="S3409" i="1"/>
  <c r="R3409" i="1"/>
  <c r="O3409" i="1"/>
  <c r="T3409" i="1" s="1"/>
  <c r="S3408" i="1"/>
  <c r="R3408" i="1"/>
  <c r="O3408" i="1"/>
  <c r="T3408" i="1" s="1"/>
  <c r="S3407" i="1"/>
  <c r="R3407" i="1"/>
  <c r="O3407" i="1"/>
  <c r="T3407" i="1" s="1"/>
  <c r="S3406" i="1"/>
  <c r="R3406" i="1"/>
  <c r="O3406" i="1"/>
  <c r="T3406" i="1" s="1"/>
  <c r="S3405" i="1"/>
  <c r="R3405" i="1"/>
  <c r="O3405" i="1"/>
  <c r="T3405" i="1" s="1"/>
  <c r="S3404" i="1"/>
  <c r="R3404" i="1"/>
  <c r="O3404" i="1"/>
  <c r="T3404" i="1" s="1"/>
  <c r="S3403" i="1"/>
  <c r="R3403" i="1"/>
  <c r="O3403" i="1"/>
  <c r="T3403" i="1" s="1"/>
  <c r="S3402" i="1"/>
  <c r="R3402" i="1"/>
  <c r="O3402" i="1"/>
  <c r="T3402" i="1" s="1"/>
  <c r="S3401" i="1"/>
  <c r="R3401" i="1"/>
  <c r="O3401" i="1"/>
  <c r="T3401" i="1" s="1"/>
  <c r="S3400" i="1"/>
  <c r="R3400" i="1"/>
  <c r="O3400" i="1"/>
  <c r="T3400" i="1" s="1"/>
  <c r="S3399" i="1"/>
  <c r="R3399" i="1"/>
  <c r="O3399" i="1"/>
  <c r="T3399" i="1" s="1"/>
  <c r="S3398" i="1"/>
  <c r="R3398" i="1"/>
  <c r="O3398" i="1"/>
  <c r="T3398" i="1" s="1"/>
  <c r="S3397" i="1"/>
  <c r="R3397" i="1"/>
  <c r="O3397" i="1"/>
  <c r="T3397" i="1" s="1"/>
  <c r="S3396" i="1"/>
  <c r="R3396" i="1"/>
  <c r="O3396" i="1"/>
  <c r="T3396" i="1" s="1"/>
  <c r="S3395" i="1"/>
  <c r="R3395" i="1"/>
  <c r="O3395" i="1"/>
  <c r="T3395" i="1" s="1"/>
  <c r="S3394" i="1"/>
  <c r="R3394" i="1"/>
  <c r="O3394" i="1"/>
  <c r="T3394" i="1" s="1"/>
  <c r="S3393" i="1"/>
  <c r="R3393" i="1"/>
  <c r="O3393" i="1"/>
  <c r="T3393" i="1" s="1"/>
  <c r="S3392" i="1"/>
  <c r="R3392" i="1"/>
  <c r="O3392" i="1"/>
  <c r="T3392" i="1" s="1"/>
  <c r="S3391" i="1"/>
  <c r="R3391" i="1"/>
  <c r="O3391" i="1"/>
  <c r="T3391" i="1" s="1"/>
  <c r="S3390" i="1"/>
  <c r="R3390" i="1"/>
  <c r="O3390" i="1"/>
  <c r="T3390" i="1" s="1"/>
  <c r="T3389" i="1"/>
  <c r="S3389" i="1"/>
  <c r="R3389" i="1"/>
  <c r="O3389" i="1"/>
  <c r="S3388" i="1"/>
  <c r="R3388" i="1"/>
  <c r="O3388" i="1"/>
  <c r="T3388" i="1" s="1"/>
  <c r="S3387" i="1"/>
  <c r="R3387" i="1"/>
  <c r="O3387" i="1"/>
  <c r="T3387" i="1" s="1"/>
  <c r="S3386" i="1"/>
  <c r="R3386" i="1"/>
  <c r="O3386" i="1"/>
  <c r="T3386" i="1" s="1"/>
  <c r="S3385" i="1"/>
  <c r="R3385" i="1"/>
  <c r="O3385" i="1"/>
  <c r="T3385" i="1" s="1"/>
  <c r="S3384" i="1"/>
  <c r="R3384" i="1"/>
  <c r="O3384" i="1"/>
  <c r="T3384" i="1" s="1"/>
  <c r="S3383" i="1"/>
  <c r="R3383" i="1"/>
  <c r="O3383" i="1"/>
  <c r="T3383" i="1" s="1"/>
  <c r="S3382" i="1"/>
  <c r="R3382" i="1"/>
  <c r="O3382" i="1"/>
  <c r="T3382" i="1" s="1"/>
  <c r="S3381" i="1"/>
  <c r="R3381" i="1"/>
  <c r="O3381" i="1"/>
  <c r="T3381" i="1" s="1"/>
  <c r="S3380" i="1"/>
  <c r="R3380" i="1"/>
  <c r="O3380" i="1"/>
  <c r="T3380" i="1" s="1"/>
  <c r="S3379" i="1"/>
  <c r="R3379" i="1"/>
  <c r="O3379" i="1"/>
  <c r="T3379" i="1" s="1"/>
  <c r="S3378" i="1"/>
  <c r="R3378" i="1"/>
  <c r="O3378" i="1"/>
  <c r="T3378" i="1" s="1"/>
  <c r="S3377" i="1"/>
  <c r="R3377" i="1"/>
  <c r="O3377" i="1"/>
  <c r="T3377" i="1" s="1"/>
  <c r="S3376" i="1"/>
  <c r="R3376" i="1"/>
  <c r="O3376" i="1"/>
  <c r="T3376" i="1" s="1"/>
  <c r="S3375" i="1"/>
  <c r="R3375" i="1"/>
  <c r="O3375" i="1"/>
  <c r="T3375" i="1" s="1"/>
  <c r="S3374" i="1"/>
  <c r="R3374" i="1"/>
  <c r="O3374" i="1"/>
  <c r="T3374" i="1" s="1"/>
  <c r="S3373" i="1"/>
  <c r="R3373" i="1"/>
  <c r="O3373" i="1"/>
  <c r="T3373" i="1" s="1"/>
  <c r="S3372" i="1"/>
  <c r="R3372" i="1"/>
  <c r="O3372" i="1"/>
  <c r="T3372" i="1" s="1"/>
  <c r="S3371" i="1"/>
  <c r="R3371" i="1"/>
  <c r="O3371" i="1"/>
  <c r="T3371" i="1" s="1"/>
  <c r="S3370" i="1"/>
  <c r="R3370" i="1"/>
  <c r="O3370" i="1"/>
  <c r="T3370" i="1" s="1"/>
  <c r="S3369" i="1"/>
  <c r="R3369" i="1"/>
  <c r="O3369" i="1"/>
  <c r="T3369" i="1" s="1"/>
  <c r="S3368" i="1"/>
  <c r="R3368" i="1"/>
  <c r="O3368" i="1"/>
  <c r="T3368" i="1" s="1"/>
  <c r="S3367" i="1"/>
  <c r="R3367" i="1"/>
  <c r="O3367" i="1"/>
  <c r="T3367" i="1" s="1"/>
  <c r="S3366" i="1"/>
  <c r="R3366" i="1"/>
  <c r="O3366" i="1"/>
  <c r="T3366" i="1" s="1"/>
  <c r="S3365" i="1"/>
  <c r="R3365" i="1"/>
  <c r="O3365" i="1"/>
  <c r="T3365" i="1" s="1"/>
  <c r="S3364" i="1"/>
  <c r="R3364" i="1"/>
  <c r="O3364" i="1"/>
  <c r="T3364" i="1" s="1"/>
  <c r="S3363" i="1"/>
  <c r="R3363" i="1"/>
  <c r="O3363" i="1"/>
  <c r="T3363" i="1" s="1"/>
  <c r="S3362" i="1"/>
  <c r="R3362" i="1"/>
  <c r="O3362" i="1"/>
  <c r="T3362" i="1" s="1"/>
  <c r="S3361" i="1"/>
  <c r="R3361" i="1"/>
  <c r="O3361" i="1"/>
  <c r="T3361" i="1" s="1"/>
  <c r="S3360" i="1"/>
  <c r="R3360" i="1"/>
  <c r="O3360" i="1"/>
  <c r="T3360" i="1" s="1"/>
  <c r="S3359" i="1"/>
  <c r="R3359" i="1"/>
  <c r="O3359" i="1"/>
  <c r="T3359" i="1" s="1"/>
  <c r="S3358" i="1"/>
  <c r="R3358" i="1"/>
  <c r="O3358" i="1"/>
  <c r="T3358" i="1" s="1"/>
  <c r="S3357" i="1"/>
  <c r="R3357" i="1"/>
  <c r="O3357" i="1"/>
  <c r="T3357" i="1" s="1"/>
  <c r="S3356" i="1"/>
  <c r="R3356" i="1"/>
  <c r="O3356" i="1"/>
  <c r="T3356" i="1" s="1"/>
  <c r="S3355" i="1"/>
  <c r="R3355" i="1"/>
  <c r="O3355" i="1"/>
  <c r="T3355" i="1" s="1"/>
  <c r="S3354" i="1"/>
  <c r="R3354" i="1"/>
  <c r="O3354" i="1"/>
  <c r="T3354" i="1" s="1"/>
  <c r="S3353" i="1"/>
  <c r="R3353" i="1"/>
  <c r="O3353" i="1"/>
  <c r="T3353" i="1" s="1"/>
  <c r="S3352" i="1"/>
  <c r="R3352" i="1"/>
  <c r="O3352" i="1"/>
  <c r="T3352" i="1" s="1"/>
  <c r="S3351" i="1"/>
  <c r="R3351" i="1"/>
  <c r="O3351" i="1"/>
  <c r="T3351" i="1" s="1"/>
  <c r="S3350" i="1"/>
  <c r="R3350" i="1"/>
  <c r="O3350" i="1"/>
  <c r="T3350" i="1" s="1"/>
  <c r="S3349" i="1"/>
  <c r="R3349" i="1"/>
  <c r="O3349" i="1"/>
  <c r="T3349" i="1" s="1"/>
  <c r="S3348" i="1"/>
  <c r="R3348" i="1"/>
  <c r="O3348" i="1"/>
  <c r="T3348" i="1" s="1"/>
  <c r="S3347" i="1"/>
  <c r="R3347" i="1"/>
  <c r="O3347" i="1"/>
  <c r="T3347" i="1" s="1"/>
  <c r="S3346" i="1"/>
  <c r="R3346" i="1"/>
  <c r="O3346" i="1"/>
  <c r="T3346" i="1" s="1"/>
  <c r="S3345" i="1"/>
  <c r="R3345" i="1"/>
  <c r="O3345" i="1"/>
  <c r="T3345" i="1" s="1"/>
  <c r="S3344" i="1"/>
  <c r="R3344" i="1"/>
  <c r="O3344" i="1"/>
  <c r="T3344" i="1" s="1"/>
  <c r="S3343" i="1"/>
  <c r="R3343" i="1"/>
  <c r="O3343" i="1"/>
  <c r="T3343" i="1" s="1"/>
  <c r="S3342" i="1"/>
  <c r="R3342" i="1"/>
  <c r="O3342" i="1"/>
  <c r="T3342" i="1" s="1"/>
  <c r="S3341" i="1"/>
  <c r="R3341" i="1"/>
  <c r="O3341" i="1"/>
  <c r="T3341" i="1" s="1"/>
  <c r="S3340" i="1"/>
  <c r="R3340" i="1"/>
  <c r="O3340" i="1"/>
  <c r="T3340" i="1" s="1"/>
  <c r="S3339" i="1"/>
  <c r="R3339" i="1"/>
  <c r="O3339" i="1"/>
  <c r="T3339" i="1" s="1"/>
  <c r="S3338" i="1"/>
  <c r="R3338" i="1"/>
  <c r="O3338" i="1"/>
  <c r="T3338" i="1" s="1"/>
  <c r="S3337" i="1"/>
  <c r="R3337" i="1"/>
  <c r="O3337" i="1"/>
  <c r="T3337" i="1" s="1"/>
  <c r="S3336" i="1"/>
  <c r="R3336" i="1"/>
  <c r="O3336" i="1"/>
  <c r="T3336" i="1" s="1"/>
  <c r="S3335" i="1"/>
  <c r="R3335" i="1"/>
  <c r="O3335" i="1"/>
  <c r="T3335" i="1" s="1"/>
  <c r="S3334" i="1"/>
  <c r="R3334" i="1"/>
  <c r="O3334" i="1"/>
  <c r="T3334" i="1" s="1"/>
  <c r="S3333" i="1"/>
  <c r="R3333" i="1"/>
  <c r="O3333" i="1"/>
  <c r="T3333" i="1" s="1"/>
  <c r="S3332" i="1"/>
  <c r="R3332" i="1"/>
  <c r="O3332" i="1"/>
  <c r="T3332" i="1" s="1"/>
  <c r="S3331" i="1"/>
  <c r="R3331" i="1"/>
  <c r="O3331" i="1"/>
  <c r="T3331" i="1" s="1"/>
  <c r="S3330" i="1"/>
  <c r="R3330" i="1"/>
  <c r="O3330" i="1"/>
  <c r="T3330" i="1" s="1"/>
  <c r="S3329" i="1"/>
  <c r="R3329" i="1"/>
  <c r="O3329" i="1"/>
  <c r="T3329" i="1" s="1"/>
  <c r="S3328" i="1"/>
  <c r="R3328" i="1"/>
  <c r="O3328" i="1"/>
  <c r="T3328" i="1" s="1"/>
  <c r="S3327" i="1"/>
  <c r="R3327" i="1"/>
  <c r="O3327" i="1"/>
  <c r="T3327" i="1" s="1"/>
  <c r="S3326" i="1"/>
  <c r="R3326" i="1"/>
  <c r="O3326" i="1"/>
  <c r="T3326" i="1" s="1"/>
  <c r="T3325" i="1"/>
  <c r="S3325" i="1"/>
  <c r="R3325" i="1"/>
  <c r="O3325" i="1"/>
  <c r="S3324" i="1"/>
  <c r="R3324" i="1"/>
  <c r="O3324" i="1"/>
  <c r="T3324" i="1" s="1"/>
  <c r="S3323" i="1"/>
  <c r="R3323" i="1"/>
  <c r="O3323" i="1"/>
  <c r="T3323" i="1" s="1"/>
  <c r="S3322" i="1"/>
  <c r="R3322" i="1"/>
  <c r="O3322" i="1"/>
  <c r="T3322" i="1" s="1"/>
  <c r="S3321" i="1"/>
  <c r="R3321" i="1"/>
  <c r="O3321" i="1"/>
  <c r="T3321" i="1" s="1"/>
  <c r="S3320" i="1"/>
  <c r="R3320" i="1"/>
  <c r="O3320" i="1"/>
  <c r="T3320" i="1" s="1"/>
  <c r="S3319" i="1"/>
  <c r="R3319" i="1"/>
  <c r="O3319" i="1"/>
  <c r="T3319" i="1" s="1"/>
  <c r="S3318" i="1"/>
  <c r="R3318" i="1"/>
  <c r="O3318" i="1"/>
  <c r="T3318" i="1" s="1"/>
  <c r="S3317" i="1"/>
  <c r="R3317" i="1"/>
  <c r="O3317" i="1"/>
  <c r="T3317" i="1" s="1"/>
  <c r="S3316" i="1"/>
  <c r="R3316" i="1"/>
  <c r="O3316" i="1"/>
  <c r="T3316" i="1" s="1"/>
  <c r="S3315" i="1"/>
  <c r="R3315" i="1"/>
  <c r="O3315" i="1"/>
  <c r="T3315" i="1" s="1"/>
  <c r="S3314" i="1"/>
  <c r="R3314" i="1"/>
  <c r="O3314" i="1"/>
  <c r="T3314" i="1" s="1"/>
  <c r="S3313" i="1"/>
  <c r="R3313" i="1"/>
  <c r="O3313" i="1"/>
  <c r="T3313" i="1" s="1"/>
  <c r="S3312" i="1"/>
  <c r="R3312" i="1"/>
  <c r="O3312" i="1"/>
  <c r="T3312" i="1" s="1"/>
  <c r="S3311" i="1"/>
  <c r="R3311" i="1"/>
  <c r="O3311" i="1"/>
  <c r="T3311" i="1" s="1"/>
  <c r="S3310" i="1"/>
  <c r="R3310" i="1"/>
  <c r="O3310" i="1"/>
  <c r="T3310" i="1" s="1"/>
  <c r="S3309" i="1"/>
  <c r="R3309" i="1"/>
  <c r="O3309" i="1"/>
  <c r="T3309" i="1" s="1"/>
  <c r="S3308" i="1"/>
  <c r="R3308" i="1"/>
  <c r="O3308" i="1"/>
  <c r="T3308" i="1" s="1"/>
  <c r="S3307" i="1"/>
  <c r="R3307" i="1"/>
  <c r="O3307" i="1"/>
  <c r="T3307" i="1" s="1"/>
  <c r="S3306" i="1"/>
  <c r="R3306" i="1"/>
  <c r="O3306" i="1"/>
  <c r="T3306" i="1" s="1"/>
  <c r="S3305" i="1"/>
  <c r="R3305" i="1"/>
  <c r="O3305" i="1"/>
  <c r="T3305" i="1" s="1"/>
  <c r="S3304" i="1"/>
  <c r="R3304" i="1"/>
  <c r="O3304" i="1"/>
  <c r="T3304" i="1" s="1"/>
  <c r="S3303" i="1"/>
  <c r="R3303" i="1"/>
  <c r="O3303" i="1"/>
  <c r="T3303" i="1" s="1"/>
  <c r="S3302" i="1"/>
  <c r="R3302" i="1"/>
  <c r="O3302" i="1"/>
  <c r="T3302" i="1" s="1"/>
  <c r="S3301" i="1"/>
  <c r="R3301" i="1"/>
  <c r="O3301" i="1"/>
  <c r="T3301" i="1" s="1"/>
  <c r="S3300" i="1"/>
  <c r="R3300" i="1"/>
  <c r="O3300" i="1"/>
  <c r="T3300" i="1" s="1"/>
  <c r="S3299" i="1"/>
  <c r="R3299" i="1"/>
  <c r="O3299" i="1"/>
  <c r="T3299" i="1" s="1"/>
  <c r="S3298" i="1"/>
  <c r="R3298" i="1"/>
  <c r="O3298" i="1"/>
  <c r="T3298" i="1" s="1"/>
  <c r="S3297" i="1"/>
  <c r="R3297" i="1"/>
  <c r="O3297" i="1"/>
  <c r="T3297" i="1" s="1"/>
  <c r="S3296" i="1"/>
  <c r="R3296" i="1"/>
  <c r="O3296" i="1"/>
  <c r="T3296" i="1" s="1"/>
  <c r="S3295" i="1"/>
  <c r="R3295" i="1"/>
  <c r="O3295" i="1"/>
  <c r="T3295" i="1" s="1"/>
  <c r="S3294" i="1"/>
  <c r="R3294" i="1"/>
  <c r="O3294" i="1"/>
  <c r="T3294" i="1" s="1"/>
  <c r="S3293" i="1"/>
  <c r="R3293" i="1"/>
  <c r="O3293" i="1"/>
  <c r="T3293" i="1" s="1"/>
  <c r="S3292" i="1"/>
  <c r="R3292" i="1"/>
  <c r="O3292" i="1"/>
  <c r="T3292" i="1" s="1"/>
  <c r="S3291" i="1"/>
  <c r="R3291" i="1"/>
  <c r="O3291" i="1"/>
  <c r="T3291" i="1" s="1"/>
  <c r="S3290" i="1"/>
  <c r="R3290" i="1"/>
  <c r="O3290" i="1"/>
  <c r="T3290" i="1" s="1"/>
  <c r="S3289" i="1"/>
  <c r="R3289" i="1"/>
  <c r="O3289" i="1"/>
  <c r="T3289" i="1" s="1"/>
  <c r="S3288" i="1"/>
  <c r="R3288" i="1"/>
  <c r="O3288" i="1"/>
  <c r="T3288" i="1" s="1"/>
  <c r="S3287" i="1"/>
  <c r="R3287" i="1"/>
  <c r="O3287" i="1"/>
  <c r="T3287" i="1" s="1"/>
  <c r="S3286" i="1"/>
  <c r="R3286" i="1"/>
  <c r="O3286" i="1"/>
  <c r="T3286" i="1" s="1"/>
  <c r="S3285" i="1"/>
  <c r="R3285" i="1"/>
  <c r="O3285" i="1"/>
  <c r="T3285" i="1" s="1"/>
  <c r="S3284" i="1"/>
  <c r="R3284" i="1"/>
  <c r="O3284" i="1"/>
  <c r="T3284" i="1" s="1"/>
  <c r="S3283" i="1"/>
  <c r="R3283" i="1"/>
  <c r="O3283" i="1"/>
  <c r="T3283" i="1" s="1"/>
  <c r="S3282" i="1"/>
  <c r="R3282" i="1"/>
  <c r="O3282" i="1"/>
  <c r="T3282" i="1" s="1"/>
  <c r="S3281" i="1"/>
  <c r="R3281" i="1"/>
  <c r="O3281" i="1"/>
  <c r="T3281" i="1" s="1"/>
  <c r="S3280" i="1"/>
  <c r="R3280" i="1"/>
  <c r="O3280" i="1"/>
  <c r="T3280" i="1" s="1"/>
  <c r="S3279" i="1"/>
  <c r="R3279" i="1"/>
  <c r="O3279" i="1"/>
  <c r="T3279" i="1" s="1"/>
  <c r="S3278" i="1"/>
  <c r="R3278" i="1"/>
  <c r="O3278" i="1"/>
  <c r="T3278" i="1" s="1"/>
  <c r="S3277" i="1"/>
  <c r="R3277" i="1"/>
  <c r="O3277" i="1"/>
  <c r="T3277" i="1" s="1"/>
  <c r="S3276" i="1"/>
  <c r="R3276" i="1"/>
  <c r="O3276" i="1"/>
  <c r="T3276" i="1" s="1"/>
  <c r="S3275" i="1"/>
  <c r="R3275" i="1"/>
  <c r="O3275" i="1"/>
  <c r="T3275" i="1" s="1"/>
  <c r="S3274" i="1"/>
  <c r="R3274" i="1"/>
  <c r="O3274" i="1"/>
  <c r="T3274" i="1" s="1"/>
  <c r="S3273" i="1"/>
  <c r="R3273" i="1"/>
  <c r="O3273" i="1"/>
  <c r="T3273" i="1" s="1"/>
  <c r="S3272" i="1"/>
  <c r="R3272" i="1"/>
  <c r="O3272" i="1"/>
  <c r="T3272" i="1" s="1"/>
  <c r="S3271" i="1"/>
  <c r="R3271" i="1"/>
  <c r="O3271" i="1"/>
  <c r="T3271" i="1" s="1"/>
  <c r="S3270" i="1"/>
  <c r="R3270" i="1"/>
  <c r="O3270" i="1"/>
  <c r="T3270" i="1" s="1"/>
  <c r="S3269" i="1"/>
  <c r="R3269" i="1"/>
  <c r="O3269" i="1"/>
  <c r="T3269" i="1" s="1"/>
  <c r="S3268" i="1"/>
  <c r="R3268" i="1"/>
  <c r="O3268" i="1"/>
  <c r="T3268" i="1" s="1"/>
  <c r="S3267" i="1"/>
  <c r="R3267" i="1"/>
  <c r="O3267" i="1"/>
  <c r="T3267" i="1" s="1"/>
  <c r="S3266" i="1"/>
  <c r="R3266" i="1"/>
  <c r="O3266" i="1"/>
  <c r="T3266" i="1" s="1"/>
  <c r="S3265" i="1"/>
  <c r="R3265" i="1"/>
  <c r="O3265" i="1"/>
  <c r="T3265" i="1" s="1"/>
  <c r="S3264" i="1"/>
  <c r="R3264" i="1"/>
  <c r="O3264" i="1"/>
  <c r="T3264" i="1" s="1"/>
  <c r="S3263" i="1"/>
  <c r="R3263" i="1"/>
  <c r="O3263" i="1"/>
  <c r="T3263" i="1" s="1"/>
  <c r="S3262" i="1"/>
  <c r="R3262" i="1"/>
  <c r="O3262" i="1"/>
  <c r="T3262" i="1" s="1"/>
  <c r="S3261" i="1"/>
  <c r="R3261" i="1"/>
  <c r="O3261" i="1"/>
  <c r="T3261" i="1" s="1"/>
  <c r="S3260" i="1"/>
  <c r="R3260" i="1"/>
  <c r="O3260" i="1"/>
  <c r="T3260" i="1" s="1"/>
  <c r="S3259" i="1"/>
  <c r="R3259" i="1"/>
  <c r="O3259" i="1"/>
  <c r="T3259" i="1" s="1"/>
  <c r="S3258" i="1"/>
  <c r="R3258" i="1"/>
  <c r="O3258" i="1"/>
  <c r="T3258" i="1" s="1"/>
  <c r="S3257" i="1"/>
  <c r="R3257" i="1"/>
  <c r="O3257" i="1"/>
  <c r="T3257" i="1" s="1"/>
  <c r="S3256" i="1"/>
  <c r="R3256" i="1"/>
  <c r="O3256" i="1"/>
  <c r="T3256" i="1" s="1"/>
  <c r="S3255" i="1"/>
  <c r="R3255" i="1"/>
  <c r="O3255" i="1"/>
  <c r="T3255" i="1" s="1"/>
  <c r="S3254" i="1"/>
  <c r="R3254" i="1"/>
  <c r="O3254" i="1"/>
  <c r="T3254" i="1" s="1"/>
  <c r="S3253" i="1"/>
  <c r="R3253" i="1"/>
  <c r="O3253" i="1"/>
  <c r="T3253" i="1" s="1"/>
  <c r="S3252" i="1"/>
  <c r="R3252" i="1"/>
  <c r="O3252" i="1"/>
  <c r="T3252" i="1" s="1"/>
  <c r="T3251" i="1"/>
  <c r="S3251" i="1"/>
  <c r="R3251" i="1"/>
  <c r="O3251" i="1"/>
  <c r="S3250" i="1"/>
  <c r="R3250" i="1"/>
  <c r="O3250" i="1"/>
  <c r="T3250" i="1" s="1"/>
  <c r="S3249" i="1"/>
  <c r="R3249" i="1"/>
  <c r="O3249" i="1"/>
  <c r="T3249" i="1" s="1"/>
  <c r="S3248" i="1"/>
  <c r="R3248" i="1"/>
  <c r="O3248" i="1"/>
  <c r="T3248" i="1" s="1"/>
  <c r="S3247" i="1"/>
  <c r="R3247" i="1"/>
  <c r="O3247" i="1"/>
  <c r="T3247" i="1" s="1"/>
  <c r="S3246" i="1"/>
  <c r="R3246" i="1"/>
  <c r="O3246" i="1"/>
  <c r="T3246" i="1" s="1"/>
  <c r="S3245" i="1"/>
  <c r="R3245" i="1"/>
  <c r="O3245" i="1"/>
  <c r="T3245" i="1" s="1"/>
  <c r="S3244" i="1"/>
  <c r="R3244" i="1"/>
  <c r="O3244" i="1"/>
  <c r="T3244" i="1" s="1"/>
  <c r="S3243" i="1"/>
  <c r="R3243" i="1"/>
  <c r="O3243" i="1"/>
  <c r="T3243" i="1" s="1"/>
  <c r="S3242" i="1"/>
  <c r="R3242" i="1"/>
  <c r="O3242" i="1"/>
  <c r="T3242" i="1" s="1"/>
  <c r="S3241" i="1"/>
  <c r="R3241" i="1"/>
  <c r="O3241" i="1"/>
  <c r="T3241" i="1" s="1"/>
  <c r="S3240" i="1"/>
  <c r="R3240" i="1"/>
  <c r="O3240" i="1"/>
  <c r="T3240" i="1" s="1"/>
  <c r="S3239" i="1"/>
  <c r="R3239" i="1"/>
  <c r="O3239" i="1"/>
  <c r="T3239" i="1" s="1"/>
  <c r="T3238" i="1"/>
  <c r="S3238" i="1"/>
  <c r="R3238" i="1"/>
  <c r="O3238" i="1"/>
  <c r="S3237" i="1"/>
  <c r="R3237" i="1"/>
  <c r="O3237" i="1"/>
  <c r="T3237" i="1" s="1"/>
  <c r="S3236" i="1"/>
  <c r="R3236" i="1"/>
  <c r="O3236" i="1"/>
  <c r="T3236" i="1" s="1"/>
  <c r="S3235" i="1"/>
  <c r="R3235" i="1"/>
  <c r="O3235" i="1"/>
  <c r="T3235" i="1" s="1"/>
  <c r="S3234" i="1"/>
  <c r="R3234" i="1"/>
  <c r="O3234" i="1"/>
  <c r="T3234" i="1" s="1"/>
  <c r="S3233" i="1"/>
  <c r="R3233" i="1"/>
  <c r="O3233" i="1"/>
  <c r="T3233" i="1" s="1"/>
  <c r="S3232" i="1"/>
  <c r="R3232" i="1"/>
  <c r="O3232" i="1"/>
  <c r="T3232" i="1" s="1"/>
  <c r="S3231" i="1"/>
  <c r="R3231" i="1"/>
  <c r="O3231" i="1"/>
  <c r="T3231" i="1" s="1"/>
  <c r="S3230" i="1"/>
  <c r="R3230" i="1"/>
  <c r="O3230" i="1"/>
  <c r="T3230" i="1" s="1"/>
  <c r="S3229" i="1"/>
  <c r="R3229" i="1"/>
  <c r="O3229" i="1"/>
  <c r="T3229" i="1" s="1"/>
  <c r="S3228" i="1"/>
  <c r="R3228" i="1"/>
  <c r="O3228" i="1"/>
  <c r="T3228" i="1" s="1"/>
  <c r="S3227" i="1"/>
  <c r="R3227" i="1"/>
  <c r="O3227" i="1"/>
  <c r="T3227" i="1" s="1"/>
  <c r="S3226" i="1"/>
  <c r="R3226" i="1"/>
  <c r="O3226" i="1"/>
  <c r="T3226" i="1" s="1"/>
  <c r="S3225" i="1"/>
  <c r="R3225" i="1"/>
  <c r="O3225" i="1"/>
  <c r="T3225" i="1" s="1"/>
  <c r="S3224" i="1"/>
  <c r="R3224" i="1"/>
  <c r="O3224" i="1"/>
  <c r="T3224" i="1" s="1"/>
  <c r="S3223" i="1"/>
  <c r="R3223" i="1"/>
  <c r="O3223" i="1"/>
  <c r="T3223" i="1" s="1"/>
  <c r="S3222" i="1"/>
  <c r="R3222" i="1"/>
  <c r="O3222" i="1"/>
  <c r="T3222" i="1" s="1"/>
  <c r="S3221" i="1"/>
  <c r="R3221" i="1"/>
  <c r="O3221" i="1"/>
  <c r="T3221" i="1" s="1"/>
  <c r="S3220" i="1"/>
  <c r="R3220" i="1"/>
  <c r="O3220" i="1"/>
  <c r="T3220" i="1" s="1"/>
  <c r="S3219" i="1"/>
  <c r="R3219" i="1"/>
  <c r="O3219" i="1"/>
  <c r="T3219" i="1" s="1"/>
  <c r="S3218" i="1"/>
  <c r="R3218" i="1"/>
  <c r="O3218" i="1"/>
  <c r="T3218" i="1" s="1"/>
  <c r="S3217" i="1"/>
  <c r="R3217" i="1"/>
  <c r="O3217" i="1"/>
  <c r="T3217" i="1" s="1"/>
  <c r="S3216" i="1"/>
  <c r="R3216" i="1"/>
  <c r="O3216" i="1"/>
  <c r="T3216" i="1" s="1"/>
  <c r="S3215" i="1"/>
  <c r="R3215" i="1"/>
  <c r="O3215" i="1"/>
  <c r="T3215" i="1" s="1"/>
  <c r="S3214" i="1"/>
  <c r="R3214" i="1"/>
  <c r="O3214" i="1"/>
  <c r="T3214" i="1" s="1"/>
  <c r="S3213" i="1"/>
  <c r="R3213" i="1"/>
  <c r="O3213" i="1"/>
  <c r="T3213" i="1" s="1"/>
  <c r="T3212" i="1"/>
  <c r="S3212" i="1"/>
  <c r="R3212" i="1"/>
  <c r="O3212" i="1"/>
  <c r="S3211" i="1"/>
  <c r="R3211" i="1"/>
  <c r="O3211" i="1"/>
  <c r="T3211" i="1" s="1"/>
  <c r="S3210" i="1"/>
  <c r="R3210" i="1"/>
  <c r="O3210" i="1"/>
  <c r="T3210" i="1" s="1"/>
  <c r="S3209" i="1"/>
  <c r="R3209" i="1"/>
  <c r="O3209" i="1"/>
  <c r="T3209" i="1" s="1"/>
  <c r="S3208" i="1"/>
  <c r="R3208" i="1"/>
  <c r="O3208" i="1"/>
  <c r="T3208" i="1" s="1"/>
  <c r="S3207" i="1"/>
  <c r="R3207" i="1"/>
  <c r="O3207" i="1"/>
  <c r="T3207" i="1" s="1"/>
  <c r="S3206" i="1"/>
  <c r="R3206" i="1"/>
  <c r="O3206" i="1"/>
  <c r="T3206" i="1" s="1"/>
  <c r="S3205" i="1"/>
  <c r="R3205" i="1"/>
  <c r="O3205" i="1"/>
  <c r="T3205" i="1" s="1"/>
  <c r="S3204" i="1"/>
  <c r="R3204" i="1"/>
  <c r="O3204" i="1"/>
  <c r="T3204" i="1" s="1"/>
  <c r="S3203" i="1"/>
  <c r="R3203" i="1"/>
  <c r="O3203" i="1"/>
  <c r="T3203" i="1" s="1"/>
  <c r="S3202" i="1"/>
  <c r="R3202" i="1"/>
  <c r="O3202" i="1"/>
  <c r="T3202" i="1" s="1"/>
  <c r="S3201" i="1"/>
  <c r="R3201" i="1"/>
  <c r="O3201" i="1"/>
  <c r="T3201" i="1" s="1"/>
  <c r="S3200" i="1"/>
  <c r="R3200" i="1"/>
  <c r="O3200" i="1"/>
  <c r="T3200" i="1" s="1"/>
  <c r="S3199" i="1"/>
  <c r="R3199" i="1"/>
  <c r="O3199" i="1"/>
  <c r="T3199" i="1" s="1"/>
  <c r="S3198" i="1"/>
  <c r="R3198" i="1"/>
  <c r="O3198" i="1"/>
  <c r="T3198" i="1" s="1"/>
  <c r="T3197" i="1"/>
  <c r="S3197" i="1"/>
  <c r="R3197" i="1"/>
  <c r="O3197" i="1"/>
  <c r="S3196" i="1"/>
  <c r="R3196" i="1"/>
  <c r="O3196" i="1"/>
  <c r="T3196" i="1" s="1"/>
  <c r="S3195" i="1"/>
  <c r="R3195" i="1"/>
  <c r="O3195" i="1"/>
  <c r="T3195" i="1" s="1"/>
  <c r="S3194" i="1"/>
  <c r="R3194" i="1"/>
  <c r="O3194" i="1"/>
  <c r="T3194" i="1" s="1"/>
  <c r="S3193" i="1"/>
  <c r="R3193" i="1"/>
  <c r="O3193" i="1"/>
  <c r="T3193" i="1" s="1"/>
  <c r="S3192" i="1"/>
  <c r="R3192" i="1"/>
  <c r="O3192" i="1"/>
  <c r="T3192" i="1" s="1"/>
  <c r="S3191" i="1"/>
  <c r="R3191" i="1"/>
  <c r="O3191" i="1"/>
  <c r="T3191" i="1" s="1"/>
  <c r="S3190" i="1"/>
  <c r="R3190" i="1"/>
  <c r="O3190" i="1"/>
  <c r="T3190" i="1" s="1"/>
  <c r="S3189" i="1"/>
  <c r="R3189" i="1"/>
  <c r="O3189" i="1"/>
  <c r="T3189" i="1" s="1"/>
  <c r="S3188" i="1"/>
  <c r="R3188" i="1"/>
  <c r="O3188" i="1"/>
  <c r="T3188" i="1" s="1"/>
  <c r="S3187" i="1"/>
  <c r="R3187" i="1"/>
  <c r="O3187" i="1"/>
  <c r="T3187" i="1" s="1"/>
  <c r="S3186" i="1"/>
  <c r="R3186" i="1"/>
  <c r="O3186" i="1"/>
  <c r="T3186" i="1" s="1"/>
  <c r="S3185" i="1"/>
  <c r="R3185" i="1"/>
  <c r="O3185" i="1"/>
  <c r="T3185" i="1" s="1"/>
  <c r="S3184" i="1"/>
  <c r="R3184" i="1"/>
  <c r="O3184" i="1"/>
  <c r="T3184" i="1" s="1"/>
  <c r="S3183" i="1"/>
  <c r="R3183" i="1"/>
  <c r="O3183" i="1"/>
  <c r="T3183" i="1" s="1"/>
  <c r="S3182" i="1"/>
  <c r="R3182" i="1"/>
  <c r="O3182" i="1"/>
  <c r="T3182" i="1" s="1"/>
  <c r="S3181" i="1"/>
  <c r="R3181" i="1"/>
  <c r="O3181" i="1"/>
  <c r="T3181" i="1" s="1"/>
  <c r="S3180" i="1"/>
  <c r="R3180" i="1"/>
  <c r="O3180" i="1"/>
  <c r="T3180" i="1" s="1"/>
  <c r="S3179" i="1"/>
  <c r="R3179" i="1"/>
  <c r="O3179" i="1"/>
  <c r="T3179" i="1" s="1"/>
  <c r="S3178" i="1"/>
  <c r="R3178" i="1"/>
  <c r="O3178" i="1"/>
  <c r="T3178" i="1" s="1"/>
  <c r="S3177" i="1"/>
  <c r="R3177" i="1"/>
  <c r="O3177" i="1"/>
  <c r="T3177" i="1" s="1"/>
  <c r="S3176" i="1"/>
  <c r="R3176" i="1"/>
  <c r="O3176" i="1"/>
  <c r="T3176" i="1" s="1"/>
  <c r="S3175" i="1"/>
  <c r="R3175" i="1"/>
  <c r="O3175" i="1"/>
  <c r="T3175" i="1" s="1"/>
  <c r="S3174" i="1"/>
  <c r="R3174" i="1"/>
  <c r="O3174" i="1"/>
  <c r="T3174" i="1" s="1"/>
  <c r="S3173" i="1"/>
  <c r="R3173" i="1"/>
  <c r="O3173" i="1"/>
  <c r="T3173" i="1" s="1"/>
  <c r="S3172" i="1"/>
  <c r="R3172" i="1"/>
  <c r="O3172" i="1"/>
  <c r="T3172" i="1" s="1"/>
  <c r="S3171" i="1"/>
  <c r="R3171" i="1"/>
  <c r="O3171" i="1"/>
  <c r="T3171" i="1" s="1"/>
  <c r="S3170" i="1"/>
  <c r="R3170" i="1"/>
  <c r="O3170" i="1"/>
  <c r="T3170" i="1" s="1"/>
  <c r="S3169" i="1"/>
  <c r="R3169" i="1"/>
  <c r="O3169" i="1"/>
  <c r="T3169" i="1" s="1"/>
  <c r="S3168" i="1"/>
  <c r="R3168" i="1"/>
  <c r="O3168" i="1"/>
  <c r="T3168" i="1" s="1"/>
  <c r="S3167" i="1"/>
  <c r="R3167" i="1"/>
  <c r="O3167" i="1"/>
  <c r="T3167" i="1" s="1"/>
  <c r="S3166" i="1"/>
  <c r="R3166" i="1"/>
  <c r="O3166" i="1"/>
  <c r="T3166" i="1" s="1"/>
  <c r="S3165" i="1"/>
  <c r="R3165" i="1"/>
  <c r="O3165" i="1"/>
  <c r="T3165" i="1" s="1"/>
  <c r="S3164" i="1"/>
  <c r="R3164" i="1"/>
  <c r="O3164" i="1"/>
  <c r="T3164" i="1" s="1"/>
  <c r="S3163" i="1"/>
  <c r="R3163" i="1"/>
  <c r="O3163" i="1"/>
  <c r="T3163" i="1" s="1"/>
  <c r="S3162" i="1"/>
  <c r="R3162" i="1"/>
  <c r="O3162" i="1"/>
  <c r="T3162" i="1" s="1"/>
  <c r="S3161" i="1"/>
  <c r="R3161" i="1"/>
  <c r="O3161" i="1"/>
  <c r="T3161" i="1" s="1"/>
  <c r="S3160" i="1"/>
  <c r="R3160" i="1"/>
  <c r="O3160" i="1"/>
  <c r="T3160" i="1" s="1"/>
  <c r="S3159" i="1"/>
  <c r="R3159" i="1"/>
  <c r="O3159" i="1"/>
  <c r="T3159" i="1" s="1"/>
  <c r="S3158" i="1"/>
  <c r="R3158" i="1"/>
  <c r="O3158" i="1"/>
  <c r="T3158" i="1" s="1"/>
  <c r="S3157" i="1"/>
  <c r="R3157" i="1"/>
  <c r="O3157" i="1"/>
  <c r="T3157" i="1" s="1"/>
  <c r="S3156" i="1"/>
  <c r="R3156" i="1"/>
  <c r="O3156" i="1"/>
  <c r="T3156" i="1" s="1"/>
  <c r="S3155" i="1"/>
  <c r="R3155" i="1"/>
  <c r="O3155" i="1"/>
  <c r="T3155" i="1" s="1"/>
  <c r="S3154" i="1"/>
  <c r="R3154" i="1"/>
  <c r="O3154" i="1"/>
  <c r="T3154" i="1" s="1"/>
  <c r="S3153" i="1"/>
  <c r="R3153" i="1"/>
  <c r="O3153" i="1"/>
  <c r="T3153" i="1" s="1"/>
  <c r="S3152" i="1"/>
  <c r="R3152" i="1"/>
  <c r="O3152" i="1"/>
  <c r="T3152" i="1" s="1"/>
  <c r="S3151" i="1"/>
  <c r="R3151" i="1"/>
  <c r="O3151" i="1"/>
  <c r="T3151" i="1" s="1"/>
  <c r="S3150" i="1"/>
  <c r="R3150" i="1"/>
  <c r="O3150" i="1"/>
  <c r="T3150" i="1" s="1"/>
  <c r="S3149" i="1"/>
  <c r="R3149" i="1"/>
  <c r="O3149" i="1"/>
  <c r="T3149" i="1" s="1"/>
  <c r="S3148" i="1"/>
  <c r="R3148" i="1"/>
  <c r="O3148" i="1"/>
  <c r="T3148" i="1" s="1"/>
  <c r="S3147" i="1"/>
  <c r="R3147" i="1"/>
  <c r="O3147" i="1"/>
  <c r="T3147" i="1" s="1"/>
  <c r="S3146" i="1"/>
  <c r="R3146" i="1"/>
  <c r="O3146" i="1"/>
  <c r="T3146" i="1" s="1"/>
  <c r="S3145" i="1"/>
  <c r="R3145" i="1"/>
  <c r="O3145" i="1"/>
  <c r="T3145" i="1" s="1"/>
  <c r="S3144" i="1"/>
  <c r="R3144" i="1"/>
  <c r="O3144" i="1"/>
  <c r="T3144" i="1" s="1"/>
  <c r="S3143" i="1"/>
  <c r="R3143" i="1"/>
  <c r="O3143" i="1"/>
  <c r="T3143" i="1" s="1"/>
  <c r="S3142" i="1"/>
  <c r="R3142" i="1"/>
  <c r="O3142" i="1"/>
  <c r="T3142" i="1" s="1"/>
  <c r="S3141" i="1"/>
  <c r="R3141" i="1"/>
  <c r="O3141" i="1"/>
  <c r="T3141" i="1" s="1"/>
  <c r="S3140" i="1"/>
  <c r="R3140" i="1"/>
  <c r="O3140" i="1"/>
  <c r="T3140" i="1" s="1"/>
  <c r="S3139" i="1"/>
  <c r="R3139" i="1"/>
  <c r="O3139" i="1"/>
  <c r="T3139" i="1" s="1"/>
  <c r="S3138" i="1"/>
  <c r="R3138" i="1"/>
  <c r="O3138" i="1"/>
  <c r="T3138" i="1" s="1"/>
  <c r="S3137" i="1"/>
  <c r="R3137" i="1"/>
  <c r="O3137" i="1"/>
  <c r="T3137" i="1" s="1"/>
  <c r="S3136" i="1"/>
  <c r="R3136" i="1"/>
  <c r="O3136" i="1"/>
  <c r="T3136" i="1" s="1"/>
  <c r="S3135" i="1"/>
  <c r="R3135" i="1"/>
  <c r="O3135" i="1"/>
  <c r="T3135" i="1" s="1"/>
  <c r="S3134" i="1"/>
  <c r="R3134" i="1"/>
  <c r="O3134" i="1"/>
  <c r="T3134" i="1" s="1"/>
  <c r="S3133" i="1"/>
  <c r="R3133" i="1"/>
  <c r="O3133" i="1"/>
  <c r="T3133" i="1" s="1"/>
  <c r="S3132" i="1"/>
  <c r="R3132" i="1"/>
  <c r="O3132" i="1"/>
  <c r="T3132" i="1" s="1"/>
  <c r="S3131" i="1"/>
  <c r="R3131" i="1"/>
  <c r="O3131" i="1"/>
  <c r="T3131" i="1" s="1"/>
  <c r="S3130" i="1"/>
  <c r="R3130" i="1"/>
  <c r="O3130" i="1"/>
  <c r="T3130" i="1" s="1"/>
  <c r="S3129" i="1"/>
  <c r="R3129" i="1"/>
  <c r="O3129" i="1"/>
  <c r="T3129" i="1" s="1"/>
  <c r="S3128" i="1"/>
  <c r="R3128" i="1"/>
  <c r="O3128" i="1"/>
  <c r="T3128" i="1" s="1"/>
  <c r="S3127" i="1"/>
  <c r="R3127" i="1"/>
  <c r="O3127" i="1"/>
  <c r="T3127" i="1" s="1"/>
  <c r="S3126" i="1"/>
  <c r="R3126" i="1"/>
  <c r="O3126" i="1"/>
  <c r="T3126" i="1" s="1"/>
  <c r="S3125" i="1"/>
  <c r="R3125" i="1"/>
  <c r="O3125" i="1"/>
  <c r="T3125" i="1" s="1"/>
  <c r="S3124" i="1"/>
  <c r="R3124" i="1"/>
  <c r="O3124" i="1"/>
  <c r="T3124" i="1" s="1"/>
  <c r="S3123" i="1"/>
  <c r="R3123" i="1"/>
  <c r="O3123" i="1"/>
  <c r="T3123" i="1" s="1"/>
  <c r="S3122" i="1"/>
  <c r="R3122" i="1"/>
  <c r="O3122" i="1"/>
  <c r="T3122" i="1" s="1"/>
  <c r="S3121" i="1"/>
  <c r="R3121" i="1"/>
  <c r="O3121" i="1"/>
  <c r="T3121" i="1" s="1"/>
  <c r="S3120" i="1"/>
  <c r="R3120" i="1"/>
  <c r="O3120" i="1"/>
  <c r="T3120" i="1" s="1"/>
  <c r="S3119" i="1"/>
  <c r="R3119" i="1"/>
  <c r="O3119" i="1"/>
  <c r="T3119" i="1" s="1"/>
  <c r="S3118" i="1"/>
  <c r="R3118" i="1"/>
  <c r="O3118" i="1"/>
  <c r="T3118" i="1" s="1"/>
  <c r="S3117" i="1"/>
  <c r="R3117" i="1"/>
  <c r="O3117" i="1"/>
  <c r="T3117" i="1" s="1"/>
  <c r="S3116" i="1"/>
  <c r="R3116" i="1"/>
  <c r="O3116" i="1"/>
  <c r="T3116" i="1" s="1"/>
  <c r="S3115" i="1"/>
  <c r="R3115" i="1"/>
  <c r="O3115" i="1"/>
  <c r="T3115" i="1" s="1"/>
  <c r="S3114" i="1"/>
  <c r="R3114" i="1"/>
  <c r="O3114" i="1"/>
  <c r="T3114" i="1" s="1"/>
  <c r="S3113" i="1"/>
  <c r="R3113" i="1"/>
  <c r="O3113" i="1"/>
  <c r="T3113" i="1" s="1"/>
  <c r="S3112" i="1"/>
  <c r="R3112" i="1"/>
  <c r="O3112" i="1"/>
  <c r="T3112" i="1" s="1"/>
  <c r="S3111" i="1"/>
  <c r="R3111" i="1"/>
  <c r="O3111" i="1"/>
  <c r="T3111" i="1" s="1"/>
  <c r="S3110" i="1"/>
  <c r="R3110" i="1"/>
  <c r="O3110" i="1"/>
  <c r="T3110" i="1" s="1"/>
  <c r="S3109" i="1"/>
  <c r="R3109" i="1"/>
  <c r="O3109" i="1"/>
  <c r="T3109" i="1" s="1"/>
  <c r="S3108" i="1"/>
  <c r="R3108" i="1"/>
  <c r="O3108" i="1"/>
  <c r="T3108" i="1" s="1"/>
  <c r="S3107" i="1"/>
  <c r="R3107" i="1"/>
  <c r="O3107" i="1"/>
  <c r="T3107" i="1" s="1"/>
  <c r="S3106" i="1"/>
  <c r="R3106" i="1"/>
  <c r="O3106" i="1"/>
  <c r="T3106" i="1" s="1"/>
  <c r="S3105" i="1"/>
  <c r="R3105" i="1"/>
  <c r="O3105" i="1"/>
  <c r="T3105" i="1" s="1"/>
  <c r="S3104" i="1"/>
  <c r="R3104" i="1"/>
  <c r="O3104" i="1"/>
  <c r="T3104" i="1" s="1"/>
  <c r="S3103" i="1"/>
  <c r="R3103" i="1"/>
  <c r="O3103" i="1"/>
  <c r="T3103" i="1" s="1"/>
  <c r="S3102" i="1"/>
  <c r="R3102" i="1"/>
  <c r="O3102" i="1"/>
  <c r="T3102" i="1" s="1"/>
  <c r="S3101" i="1"/>
  <c r="R3101" i="1"/>
  <c r="O3101" i="1"/>
  <c r="T3101" i="1" s="1"/>
  <c r="S3100" i="1"/>
  <c r="R3100" i="1"/>
  <c r="O3100" i="1"/>
  <c r="T3100" i="1" s="1"/>
  <c r="S3099" i="1"/>
  <c r="R3099" i="1"/>
  <c r="O3099" i="1"/>
  <c r="T3099" i="1" s="1"/>
  <c r="S3098" i="1"/>
  <c r="R3098" i="1"/>
  <c r="O3098" i="1"/>
  <c r="T3098" i="1" s="1"/>
  <c r="S3097" i="1"/>
  <c r="R3097" i="1"/>
  <c r="O3097" i="1"/>
  <c r="T3097" i="1" s="1"/>
  <c r="S3096" i="1"/>
  <c r="R3096" i="1"/>
  <c r="O3096" i="1"/>
  <c r="T3096" i="1" s="1"/>
  <c r="S3095" i="1"/>
  <c r="R3095" i="1"/>
  <c r="O3095" i="1"/>
  <c r="T3095" i="1" s="1"/>
  <c r="S3094" i="1"/>
  <c r="R3094" i="1"/>
  <c r="O3094" i="1"/>
  <c r="T3094" i="1" s="1"/>
  <c r="S3093" i="1"/>
  <c r="R3093" i="1"/>
  <c r="O3093" i="1"/>
  <c r="T3093" i="1" s="1"/>
  <c r="S3092" i="1"/>
  <c r="R3092" i="1"/>
  <c r="O3092" i="1"/>
  <c r="T3092" i="1" s="1"/>
  <c r="S3091" i="1"/>
  <c r="R3091" i="1"/>
  <c r="O3091" i="1"/>
  <c r="T3091" i="1" s="1"/>
  <c r="S3090" i="1"/>
  <c r="R3090" i="1"/>
  <c r="O3090" i="1"/>
  <c r="T3090" i="1" s="1"/>
  <c r="S3089" i="1"/>
  <c r="R3089" i="1"/>
  <c r="O3089" i="1"/>
  <c r="T3089" i="1" s="1"/>
  <c r="S3088" i="1"/>
  <c r="R3088" i="1"/>
  <c r="O3088" i="1"/>
  <c r="T3088" i="1" s="1"/>
  <c r="S3087" i="1"/>
  <c r="R3087" i="1"/>
  <c r="O3087" i="1"/>
  <c r="T3087" i="1" s="1"/>
  <c r="S3086" i="1"/>
  <c r="R3086" i="1"/>
  <c r="O3086" i="1"/>
  <c r="T3086" i="1" s="1"/>
  <c r="S3085" i="1"/>
  <c r="R3085" i="1"/>
  <c r="O3085" i="1"/>
  <c r="T3085" i="1" s="1"/>
  <c r="S3084" i="1"/>
  <c r="R3084" i="1"/>
  <c r="O3084" i="1"/>
  <c r="T3084" i="1" s="1"/>
  <c r="S3083" i="1"/>
  <c r="R3083" i="1"/>
  <c r="O3083" i="1"/>
  <c r="T3083" i="1" s="1"/>
  <c r="S3082" i="1"/>
  <c r="R3082" i="1"/>
  <c r="O3082" i="1"/>
  <c r="T3082" i="1" s="1"/>
  <c r="S3081" i="1"/>
  <c r="R3081" i="1"/>
  <c r="O3081" i="1"/>
  <c r="T3081" i="1" s="1"/>
  <c r="S3080" i="1"/>
  <c r="R3080" i="1"/>
  <c r="O3080" i="1"/>
  <c r="T3080" i="1" s="1"/>
  <c r="S3079" i="1"/>
  <c r="R3079" i="1"/>
  <c r="O3079" i="1"/>
  <c r="T3079" i="1" s="1"/>
  <c r="S3078" i="1"/>
  <c r="R3078" i="1"/>
  <c r="O3078" i="1"/>
  <c r="T3078" i="1" s="1"/>
  <c r="S3077" i="1"/>
  <c r="R3077" i="1"/>
  <c r="O3077" i="1"/>
  <c r="T3077" i="1" s="1"/>
  <c r="S3076" i="1"/>
  <c r="R3076" i="1"/>
  <c r="O3076" i="1"/>
  <c r="T3076" i="1" s="1"/>
  <c r="S3075" i="1"/>
  <c r="R3075" i="1"/>
  <c r="O3075" i="1"/>
  <c r="T3075" i="1" s="1"/>
  <c r="S3074" i="1"/>
  <c r="R3074" i="1"/>
  <c r="O3074" i="1"/>
  <c r="T3074" i="1" s="1"/>
  <c r="S3073" i="1"/>
  <c r="R3073" i="1"/>
  <c r="O3073" i="1"/>
  <c r="T3073" i="1" s="1"/>
  <c r="S3072" i="1"/>
  <c r="R3072" i="1"/>
  <c r="O3072" i="1"/>
  <c r="T3072" i="1" s="1"/>
  <c r="S3071" i="1"/>
  <c r="R3071" i="1"/>
  <c r="O3071" i="1"/>
  <c r="T3071" i="1" s="1"/>
  <c r="S3070" i="1"/>
  <c r="R3070" i="1"/>
  <c r="O3070" i="1"/>
  <c r="T3070" i="1" s="1"/>
  <c r="S3069" i="1"/>
  <c r="R3069" i="1"/>
  <c r="O3069" i="1"/>
  <c r="T3069" i="1" s="1"/>
  <c r="S3068" i="1"/>
  <c r="R3068" i="1"/>
  <c r="O3068" i="1"/>
  <c r="T3068" i="1" s="1"/>
  <c r="S3067" i="1"/>
  <c r="R3067" i="1"/>
  <c r="O3067" i="1"/>
  <c r="T3067" i="1" s="1"/>
  <c r="S3066" i="1"/>
  <c r="R3066" i="1"/>
  <c r="O3066" i="1"/>
  <c r="T3066" i="1" s="1"/>
  <c r="S3065" i="1"/>
  <c r="R3065" i="1"/>
  <c r="O3065" i="1"/>
  <c r="T3065" i="1" s="1"/>
  <c r="S3064" i="1"/>
  <c r="R3064" i="1"/>
  <c r="O3064" i="1"/>
  <c r="T3064" i="1" s="1"/>
  <c r="S3063" i="1"/>
  <c r="R3063" i="1"/>
  <c r="O3063" i="1"/>
  <c r="T3063" i="1" s="1"/>
  <c r="S3062" i="1"/>
  <c r="R3062" i="1"/>
  <c r="O3062" i="1"/>
  <c r="T3062" i="1" s="1"/>
  <c r="S3061" i="1"/>
  <c r="R3061" i="1"/>
  <c r="O3061" i="1"/>
  <c r="T3061" i="1" s="1"/>
  <c r="S3060" i="1"/>
  <c r="R3060" i="1"/>
  <c r="O3060" i="1"/>
  <c r="T3060" i="1" s="1"/>
  <c r="T3059" i="1"/>
  <c r="S3059" i="1"/>
  <c r="R3059" i="1"/>
  <c r="O3059" i="1"/>
  <c r="S3058" i="1"/>
  <c r="R3058" i="1"/>
  <c r="O3058" i="1"/>
  <c r="T3058" i="1" s="1"/>
  <c r="S3057" i="1"/>
  <c r="R3057" i="1"/>
  <c r="O3057" i="1"/>
  <c r="T3057" i="1" s="1"/>
  <c r="S3056" i="1"/>
  <c r="R3056" i="1"/>
  <c r="O3056" i="1"/>
  <c r="T3056" i="1" s="1"/>
  <c r="S3055" i="1"/>
  <c r="R3055" i="1"/>
  <c r="O3055" i="1"/>
  <c r="T3055" i="1" s="1"/>
  <c r="S3054" i="1"/>
  <c r="R3054" i="1"/>
  <c r="O3054" i="1"/>
  <c r="T3054" i="1" s="1"/>
  <c r="S3053" i="1"/>
  <c r="R3053" i="1"/>
  <c r="O3053" i="1"/>
  <c r="T3053" i="1" s="1"/>
  <c r="S3052" i="1"/>
  <c r="R3052" i="1"/>
  <c r="O3052" i="1"/>
  <c r="T3052" i="1" s="1"/>
  <c r="S3051" i="1"/>
  <c r="R3051" i="1"/>
  <c r="O3051" i="1"/>
  <c r="T3051" i="1" s="1"/>
  <c r="S3050" i="1"/>
  <c r="R3050" i="1"/>
  <c r="O3050" i="1"/>
  <c r="T3050" i="1" s="1"/>
  <c r="S3049" i="1"/>
  <c r="R3049" i="1"/>
  <c r="O3049" i="1"/>
  <c r="T3049" i="1" s="1"/>
  <c r="S3048" i="1"/>
  <c r="R3048" i="1"/>
  <c r="O3048" i="1"/>
  <c r="T3048" i="1" s="1"/>
  <c r="S3047" i="1"/>
  <c r="R3047" i="1"/>
  <c r="O3047" i="1"/>
  <c r="T3047" i="1" s="1"/>
  <c r="S3046" i="1"/>
  <c r="R3046" i="1"/>
  <c r="O3046" i="1"/>
  <c r="T3046" i="1" s="1"/>
  <c r="S3045" i="1"/>
  <c r="R3045" i="1"/>
  <c r="O3045" i="1"/>
  <c r="T3045" i="1" s="1"/>
  <c r="S3044" i="1"/>
  <c r="R3044" i="1"/>
  <c r="O3044" i="1"/>
  <c r="T3044" i="1" s="1"/>
  <c r="S3043" i="1"/>
  <c r="R3043" i="1"/>
  <c r="O3043" i="1"/>
  <c r="T3043" i="1" s="1"/>
  <c r="S3042" i="1"/>
  <c r="R3042" i="1"/>
  <c r="O3042" i="1"/>
  <c r="T3042" i="1" s="1"/>
  <c r="S3041" i="1"/>
  <c r="R3041" i="1"/>
  <c r="O3041" i="1"/>
  <c r="T3041" i="1" s="1"/>
  <c r="S3040" i="1"/>
  <c r="R3040" i="1"/>
  <c r="O3040" i="1"/>
  <c r="T3040" i="1" s="1"/>
  <c r="S3039" i="1"/>
  <c r="R3039" i="1"/>
  <c r="O3039" i="1"/>
  <c r="T3039" i="1" s="1"/>
  <c r="S3038" i="1"/>
  <c r="R3038" i="1"/>
  <c r="O3038" i="1"/>
  <c r="T3038" i="1" s="1"/>
  <c r="S3037" i="1"/>
  <c r="R3037" i="1"/>
  <c r="O3037" i="1"/>
  <c r="T3037" i="1" s="1"/>
  <c r="S3036" i="1"/>
  <c r="R3036" i="1"/>
  <c r="O3036" i="1"/>
  <c r="T3036" i="1" s="1"/>
  <c r="S3035" i="1"/>
  <c r="R3035" i="1"/>
  <c r="O3035" i="1"/>
  <c r="T3035" i="1" s="1"/>
  <c r="S3034" i="1"/>
  <c r="R3034" i="1"/>
  <c r="O3034" i="1"/>
  <c r="T3034" i="1" s="1"/>
  <c r="S3033" i="1"/>
  <c r="R3033" i="1"/>
  <c r="O3033" i="1"/>
  <c r="T3033" i="1" s="1"/>
  <c r="S3032" i="1"/>
  <c r="R3032" i="1"/>
  <c r="O3032" i="1"/>
  <c r="T3032" i="1" s="1"/>
  <c r="S3031" i="1"/>
  <c r="R3031" i="1"/>
  <c r="O3031" i="1"/>
  <c r="T3031" i="1" s="1"/>
  <c r="S3030" i="1"/>
  <c r="R3030" i="1"/>
  <c r="O3030" i="1"/>
  <c r="T3030" i="1" s="1"/>
  <c r="S3029" i="1"/>
  <c r="R3029" i="1"/>
  <c r="O3029" i="1"/>
  <c r="T3029" i="1" s="1"/>
  <c r="S3028" i="1"/>
  <c r="R3028" i="1"/>
  <c r="O3028" i="1"/>
  <c r="T3028" i="1" s="1"/>
  <c r="S3027" i="1"/>
  <c r="R3027" i="1"/>
  <c r="O3027" i="1"/>
  <c r="T3027" i="1" s="1"/>
  <c r="S3026" i="1"/>
  <c r="R3026" i="1"/>
  <c r="O3026" i="1"/>
  <c r="T3026" i="1" s="1"/>
  <c r="S3025" i="1"/>
  <c r="R3025" i="1"/>
  <c r="O3025" i="1"/>
  <c r="T3025" i="1" s="1"/>
  <c r="S3024" i="1"/>
  <c r="R3024" i="1"/>
  <c r="O3024" i="1"/>
  <c r="T3024" i="1" s="1"/>
  <c r="S3023" i="1"/>
  <c r="R3023" i="1"/>
  <c r="O3023" i="1"/>
  <c r="T3023" i="1" s="1"/>
  <c r="S3022" i="1"/>
  <c r="R3022" i="1"/>
  <c r="O3022" i="1"/>
  <c r="T3022" i="1" s="1"/>
  <c r="S3021" i="1"/>
  <c r="R3021" i="1"/>
  <c r="O3021" i="1"/>
  <c r="T3021" i="1" s="1"/>
  <c r="S3020" i="1"/>
  <c r="R3020" i="1"/>
  <c r="O3020" i="1"/>
  <c r="T3020" i="1" s="1"/>
  <c r="T3019" i="1"/>
  <c r="S3019" i="1"/>
  <c r="R3019" i="1"/>
  <c r="O3019" i="1"/>
  <c r="S3018" i="1"/>
  <c r="R3018" i="1"/>
  <c r="O3018" i="1"/>
  <c r="T3018" i="1" s="1"/>
  <c r="S3017" i="1"/>
  <c r="R3017" i="1"/>
  <c r="O3017" i="1"/>
  <c r="T3017" i="1" s="1"/>
  <c r="S3016" i="1"/>
  <c r="R3016" i="1"/>
  <c r="O3016" i="1"/>
  <c r="T3016" i="1" s="1"/>
  <c r="S3015" i="1"/>
  <c r="R3015" i="1"/>
  <c r="O3015" i="1"/>
  <c r="T3015" i="1" s="1"/>
  <c r="S3014" i="1"/>
  <c r="R3014" i="1"/>
  <c r="O3014" i="1"/>
  <c r="T3014" i="1" s="1"/>
  <c r="S3013" i="1"/>
  <c r="R3013" i="1"/>
  <c r="O3013" i="1"/>
  <c r="T3013" i="1" s="1"/>
  <c r="S3012" i="1"/>
  <c r="R3012" i="1"/>
  <c r="O3012" i="1"/>
  <c r="T3012" i="1" s="1"/>
  <c r="S3011" i="1"/>
  <c r="R3011" i="1"/>
  <c r="O3011" i="1"/>
  <c r="T3011" i="1" s="1"/>
  <c r="S3010" i="1"/>
  <c r="R3010" i="1"/>
  <c r="O3010" i="1"/>
  <c r="T3010" i="1" s="1"/>
  <c r="S3009" i="1"/>
  <c r="R3009" i="1"/>
  <c r="O3009" i="1"/>
  <c r="T3009" i="1" s="1"/>
  <c r="S3008" i="1"/>
  <c r="R3008" i="1"/>
  <c r="O3008" i="1"/>
  <c r="T3008" i="1" s="1"/>
  <c r="S3007" i="1"/>
  <c r="R3007" i="1"/>
  <c r="O3007" i="1"/>
  <c r="T3007" i="1" s="1"/>
  <c r="S3006" i="1"/>
  <c r="R3006" i="1"/>
  <c r="O3006" i="1"/>
  <c r="T3006" i="1" s="1"/>
  <c r="S3005" i="1"/>
  <c r="R3005" i="1"/>
  <c r="O3005" i="1"/>
  <c r="T3005" i="1" s="1"/>
  <c r="S3004" i="1"/>
  <c r="R3004" i="1"/>
  <c r="O3004" i="1"/>
  <c r="T3004" i="1" s="1"/>
  <c r="S3003" i="1"/>
  <c r="R3003" i="1"/>
  <c r="O3003" i="1"/>
  <c r="T3003" i="1" s="1"/>
  <c r="S3002" i="1"/>
  <c r="R3002" i="1"/>
  <c r="O3002" i="1"/>
  <c r="T3002" i="1" s="1"/>
  <c r="S3001" i="1"/>
  <c r="R3001" i="1"/>
  <c r="O3001" i="1"/>
  <c r="T3001" i="1" s="1"/>
  <c r="S3000" i="1"/>
  <c r="R3000" i="1"/>
  <c r="O3000" i="1"/>
  <c r="T3000" i="1" s="1"/>
  <c r="S2999" i="1"/>
  <c r="R2999" i="1"/>
  <c r="O2999" i="1"/>
  <c r="T2999" i="1" s="1"/>
  <c r="S2998" i="1"/>
  <c r="R2998" i="1"/>
  <c r="O2998" i="1"/>
  <c r="T2998" i="1" s="1"/>
  <c r="S2997" i="1"/>
  <c r="R2997" i="1"/>
  <c r="O2997" i="1"/>
  <c r="T2997" i="1" s="1"/>
  <c r="S2996" i="1"/>
  <c r="R2996" i="1"/>
  <c r="O2996" i="1"/>
  <c r="T2996" i="1" s="1"/>
  <c r="S2995" i="1"/>
  <c r="R2995" i="1"/>
  <c r="O2995" i="1"/>
  <c r="T2995" i="1" s="1"/>
  <c r="S2994" i="1"/>
  <c r="R2994" i="1"/>
  <c r="O2994" i="1"/>
  <c r="T2994" i="1" s="1"/>
  <c r="S2993" i="1"/>
  <c r="R2993" i="1"/>
  <c r="O2993" i="1"/>
  <c r="T2993" i="1" s="1"/>
  <c r="S2992" i="1"/>
  <c r="R2992" i="1"/>
  <c r="O2992" i="1"/>
  <c r="T2992" i="1" s="1"/>
  <c r="S2991" i="1"/>
  <c r="R2991" i="1"/>
  <c r="O2991" i="1"/>
  <c r="T2991" i="1" s="1"/>
  <c r="S2990" i="1"/>
  <c r="R2990" i="1"/>
  <c r="O2990" i="1"/>
  <c r="T2990" i="1" s="1"/>
  <c r="S2989" i="1"/>
  <c r="R2989" i="1"/>
  <c r="O2989" i="1"/>
  <c r="T2989" i="1" s="1"/>
  <c r="S2988" i="1"/>
  <c r="R2988" i="1"/>
  <c r="O2988" i="1"/>
  <c r="T2988" i="1" s="1"/>
  <c r="S2987" i="1"/>
  <c r="R2987" i="1"/>
  <c r="O2987" i="1"/>
  <c r="T2987" i="1" s="1"/>
  <c r="S2986" i="1"/>
  <c r="R2986" i="1"/>
  <c r="O2986" i="1"/>
  <c r="T2986" i="1" s="1"/>
  <c r="S2985" i="1"/>
  <c r="R2985" i="1"/>
  <c r="O2985" i="1"/>
  <c r="T2985" i="1" s="1"/>
  <c r="S2984" i="1"/>
  <c r="R2984" i="1"/>
  <c r="O2984" i="1"/>
  <c r="T2984" i="1" s="1"/>
  <c r="S2983" i="1"/>
  <c r="R2983" i="1"/>
  <c r="O2983" i="1"/>
  <c r="T2983" i="1" s="1"/>
  <c r="S2982" i="1"/>
  <c r="R2982" i="1"/>
  <c r="O2982" i="1"/>
  <c r="T2982" i="1" s="1"/>
  <c r="S2981" i="1"/>
  <c r="R2981" i="1"/>
  <c r="O2981" i="1"/>
  <c r="T2981" i="1" s="1"/>
  <c r="S2980" i="1"/>
  <c r="R2980" i="1"/>
  <c r="O2980" i="1"/>
  <c r="T2980" i="1" s="1"/>
  <c r="S2979" i="1"/>
  <c r="R2979" i="1"/>
  <c r="O2979" i="1"/>
  <c r="T2979" i="1" s="1"/>
  <c r="S2978" i="1"/>
  <c r="R2978" i="1"/>
  <c r="O2978" i="1"/>
  <c r="T2978" i="1" s="1"/>
  <c r="S2977" i="1"/>
  <c r="R2977" i="1"/>
  <c r="O2977" i="1"/>
  <c r="T2977" i="1" s="1"/>
  <c r="S2976" i="1"/>
  <c r="R2976" i="1"/>
  <c r="O2976" i="1"/>
  <c r="T2976" i="1" s="1"/>
  <c r="S2975" i="1"/>
  <c r="R2975" i="1"/>
  <c r="O2975" i="1"/>
  <c r="T2975" i="1" s="1"/>
  <c r="S2974" i="1"/>
  <c r="R2974" i="1"/>
  <c r="O2974" i="1"/>
  <c r="T2974" i="1" s="1"/>
  <c r="S2973" i="1"/>
  <c r="R2973" i="1"/>
  <c r="O2973" i="1"/>
  <c r="T2973" i="1" s="1"/>
  <c r="S2972" i="1"/>
  <c r="R2972" i="1"/>
  <c r="O2972" i="1"/>
  <c r="T2972" i="1" s="1"/>
  <c r="S2971" i="1"/>
  <c r="R2971" i="1"/>
  <c r="O2971" i="1"/>
  <c r="T2971" i="1" s="1"/>
  <c r="S2970" i="1"/>
  <c r="R2970" i="1"/>
  <c r="O2970" i="1"/>
  <c r="T2970" i="1" s="1"/>
  <c r="S2969" i="1"/>
  <c r="R2969" i="1"/>
  <c r="O2969" i="1"/>
  <c r="T2969" i="1" s="1"/>
  <c r="S2968" i="1"/>
  <c r="R2968" i="1"/>
  <c r="O2968" i="1"/>
  <c r="T2968" i="1" s="1"/>
  <c r="S2967" i="1"/>
  <c r="R2967" i="1"/>
  <c r="O2967" i="1"/>
  <c r="T2967" i="1" s="1"/>
  <c r="S2966" i="1"/>
  <c r="R2966" i="1"/>
  <c r="O2966" i="1"/>
  <c r="T2966" i="1" s="1"/>
  <c r="S2965" i="1"/>
  <c r="R2965" i="1"/>
  <c r="O2965" i="1"/>
  <c r="T2965" i="1" s="1"/>
  <c r="S2964" i="1"/>
  <c r="R2964" i="1"/>
  <c r="O2964" i="1"/>
  <c r="T2964" i="1" s="1"/>
  <c r="S2963" i="1"/>
  <c r="R2963" i="1"/>
  <c r="O2963" i="1"/>
  <c r="T2963" i="1" s="1"/>
  <c r="S2962" i="1"/>
  <c r="R2962" i="1"/>
  <c r="O2962" i="1"/>
  <c r="T2962" i="1" s="1"/>
  <c r="S2961" i="1"/>
  <c r="R2961" i="1"/>
  <c r="O2961" i="1"/>
  <c r="T2961" i="1" s="1"/>
  <c r="S2960" i="1"/>
  <c r="R2960" i="1"/>
  <c r="O2960" i="1"/>
  <c r="T2960" i="1" s="1"/>
  <c r="S2959" i="1"/>
  <c r="R2959" i="1"/>
  <c r="O2959" i="1"/>
  <c r="T2959" i="1" s="1"/>
  <c r="S2958" i="1"/>
  <c r="R2958" i="1"/>
  <c r="O2958" i="1"/>
  <c r="T2958" i="1" s="1"/>
  <c r="S2957" i="1"/>
  <c r="R2957" i="1"/>
  <c r="O2957" i="1"/>
  <c r="T2957" i="1" s="1"/>
  <c r="S2956" i="1"/>
  <c r="R2956" i="1"/>
  <c r="O2956" i="1"/>
  <c r="T2956" i="1" s="1"/>
  <c r="S2955" i="1"/>
  <c r="R2955" i="1"/>
  <c r="O2955" i="1"/>
  <c r="T2955" i="1" s="1"/>
  <c r="S2954" i="1"/>
  <c r="R2954" i="1"/>
  <c r="O2954" i="1"/>
  <c r="T2954" i="1" s="1"/>
  <c r="S2953" i="1"/>
  <c r="R2953" i="1"/>
  <c r="O2953" i="1"/>
  <c r="T2953" i="1" s="1"/>
  <c r="S2952" i="1"/>
  <c r="R2952" i="1"/>
  <c r="O2952" i="1"/>
  <c r="T2952" i="1" s="1"/>
  <c r="S2951" i="1"/>
  <c r="R2951" i="1"/>
  <c r="O2951" i="1"/>
  <c r="T2951" i="1" s="1"/>
  <c r="S2950" i="1"/>
  <c r="R2950" i="1"/>
  <c r="O2950" i="1"/>
  <c r="T2950" i="1" s="1"/>
  <c r="S2949" i="1"/>
  <c r="R2949" i="1"/>
  <c r="O2949" i="1"/>
  <c r="T2949" i="1" s="1"/>
  <c r="S2948" i="1"/>
  <c r="R2948" i="1"/>
  <c r="O2948" i="1"/>
  <c r="T2948" i="1" s="1"/>
  <c r="S2947" i="1"/>
  <c r="R2947" i="1"/>
  <c r="O2947" i="1"/>
  <c r="T2947" i="1" s="1"/>
  <c r="S2946" i="1"/>
  <c r="R2946" i="1"/>
  <c r="O2946" i="1"/>
  <c r="T2946" i="1" s="1"/>
  <c r="S2945" i="1"/>
  <c r="R2945" i="1"/>
  <c r="O2945" i="1"/>
  <c r="T2945" i="1" s="1"/>
  <c r="S2944" i="1"/>
  <c r="R2944" i="1"/>
  <c r="O2944" i="1"/>
  <c r="T2944" i="1" s="1"/>
  <c r="S2943" i="1"/>
  <c r="R2943" i="1"/>
  <c r="O2943" i="1"/>
  <c r="T2943" i="1" s="1"/>
  <c r="S2942" i="1"/>
  <c r="R2942" i="1"/>
  <c r="O2942" i="1"/>
  <c r="T2942" i="1" s="1"/>
  <c r="S2941" i="1"/>
  <c r="R2941" i="1"/>
  <c r="O2941" i="1"/>
  <c r="T2941" i="1" s="1"/>
  <c r="S2940" i="1"/>
  <c r="R2940" i="1"/>
  <c r="O2940" i="1"/>
  <c r="T2940" i="1" s="1"/>
  <c r="S2939" i="1"/>
  <c r="R2939" i="1"/>
  <c r="O2939" i="1"/>
  <c r="T2939" i="1" s="1"/>
  <c r="S2938" i="1"/>
  <c r="R2938" i="1"/>
  <c r="O2938" i="1"/>
  <c r="T2938" i="1" s="1"/>
  <c r="S2937" i="1"/>
  <c r="R2937" i="1"/>
  <c r="O2937" i="1"/>
  <c r="T2937" i="1" s="1"/>
  <c r="S2936" i="1"/>
  <c r="R2936" i="1"/>
  <c r="O2936" i="1"/>
  <c r="T2936" i="1" s="1"/>
  <c r="S2935" i="1"/>
  <c r="R2935" i="1"/>
  <c r="O2935" i="1"/>
  <c r="T2935" i="1" s="1"/>
  <c r="S2934" i="1"/>
  <c r="R2934" i="1"/>
  <c r="O2934" i="1"/>
  <c r="T2934" i="1" s="1"/>
  <c r="S2933" i="1"/>
  <c r="R2933" i="1"/>
  <c r="O2933" i="1"/>
  <c r="T2933" i="1" s="1"/>
  <c r="S2932" i="1"/>
  <c r="R2932" i="1"/>
  <c r="O2932" i="1"/>
  <c r="T2932" i="1" s="1"/>
  <c r="S2931" i="1"/>
  <c r="R2931" i="1"/>
  <c r="O2931" i="1"/>
  <c r="T2931" i="1" s="1"/>
  <c r="S2930" i="1"/>
  <c r="R2930" i="1"/>
  <c r="O2930" i="1"/>
  <c r="T2930" i="1" s="1"/>
  <c r="S2929" i="1"/>
  <c r="R2929" i="1"/>
  <c r="O2929" i="1"/>
  <c r="T2929" i="1" s="1"/>
  <c r="S2928" i="1"/>
  <c r="R2928" i="1"/>
  <c r="O2928" i="1"/>
  <c r="T2928" i="1" s="1"/>
  <c r="S2927" i="1"/>
  <c r="R2927" i="1"/>
  <c r="O2927" i="1"/>
  <c r="T2927" i="1" s="1"/>
  <c r="S2926" i="1"/>
  <c r="R2926" i="1"/>
  <c r="O2926" i="1"/>
  <c r="T2926" i="1" s="1"/>
  <c r="S2925" i="1"/>
  <c r="R2925" i="1"/>
  <c r="O2925" i="1"/>
  <c r="T2925" i="1" s="1"/>
  <c r="S2924" i="1"/>
  <c r="R2924" i="1"/>
  <c r="O2924" i="1"/>
  <c r="T2924" i="1" s="1"/>
  <c r="S2923" i="1"/>
  <c r="R2923" i="1"/>
  <c r="O2923" i="1"/>
  <c r="T2923" i="1" s="1"/>
  <c r="S2922" i="1"/>
  <c r="R2922" i="1"/>
  <c r="O2922" i="1"/>
  <c r="T2922" i="1" s="1"/>
  <c r="S2921" i="1"/>
  <c r="R2921" i="1"/>
  <c r="O2921" i="1"/>
  <c r="T2921" i="1" s="1"/>
  <c r="S2920" i="1"/>
  <c r="R2920" i="1"/>
  <c r="O2920" i="1"/>
  <c r="T2920" i="1" s="1"/>
  <c r="S2919" i="1"/>
  <c r="R2919" i="1"/>
  <c r="O2919" i="1"/>
  <c r="T2919" i="1" s="1"/>
  <c r="S2918" i="1"/>
  <c r="R2918" i="1"/>
  <c r="O2918" i="1"/>
  <c r="T2918" i="1" s="1"/>
  <c r="S2917" i="1"/>
  <c r="R2917" i="1"/>
  <c r="O2917" i="1"/>
  <c r="T2917" i="1" s="1"/>
  <c r="S2916" i="1"/>
  <c r="R2916" i="1"/>
  <c r="O2916" i="1"/>
  <c r="T2916" i="1" s="1"/>
  <c r="S2915" i="1"/>
  <c r="R2915" i="1"/>
  <c r="O2915" i="1"/>
  <c r="T2915" i="1" s="1"/>
  <c r="S2914" i="1"/>
  <c r="R2914" i="1"/>
  <c r="O2914" i="1"/>
  <c r="T2914" i="1" s="1"/>
  <c r="S2913" i="1"/>
  <c r="R2913" i="1"/>
  <c r="O2913" i="1"/>
  <c r="T2913" i="1" s="1"/>
  <c r="S2912" i="1"/>
  <c r="R2912" i="1"/>
  <c r="O2912" i="1"/>
  <c r="T2912" i="1" s="1"/>
  <c r="S2911" i="1"/>
  <c r="R2911" i="1"/>
  <c r="O2911" i="1"/>
  <c r="T2911" i="1" s="1"/>
  <c r="S2910" i="1"/>
  <c r="R2910" i="1"/>
  <c r="O2910" i="1"/>
  <c r="T2910" i="1" s="1"/>
  <c r="S2909" i="1"/>
  <c r="R2909" i="1"/>
  <c r="O2909" i="1"/>
  <c r="T2909" i="1" s="1"/>
  <c r="S2908" i="1"/>
  <c r="R2908" i="1"/>
  <c r="O2908" i="1"/>
  <c r="T2908" i="1" s="1"/>
  <c r="S2907" i="1"/>
  <c r="R2907" i="1"/>
  <c r="O2907" i="1"/>
  <c r="T2907" i="1" s="1"/>
  <c r="S2906" i="1"/>
  <c r="R2906" i="1"/>
  <c r="O2906" i="1"/>
  <c r="T2906" i="1" s="1"/>
  <c r="S2905" i="1"/>
  <c r="R2905" i="1"/>
  <c r="O2905" i="1"/>
  <c r="T2905" i="1" s="1"/>
  <c r="S2904" i="1"/>
  <c r="R2904" i="1"/>
  <c r="O2904" i="1"/>
  <c r="T2904" i="1" s="1"/>
  <c r="S2903" i="1"/>
  <c r="R2903" i="1"/>
  <c r="O2903" i="1"/>
  <c r="T2903" i="1" s="1"/>
  <c r="S2902" i="1"/>
  <c r="R2902" i="1"/>
  <c r="O2902" i="1"/>
  <c r="T2902" i="1" s="1"/>
  <c r="S2901" i="1"/>
  <c r="R2901" i="1"/>
  <c r="O2901" i="1"/>
  <c r="T2901" i="1" s="1"/>
  <c r="T2900" i="1"/>
  <c r="S2900" i="1"/>
  <c r="R2900" i="1"/>
  <c r="O2900" i="1"/>
  <c r="S2899" i="1"/>
  <c r="R2899" i="1"/>
  <c r="O2899" i="1"/>
  <c r="T2899" i="1" s="1"/>
  <c r="S2898" i="1"/>
  <c r="R2898" i="1"/>
  <c r="O2898" i="1"/>
  <c r="T2898" i="1" s="1"/>
  <c r="S2897" i="1"/>
  <c r="R2897" i="1"/>
  <c r="O2897" i="1"/>
  <c r="T2897" i="1" s="1"/>
  <c r="S2896" i="1"/>
  <c r="R2896" i="1"/>
  <c r="O2896" i="1"/>
  <c r="T2896" i="1" s="1"/>
  <c r="S2895" i="1"/>
  <c r="R2895" i="1"/>
  <c r="O2895" i="1"/>
  <c r="T2895" i="1" s="1"/>
  <c r="S2894" i="1"/>
  <c r="R2894" i="1"/>
  <c r="O2894" i="1"/>
  <c r="T2894" i="1" s="1"/>
  <c r="S2893" i="1"/>
  <c r="R2893" i="1"/>
  <c r="O2893" i="1"/>
  <c r="T2893" i="1" s="1"/>
  <c r="S2892" i="1"/>
  <c r="R2892" i="1"/>
  <c r="O2892" i="1"/>
  <c r="T2892" i="1" s="1"/>
  <c r="S2891" i="1"/>
  <c r="R2891" i="1"/>
  <c r="O2891" i="1"/>
  <c r="T2891" i="1" s="1"/>
  <c r="S2890" i="1"/>
  <c r="R2890" i="1"/>
  <c r="O2890" i="1"/>
  <c r="T2890" i="1" s="1"/>
  <c r="S2889" i="1"/>
  <c r="R2889" i="1"/>
  <c r="O2889" i="1"/>
  <c r="T2889" i="1" s="1"/>
  <c r="S2888" i="1"/>
  <c r="R2888" i="1"/>
  <c r="O2888" i="1"/>
  <c r="T2888" i="1" s="1"/>
  <c r="S2887" i="1"/>
  <c r="R2887" i="1"/>
  <c r="O2887" i="1"/>
  <c r="T2887" i="1" s="1"/>
  <c r="S2886" i="1"/>
  <c r="R2886" i="1"/>
  <c r="O2886" i="1"/>
  <c r="T2886" i="1" s="1"/>
  <c r="S2885" i="1"/>
  <c r="R2885" i="1"/>
  <c r="O2885" i="1"/>
  <c r="T2885" i="1" s="1"/>
  <c r="S2884" i="1"/>
  <c r="R2884" i="1"/>
  <c r="O2884" i="1"/>
  <c r="T2884" i="1" s="1"/>
  <c r="S2883" i="1"/>
  <c r="R2883" i="1"/>
  <c r="O2883" i="1"/>
  <c r="T2883" i="1" s="1"/>
  <c r="S2882" i="1"/>
  <c r="R2882" i="1"/>
  <c r="O2882" i="1"/>
  <c r="T2882" i="1" s="1"/>
  <c r="S2881" i="1"/>
  <c r="R2881" i="1"/>
  <c r="O2881" i="1"/>
  <c r="T2881" i="1" s="1"/>
  <c r="S2880" i="1"/>
  <c r="R2880" i="1"/>
  <c r="O2880" i="1"/>
  <c r="T2880" i="1" s="1"/>
  <c r="S2879" i="1"/>
  <c r="R2879" i="1"/>
  <c r="O2879" i="1"/>
  <c r="T2879" i="1" s="1"/>
  <c r="S2878" i="1"/>
  <c r="R2878" i="1"/>
  <c r="O2878" i="1"/>
  <c r="T2878" i="1" s="1"/>
  <c r="S2877" i="1"/>
  <c r="R2877" i="1"/>
  <c r="O2877" i="1"/>
  <c r="T2877" i="1" s="1"/>
  <c r="S2876" i="1"/>
  <c r="R2876" i="1"/>
  <c r="O2876" i="1"/>
  <c r="T2876" i="1" s="1"/>
  <c r="S2875" i="1"/>
  <c r="R2875" i="1"/>
  <c r="O2875" i="1"/>
  <c r="T2875" i="1" s="1"/>
  <c r="S2874" i="1"/>
  <c r="R2874" i="1"/>
  <c r="O2874" i="1"/>
  <c r="T2874" i="1" s="1"/>
  <c r="S2873" i="1"/>
  <c r="R2873" i="1"/>
  <c r="O2873" i="1"/>
  <c r="T2873" i="1" s="1"/>
  <c r="S2872" i="1"/>
  <c r="R2872" i="1"/>
  <c r="O2872" i="1"/>
  <c r="T2872" i="1" s="1"/>
  <c r="S2871" i="1"/>
  <c r="R2871" i="1"/>
  <c r="O2871" i="1"/>
  <c r="T2871" i="1" s="1"/>
  <c r="S2870" i="1"/>
  <c r="R2870" i="1"/>
  <c r="O2870" i="1"/>
  <c r="T2870" i="1" s="1"/>
  <c r="S2869" i="1"/>
  <c r="R2869" i="1"/>
  <c r="O2869" i="1"/>
  <c r="T2869" i="1" s="1"/>
  <c r="S2868" i="1"/>
  <c r="R2868" i="1"/>
  <c r="O2868" i="1"/>
  <c r="T2868" i="1" s="1"/>
  <c r="S2867" i="1"/>
  <c r="R2867" i="1"/>
  <c r="O2867" i="1"/>
  <c r="T2867" i="1" s="1"/>
  <c r="S2866" i="1"/>
  <c r="R2866" i="1"/>
  <c r="O2866" i="1"/>
  <c r="T2866" i="1" s="1"/>
  <c r="S2865" i="1"/>
  <c r="R2865" i="1"/>
  <c r="O2865" i="1"/>
  <c r="T2865" i="1" s="1"/>
  <c r="S2864" i="1"/>
  <c r="R2864" i="1"/>
  <c r="O2864" i="1"/>
  <c r="T2864" i="1" s="1"/>
  <c r="S2863" i="1"/>
  <c r="R2863" i="1"/>
  <c r="O2863" i="1"/>
  <c r="T2863" i="1" s="1"/>
  <c r="S2862" i="1"/>
  <c r="R2862" i="1"/>
  <c r="O2862" i="1"/>
  <c r="T2862" i="1" s="1"/>
  <c r="S2861" i="1"/>
  <c r="R2861" i="1"/>
  <c r="O2861" i="1"/>
  <c r="T2861" i="1" s="1"/>
  <c r="S2860" i="1"/>
  <c r="R2860" i="1"/>
  <c r="O2860" i="1"/>
  <c r="T2860" i="1" s="1"/>
  <c r="S2859" i="1"/>
  <c r="R2859" i="1"/>
  <c r="O2859" i="1"/>
  <c r="T2859" i="1" s="1"/>
  <c r="S2858" i="1"/>
  <c r="R2858" i="1"/>
  <c r="O2858" i="1"/>
  <c r="T2858" i="1" s="1"/>
  <c r="S2857" i="1"/>
  <c r="R2857" i="1"/>
  <c r="O2857" i="1"/>
  <c r="T2857" i="1" s="1"/>
  <c r="S2856" i="1"/>
  <c r="R2856" i="1"/>
  <c r="O2856" i="1"/>
  <c r="T2856" i="1" s="1"/>
  <c r="S2855" i="1"/>
  <c r="R2855" i="1"/>
  <c r="O2855" i="1"/>
  <c r="T2855" i="1" s="1"/>
  <c r="S2854" i="1"/>
  <c r="R2854" i="1"/>
  <c r="O2854" i="1"/>
  <c r="T2854" i="1" s="1"/>
  <c r="S2853" i="1"/>
  <c r="R2853" i="1"/>
  <c r="O2853" i="1"/>
  <c r="T2853" i="1" s="1"/>
  <c r="S2852" i="1"/>
  <c r="R2852" i="1"/>
  <c r="O2852" i="1"/>
  <c r="T2852" i="1" s="1"/>
  <c r="S2851" i="1"/>
  <c r="R2851" i="1"/>
  <c r="O2851" i="1"/>
  <c r="T2851" i="1" s="1"/>
  <c r="S2850" i="1"/>
  <c r="R2850" i="1"/>
  <c r="O2850" i="1"/>
  <c r="T2850" i="1" s="1"/>
  <c r="S2849" i="1"/>
  <c r="R2849" i="1"/>
  <c r="O2849" i="1"/>
  <c r="T2849" i="1" s="1"/>
  <c r="S2848" i="1"/>
  <c r="R2848" i="1"/>
  <c r="O2848" i="1"/>
  <c r="T2848" i="1" s="1"/>
  <c r="S2847" i="1"/>
  <c r="R2847" i="1"/>
  <c r="O2847" i="1"/>
  <c r="T2847" i="1" s="1"/>
  <c r="S2846" i="1"/>
  <c r="R2846" i="1"/>
  <c r="O2846" i="1"/>
  <c r="T2846" i="1" s="1"/>
  <c r="S2845" i="1"/>
  <c r="R2845" i="1"/>
  <c r="O2845" i="1"/>
  <c r="T2845" i="1" s="1"/>
  <c r="S2844" i="1"/>
  <c r="R2844" i="1"/>
  <c r="O2844" i="1"/>
  <c r="T2844" i="1" s="1"/>
  <c r="S2843" i="1"/>
  <c r="R2843" i="1"/>
  <c r="O2843" i="1"/>
  <c r="T2843" i="1" s="1"/>
  <c r="S2842" i="1"/>
  <c r="R2842" i="1"/>
  <c r="O2842" i="1"/>
  <c r="T2842" i="1" s="1"/>
  <c r="T2841" i="1"/>
  <c r="S2841" i="1"/>
  <c r="R2841" i="1"/>
  <c r="O2841" i="1"/>
  <c r="S2840" i="1"/>
  <c r="R2840" i="1"/>
  <c r="O2840" i="1"/>
  <c r="T2840" i="1" s="1"/>
  <c r="S2839" i="1"/>
  <c r="R2839" i="1"/>
  <c r="O2839" i="1"/>
  <c r="T2839" i="1" s="1"/>
  <c r="S2838" i="1"/>
  <c r="R2838" i="1"/>
  <c r="O2838" i="1"/>
  <c r="T2838" i="1" s="1"/>
  <c r="S2837" i="1"/>
  <c r="R2837" i="1"/>
  <c r="O2837" i="1"/>
  <c r="T2837" i="1" s="1"/>
  <c r="T2836" i="1"/>
  <c r="S2836" i="1"/>
  <c r="R2836" i="1"/>
  <c r="O2836" i="1"/>
  <c r="S2835" i="1"/>
  <c r="R2835" i="1"/>
  <c r="O2835" i="1"/>
  <c r="T2835" i="1" s="1"/>
  <c r="S2834" i="1"/>
  <c r="R2834" i="1"/>
  <c r="O2834" i="1"/>
  <c r="T2834" i="1" s="1"/>
  <c r="S2833" i="1"/>
  <c r="R2833" i="1"/>
  <c r="O2833" i="1"/>
  <c r="T2833" i="1" s="1"/>
  <c r="S2832" i="1"/>
  <c r="R2832" i="1"/>
  <c r="O2832" i="1"/>
  <c r="T2832" i="1" s="1"/>
  <c r="S2831" i="1"/>
  <c r="R2831" i="1"/>
  <c r="O2831" i="1"/>
  <c r="T2831" i="1" s="1"/>
  <c r="S2830" i="1"/>
  <c r="R2830" i="1"/>
  <c r="O2830" i="1"/>
  <c r="T2830" i="1" s="1"/>
  <c r="S2829" i="1"/>
  <c r="R2829" i="1"/>
  <c r="O2829" i="1"/>
  <c r="T2829" i="1" s="1"/>
  <c r="S2828" i="1"/>
  <c r="R2828" i="1"/>
  <c r="O2828" i="1"/>
  <c r="T2828" i="1" s="1"/>
  <c r="S2827" i="1"/>
  <c r="R2827" i="1"/>
  <c r="O2827" i="1"/>
  <c r="T2827" i="1" s="1"/>
  <c r="S2826" i="1"/>
  <c r="R2826" i="1"/>
  <c r="O2826" i="1"/>
  <c r="T2826" i="1" s="1"/>
  <c r="S2825" i="1"/>
  <c r="R2825" i="1"/>
  <c r="O2825" i="1"/>
  <c r="T2825" i="1" s="1"/>
  <c r="S2824" i="1"/>
  <c r="R2824" i="1"/>
  <c r="O2824" i="1"/>
  <c r="T2824" i="1" s="1"/>
  <c r="S2823" i="1"/>
  <c r="R2823" i="1"/>
  <c r="O2823" i="1"/>
  <c r="T2823" i="1" s="1"/>
  <c r="S2822" i="1"/>
  <c r="R2822" i="1"/>
  <c r="O2822" i="1"/>
  <c r="T2822" i="1" s="1"/>
  <c r="S2821" i="1"/>
  <c r="R2821" i="1"/>
  <c r="O2821" i="1"/>
  <c r="T2821" i="1" s="1"/>
  <c r="S2820" i="1"/>
  <c r="R2820" i="1"/>
  <c r="O2820" i="1"/>
  <c r="T2820" i="1" s="1"/>
  <c r="S2819" i="1"/>
  <c r="R2819" i="1"/>
  <c r="O2819" i="1"/>
  <c r="T2819" i="1" s="1"/>
  <c r="S2818" i="1"/>
  <c r="R2818" i="1"/>
  <c r="O2818" i="1"/>
  <c r="T2818" i="1" s="1"/>
  <c r="S2817" i="1"/>
  <c r="R2817" i="1"/>
  <c r="O2817" i="1"/>
  <c r="T2817" i="1" s="1"/>
  <c r="S2816" i="1"/>
  <c r="R2816" i="1"/>
  <c r="O2816" i="1"/>
  <c r="T2816" i="1" s="1"/>
  <c r="S2815" i="1"/>
  <c r="R2815" i="1"/>
  <c r="O2815" i="1"/>
  <c r="T2815" i="1" s="1"/>
  <c r="S2814" i="1"/>
  <c r="R2814" i="1"/>
  <c r="O2814" i="1"/>
  <c r="T2814" i="1" s="1"/>
  <c r="S2813" i="1"/>
  <c r="R2813" i="1"/>
  <c r="O2813" i="1"/>
  <c r="T2813" i="1" s="1"/>
  <c r="S2812" i="1"/>
  <c r="R2812" i="1"/>
  <c r="O2812" i="1"/>
  <c r="T2812" i="1" s="1"/>
  <c r="S2811" i="1"/>
  <c r="R2811" i="1"/>
  <c r="O2811" i="1"/>
  <c r="T2811" i="1" s="1"/>
  <c r="S2810" i="1"/>
  <c r="R2810" i="1"/>
  <c r="O2810" i="1"/>
  <c r="T2810" i="1" s="1"/>
  <c r="S2809" i="1"/>
  <c r="R2809" i="1"/>
  <c r="O2809" i="1"/>
  <c r="T2809" i="1" s="1"/>
  <c r="S2808" i="1"/>
  <c r="R2808" i="1"/>
  <c r="O2808" i="1"/>
  <c r="T2808" i="1" s="1"/>
  <c r="S2807" i="1"/>
  <c r="R2807" i="1"/>
  <c r="O2807" i="1"/>
  <c r="T2807" i="1" s="1"/>
  <c r="S2806" i="1"/>
  <c r="R2806" i="1"/>
  <c r="O2806" i="1"/>
  <c r="T2806" i="1" s="1"/>
  <c r="S2805" i="1"/>
  <c r="R2805" i="1"/>
  <c r="O2805" i="1"/>
  <c r="T2805" i="1" s="1"/>
  <c r="S2804" i="1"/>
  <c r="R2804" i="1"/>
  <c r="O2804" i="1"/>
  <c r="T2804" i="1" s="1"/>
  <c r="S2803" i="1"/>
  <c r="R2803" i="1"/>
  <c r="O2803" i="1"/>
  <c r="T2803" i="1" s="1"/>
  <c r="S2802" i="1"/>
  <c r="R2802" i="1"/>
  <c r="O2802" i="1"/>
  <c r="T2802" i="1" s="1"/>
  <c r="S2801" i="1"/>
  <c r="R2801" i="1"/>
  <c r="O2801" i="1"/>
  <c r="T2801" i="1" s="1"/>
  <c r="S2800" i="1"/>
  <c r="R2800" i="1"/>
  <c r="O2800" i="1"/>
  <c r="T2800" i="1" s="1"/>
  <c r="S2799" i="1"/>
  <c r="R2799" i="1"/>
  <c r="O2799" i="1"/>
  <c r="T2799" i="1" s="1"/>
  <c r="S2798" i="1"/>
  <c r="R2798" i="1"/>
  <c r="O2798" i="1"/>
  <c r="T2798" i="1" s="1"/>
  <c r="S2797" i="1"/>
  <c r="R2797" i="1"/>
  <c r="O2797" i="1"/>
  <c r="T2797" i="1" s="1"/>
  <c r="S2796" i="1"/>
  <c r="R2796" i="1"/>
  <c r="O2796" i="1"/>
  <c r="T2796" i="1" s="1"/>
  <c r="S2795" i="1"/>
  <c r="R2795" i="1"/>
  <c r="O2795" i="1"/>
  <c r="T2795" i="1" s="1"/>
  <c r="S2794" i="1"/>
  <c r="R2794" i="1"/>
  <c r="O2794" i="1"/>
  <c r="T2794" i="1" s="1"/>
  <c r="S2793" i="1"/>
  <c r="R2793" i="1"/>
  <c r="O2793" i="1"/>
  <c r="T2793" i="1" s="1"/>
  <c r="S2792" i="1"/>
  <c r="R2792" i="1"/>
  <c r="O2792" i="1"/>
  <c r="T2792" i="1" s="1"/>
  <c r="S2791" i="1"/>
  <c r="R2791" i="1"/>
  <c r="O2791" i="1"/>
  <c r="T2791" i="1" s="1"/>
  <c r="S2790" i="1"/>
  <c r="R2790" i="1"/>
  <c r="O2790" i="1"/>
  <c r="T2790" i="1" s="1"/>
  <c r="S2789" i="1"/>
  <c r="R2789" i="1"/>
  <c r="O2789" i="1"/>
  <c r="T2789" i="1" s="1"/>
  <c r="S2788" i="1"/>
  <c r="R2788" i="1"/>
  <c r="O2788" i="1"/>
  <c r="T2788" i="1" s="1"/>
  <c r="S2787" i="1"/>
  <c r="R2787" i="1"/>
  <c r="O2787" i="1"/>
  <c r="T2787" i="1" s="1"/>
  <c r="S2786" i="1"/>
  <c r="R2786" i="1"/>
  <c r="O2786" i="1"/>
  <c r="T2786" i="1" s="1"/>
  <c r="S2785" i="1"/>
  <c r="R2785" i="1"/>
  <c r="O2785" i="1"/>
  <c r="T2785" i="1" s="1"/>
  <c r="S2784" i="1"/>
  <c r="R2784" i="1"/>
  <c r="O2784" i="1"/>
  <c r="T2784" i="1" s="1"/>
  <c r="S2783" i="1"/>
  <c r="R2783" i="1"/>
  <c r="O2783" i="1"/>
  <c r="T2783" i="1" s="1"/>
  <c r="S2782" i="1"/>
  <c r="R2782" i="1"/>
  <c r="O2782" i="1"/>
  <c r="T2782" i="1" s="1"/>
  <c r="S2781" i="1"/>
  <c r="R2781" i="1"/>
  <c r="O2781" i="1"/>
  <c r="T2781" i="1" s="1"/>
  <c r="S2780" i="1"/>
  <c r="R2780" i="1"/>
  <c r="O2780" i="1"/>
  <c r="T2780" i="1" s="1"/>
  <c r="S2779" i="1"/>
  <c r="R2779" i="1"/>
  <c r="O2779" i="1"/>
  <c r="T2779" i="1" s="1"/>
  <c r="S2778" i="1"/>
  <c r="R2778" i="1"/>
  <c r="O2778" i="1"/>
  <c r="T2778" i="1" s="1"/>
  <c r="S2777" i="1"/>
  <c r="R2777" i="1"/>
  <c r="O2777" i="1"/>
  <c r="T2777" i="1" s="1"/>
  <c r="S2776" i="1"/>
  <c r="R2776" i="1"/>
  <c r="O2776" i="1"/>
  <c r="T2776" i="1" s="1"/>
  <c r="S2775" i="1"/>
  <c r="R2775" i="1"/>
  <c r="O2775" i="1"/>
  <c r="T2775" i="1" s="1"/>
  <c r="S2774" i="1"/>
  <c r="R2774" i="1"/>
  <c r="O2774" i="1"/>
  <c r="T2774" i="1" s="1"/>
  <c r="S2773" i="1"/>
  <c r="R2773" i="1"/>
  <c r="O2773" i="1"/>
  <c r="T2773" i="1" s="1"/>
  <c r="S2772" i="1"/>
  <c r="R2772" i="1"/>
  <c r="O2772" i="1"/>
  <c r="T2772" i="1" s="1"/>
  <c r="S2771" i="1"/>
  <c r="R2771" i="1"/>
  <c r="O2771" i="1"/>
  <c r="T2771" i="1" s="1"/>
  <c r="S2770" i="1"/>
  <c r="R2770" i="1"/>
  <c r="O2770" i="1"/>
  <c r="T2770" i="1" s="1"/>
  <c r="S2769" i="1"/>
  <c r="R2769" i="1"/>
  <c r="O2769" i="1"/>
  <c r="T2769" i="1" s="1"/>
  <c r="S2768" i="1"/>
  <c r="R2768" i="1"/>
  <c r="O2768" i="1"/>
  <c r="T2768" i="1" s="1"/>
  <c r="S2767" i="1"/>
  <c r="R2767" i="1"/>
  <c r="O2767" i="1"/>
  <c r="T2767" i="1" s="1"/>
  <c r="S2766" i="1"/>
  <c r="R2766" i="1"/>
  <c r="O2766" i="1"/>
  <c r="T2766" i="1" s="1"/>
  <c r="S2765" i="1"/>
  <c r="R2765" i="1"/>
  <c r="O2765" i="1"/>
  <c r="T2765" i="1" s="1"/>
  <c r="S2764" i="1"/>
  <c r="R2764" i="1"/>
  <c r="O2764" i="1"/>
  <c r="T2764" i="1" s="1"/>
  <c r="S2763" i="1"/>
  <c r="R2763" i="1"/>
  <c r="O2763" i="1"/>
  <c r="T2763" i="1" s="1"/>
  <c r="S2762" i="1"/>
  <c r="R2762" i="1"/>
  <c r="O2762" i="1"/>
  <c r="T2762" i="1" s="1"/>
  <c r="S2761" i="1"/>
  <c r="R2761" i="1"/>
  <c r="O2761" i="1"/>
  <c r="T2761" i="1" s="1"/>
  <c r="S2760" i="1"/>
  <c r="R2760" i="1"/>
  <c r="O2760" i="1"/>
  <c r="T2760" i="1" s="1"/>
  <c r="S2759" i="1"/>
  <c r="R2759" i="1"/>
  <c r="O2759" i="1"/>
  <c r="T2759" i="1" s="1"/>
  <c r="S2758" i="1"/>
  <c r="R2758" i="1"/>
  <c r="O2758" i="1"/>
  <c r="T2758" i="1" s="1"/>
  <c r="S2757" i="1"/>
  <c r="R2757" i="1"/>
  <c r="O2757" i="1"/>
  <c r="T2757" i="1" s="1"/>
  <c r="S2756" i="1"/>
  <c r="R2756" i="1"/>
  <c r="O2756" i="1"/>
  <c r="T2756" i="1" s="1"/>
  <c r="S2755" i="1"/>
  <c r="R2755" i="1"/>
  <c r="O2755" i="1"/>
  <c r="T2755" i="1" s="1"/>
  <c r="S2754" i="1"/>
  <c r="R2754" i="1"/>
  <c r="O2754" i="1"/>
  <c r="T2754" i="1" s="1"/>
  <c r="S2753" i="1"/>
  <c r="R2753" i="1"/>
  <c r="O2753" i="1"/>
  <c r="T2753" i="1" s="1"/>
  <c r="S2752" i="1"/>
  <c r="R2752" i="1"/>
  <c r="O2752" i="1"/>
  <c r="T2752" i="1" s="1"/>
  <c r="S2751" i="1"/>
  <c r="R2751" i="1"/>
  <c r="O2751" i="1"/>
  <c r="T2751" i="1" s="1"/>
  <c r="S2750" i="1"/>
  <c r="R2750" i="1"/>
  <c r="O2750" i="1"/>
  <c r="T2750" i="1" s="1"/>
  <c r="S2749" i="1"/>
  <c r="R2749" i="1"/>
  <c r="O2749" i="1"/>
  <c r="T2749" i="1" s="1"/>
  <c r="S2748" i="1"/>
  <c r="R2748" i="1"/>
  <c r="O2748" i="1"/>
  <c r="T2748" i="1" s="1"/>
  <c r="S2747" i="1"/>
  <c r="R2747" i="1"/>
  <c r="O2747" i="1"/>
  <c r="T2747" i="1" s="1"/>
  <c r="S2746" i="1"/>
  <c r="R2746" i="1"/>
  <c r="O2746" i="1"/>
  <c r="T2746" i="1" s="1"/>
  <c r="S2745" i="1"/>
  <c r="R2745" i="1"/>
  <c r="O2745" i="1"/>
  <c r="T2745" i="1" s="1"/>
  <c r="S2744" i="1"/>
  <c r="R2744" i="1"/>
  <c r="O2744" i="1"/>
  <c r="T2744" i="1" s="1"/>
  <c r="S2743" i="1"/>
  <c r="R2743" i="1"/>
  <c r="O2743" i="1"/>
  <c r="T2743" i="1" s="1"/>
  <c r="S2742" i="1"/>
  <c r="R2742" i="1"/>
  <c r="O2742" i="1"/>
  <c r="T2742" i="1" s="1"/>
  <c r="S2741" i="1"/>
  <c r="R2741" i="1"/>
  <c r="O2741" i="1"/>
  <c r="T2741" i="1" s="1"/>
  <c r="S2740" i="1"/>
  <c r="R2740" i="1"/>
  <c r="O2740" i="1"/>
  <c r="T2740" i="1" s="1"/>
  <c r="S2739" i="1"/>
  <c r="R2739" i="1"/>
  <c r="O2739" i="1"/>
  <c r="T2739" i="1" s="1"/>
  <c r="S2738" i="1"/>
  <c r="R2738" i="1"/>
  <c r="O2738" i="1"/>
  <c r="T2738" i="1" s="1"/>
  <c r="S2737" i="1"/>
  <c r="R2737" i="1"/>
  <c r="O2737" i="1"/>
  <c r="T2737" i="1" s="1"/>
  <c r="S2736" i="1"/>
  <c r="R2736" i="1"/>
  <c r="O2736" i="1"/>
  <c r="T2736" i="1" s="1"/>
  <c r="S2735" i="1"/>
  <c r="R2735" i="1"/>
  <c r="O2735" i="1"/>
  <c r="T2735" i="1" s="1"/>
  <c r="S2734" i="1"/>
  <c r="R2734" i="1"/>
  <c r="O2734" i="1"/>
  <c r="T2734" i="1" s="1"/>
  <c r="S2733" i="1"/>
  <c r="R2733" i="1"/>
  <c r="O2733" i="1"/>
  <c r="T2733" i="1" s="1"/>
  <c r="S2732" i="1"/>
  <c r="R2732" i="1"/>
  <c r="O2732" i="1"/>
  <c r="T2732" i="1" s="1"/>
  <c r="S2731" i="1"/>
  <c r="R2731" i="1"/>
  <c r="O2731" i="1"/>
  <c r="T2731" i="1" s="1"/>
  <c r="S2730" i="1"/>
  <c r="R2730" i="1"/>
  <c r="O2730" i="1"/>
  <c r="T2730" i="1" s="1"/>
  <c r="S2729" i="1"/>
  <c r="R2729" i="1"/>
  <c r="O2729" i="1"/>
  <c r="T2729" i="1" s="1"/>
  <c r="S2728" i="1"/>
  <c r="R2728" i="1"/>
  <c r="O2728" i="1"/>
  <c r="T2728" i="1" s="1"/>
  <c r="S2727" i="1"/>
  <c r="R2727" i="1"/>
  <c r="O2727" i="1"/>
  <c r="T2727" i="1" s="1"/>
  <c r="S2726" i="1"/>
  <c r="R2726" i="1"/>
  <c r="O2726" i="1"/>
  <c r="T2726" i="1" s="1"/>
  <c r="S2725" i="1"/>
  <c r="R2725" i="1"/>
  <c r="O2725" i="1"/>
  <c r="T2725" i="1" s="1"/>
  <c r="S2724" i="1"/>
  <c r="R2724" i="1"/>
  <c r="O2724" i="1"/>
  <c r="T2724" i="1" s="1"/>
  <c r="S2723" i="1"/>
  <c r="R2723" i="1"/>
  <c r="O2723" i="1"/>
  <c r="T2723" i="1" s="1"/>
  <c r="S2722" i="1"/>
  <c r="R2722" i="1"/>
  <c r="O2722" i="1"/>
  <c r="T2722" i="1" s="1"/>
  <c r="S2721" i="1"/>
  <c r="R2721" i="1"/>
  <c r="O2721" i="1"/>
  <c r="T2721" i="1" s="1"/>
  <c r="S2720" i="1"/>
  <c r="R2720" i="1"/>
  <c r="O2720" i="1"/>
  <c r="T2720" i="1" s="1"/>
  <c r="S2719" i="1"/>
  <c r="R2719" i="1"/>
  <c r="O2719" i="1"/>
  <c r="T2719" i="1" s="1"/>
  <c r="S2718" i="1"/>
  <c r="R2718" i="1"/>
  <c r="O2718" i="1"/>
  <c r="T2718" i="1" s="1"/>
  <c r="S2717" i="1"/>
  <c r="R2717" i="1"/>
  <c r="O2717" i="1"/>
  <c r="T2717" i="1" s="1"/>
  <c r="S2716" i="1"/>
  <c r="R2716" i="1"/>
  <c r="O2716" i="1"/>
  <c r="T2716" i="1" s="1"/>
  <c r="S2715" i="1"/>
  <c r="R2715" i="1"/>
  <c r="O2715" i="1"/>
  <c r="T2715" i="1" s="1"/>
  <c r="S2714" i="1"/>
  <c r="R2714" i="1"/>
  <c r="O2714" i="1"/>
  <c r="T2714" i="1" s="1"/>
  <c r="S2713" i="1"/>
  <c r="R2713" i="1"/>
  <c r="O2713" i="1"/>
  <c r="T2713" i="1" s="1"/>
  <c r="S2712" i="1"/>
  <c r="R2712" i="1"/>
  <c r="O2712" i="1"/>
  <c r="T2712" i="1" s="1"/>
  <c r="S2711" i="1"/>
  <c r="R2711" i="1"/>
  <c r="O2711" i="1"/>
  <c r="T2711" i="1" s="1"/>
  <c r="S2710" i="1"/>
  <c r="R2710" i="1"/>
  <c r="O2710" i="1"/>
  <c r="T2710" i="1" s="1"/>
  <c r="S2709" i="1"/>
  <c r="R2709" i="1"/>
  <c r="O2709" i="1"/>
  <c r="T2709" i="1" s="1"/>
  <c r="S2708" i="1"/>
  <c r="R2708" i="1"/>
  <c r="O2708" i="1"/>
  <c r="T2708" i="1" s="1"/>
  <c r="S2707" i="1"/>
  <c r="R2707" i="1"/>
  <c r="O2707" i="1"/>
  <c r="T2707" i="1" s="1"/>
  <c r="S2706" i="1"/>
  <c r="R2706" i="1"/>
  <c r="O2706" i="1"/>
  <c r="T2706" i="1" s="1"/>
  <c r="S2705" i="1"/>
  <c r="R2705" i="1"/>
  <c r="O2705" i="1"/>
  <c r="T2705" i="1" s="1"/>
  <c r="S2704" i="1"/>
  <c r="R2704" i="1"/>
  <c r="O2704" i="1"/>
  <c r="T2704" i="1" s="1"/>
  <c r="S2703" i="1"/>
  <c r="R2703" i="1"/>
  <c r="O2703" i="1"/>
  <c r="T2703" i="1" s="1"/>
  <c r="S2702" i="1"/>
  <c r="R2702" i="1"/>
  <c r="O2702" i="1"/>
  <c r="T2702" i="1" s="1"/>
  <c r="S2701" i="1"/>
  <c r="R2701" i="1"/>
  <c r="O2701" i="1"/>
  <c r="T2701" i="1" s="1"/>
  <c r="S2700" i="1"/>
  <c r="R2700" i="1"/>
  <c r="O2700" i="1"/>
  <c r="T2700" i="1" s="1"/>
  <c r="S2699" i="1"/>
  <c r="R2699" i="1"/>
  <c r="O2699" i="1"/>
  <c r="T2699" i="1" s="1"/>
  <c r="S2698" i="1"/>
  <c r="R2698" i="1"/>
  <c r="O2698" i="1"/>
  <c r="T2698" i="1" s="1"/>
  <c r="S2697" i="1"/>
  <c r="R2697" i="1"/>
  <c r="O2697" i="1"/>
  <c r="T2697" i="1" s="1"/>
  <c r="S2696" i="1"/>
  <c r="R2696" i="1"/>
  <c r="O2696" i="1"/>
  <c r="T2696" i="1" s="1"/>
  <c r="S2695" i="1"/>
  <c r="R2695" i="1"/>
  <c r="O2695" i="1"/>
  <c r="T2695" i="1" s="1"/>
  <c r="S2694" i="1"/>
  <c r="R2694" i="1"/>
  <c r="O2694" i="1"/>
  <c r="T2694" i="1" s="1"/>
  <c r="S2693" i="1"/>
  <c r="R2693" i="1"/>
  <c r="O2693" i="1"/>
  <c r="T2693" i="1" s="1"/>
  <c r="S2692" i="1"/>
  <c r="R2692" i="1"/>
  <c r="O2692" i="1"/>
  <c r="T2692" i="1" s="1"/>
  <c r="S2691" i="1"/>
  <c r="R2691" i="1"/>
  <c r="O2691" i="1"/>
  <c r="T2691" i="1" s="1"/>
  <c r="S2690" i="1"/>
  <c r="R2690" i="1"/>
  <c r="O2690" i="1"/>
  <c r="T2690" i="1" s="1"/>
  <c r="S2689" i="1"/>
  <c r="R2689" i="1"/>
  <c r="O2689" i="1"/>
  <c r="T2689" i="1" s="1"/>
  <c r="S2688" i="1"/>
  <c r="R2688" i="1"/>
  <c r="O2688" i="1"/>
  <c r="T2688" i="1" s="1"/>
  <c r="S2687" i="1"/>
  <c r="R2687" i="1"/>
  <c r="O2687" i="1"/>
  <c r="T2687" i="1" s="1"/>
  <c r="S2686" i="1"/>
  <c r="R2686" i="1"/>
  <c r="O2686" i="1"/>
  <c r="T2686" i="1" s="1"/>
  <c r="S2685" i="1"/>
  <c r="R2685" i="1"/>
  <c r="O2685" i="1"/>
  <c r="T2685" i="1" s="1"/>
  <c r="S2684" i="1"/>
  <c r="R2684" i="1"/>
  <c r="O2684" i="1"/>
  <c r="T2684" i="1" s="1"/>
  <c r="T2683" i="1"/>
  <c r="S2683" i="1"/>
  <c r="R2683" i="1"/>
  <c r="O2683" i="1"/>
  <c r="S2682" i="1"/>
  <c r="R2682" i="1"/>
  <c r="O2682" i="1"/>
  <c r="T2682" i="1" s="1"/>
  <c r="T2681" i="1"/>
  <c r="S2681" i="1"/>
  <c r="R2681" i="1"/>
  <c r="O2681" i="1"/>
  <c r="S2680" i="1"/>
  <c r="R2680" i="1"/>
  <c r="O2680" i="1"/>
  <c r="T2680" i="1" s="1"/>
  <c r="S2679" i="1"/>
  <c r="R2679" i="1"/>
  <c r="O2679" i="1"/>
  <c r="T2679" i="1" s="1"/>
  <c r="S2678" i="1"/>
  <c r="R2678" i="1"/>
  <c r="O2678" i="1"/>
  <c r="T2678" i="1" s="1"/>
  <c r="S2677" i="1"/>
  <c r="R2677" i="1"/>
  <c r="O2677" i="1"/>
  <c r="T2677" i="1" s="1"/>
  <c r="T2676" i="1"/>
  <c r="S2676" i="1"/>
  <c r="R2676" i="1"/>
  <c r="O2676" i="1"/>
  <c r="S2675" i="1"/>
  <c r="R2675" i="1"/>
  <c r="O2675" i="1"/>
  <c r="T2675" i="1" s="1"/>
  <c r="S2674" i="1"/>
  <c r="R2674" i="1"/>
  <c r="O2674" i="1"/>
  <c r="T2674" i="1" s="1"/>
  <c r="S2673" i="1"/>
  <c r="R2673" i="1"/>
  <c r="O2673" i="1"/>
  <c r="T2673" i="1" s="1"/>
  <c r="S2672" i="1"/>
  <c r="R2672" i="1"/>
  <c r="O2672" i="1"/>
  <c r="T2672" i="1" s="1"/>
  <c r="S2671" i="1"/>
  <c r="R2671" i="1"/>
  <c r="O2671" i="1"/>
  <c r="T2671" i="1" s="1"/>
  <c r="S2670" i="1"/>
  <c r="R2670" i="1"/>
  <c r="O2670" i="1"/>
  <c r="T2670" i="1" s="1"/>
  <c r="S2669" i="1"/>
  <c r="R2669" i="1"/>
  <c r="O2669" i="1"/>
  <c r="T2669" i="1" s="1"/>
  <c r="S2668" i="1"/>
  <c r="R2668" i="1"/>
  <c r="O2668" i="1"/>
  <c r="T2668" i="1" s="1"/>
  <c r="S2667" i="1"/>
  <c r="R2667" i="1"/>
  <c r="O2667" i="1"/>
  <c r="T2667" i="1" s="1"/>
  <c r="S2666" i="1"/>
  <c r="R2666" i="1"/>
  <c r="O2666" i="1"/>
  <c r="T2666" i="1" s="1"/>
  <c r="S2665" i="1"/>
  <c r="R2665" i="1"/>
  <c r="O2665" i="1"/>
  <c r="T2665" i="1" s="1"/>
  <c r="S2664" i="1"/>
  <c r="R2664" i="1"/>
  <c r="O2664" i="1"/>
  <c r="T2664" i="1" s="1"/>
  <c r="S2663" i="1"/>
  <c r="R2663" i="1"/>
  <c r="O2663" i="1"/>
  <c r="T2663" i="1" s="1"/>
  <c r="S2662" i="1"/>
  <c r="R2662" i="1"/>
  <c r="O2662" i="1"/>
  <c r="T2662" i="1" s="1"/>
  <c r="S2661" i="1"/>
  <c r="R2661" i="1"/>
  <c r="O2661" i="1"/>
  <c r="T2661" i="1" s="1"/>
  <c r="S2660" i="1"/>
  <c r="R2660" i="1"/>
  <c r="O2660" i="1"/>
  <c r="T2660" i="1" s="1"/>
  <c r="S2659" i="1"/>
  <c r="R2659" i="1"/>
  <c r="O2659" i="1"/>
  <c r="T2659" i="1" s="1"/>
  <c r="S2658" i="1"/>
  <c r="R2658" i="1"/>
  <c r="O2658" i="1"/>
  <c r="T2658" i="1" s="1"/>
  <c r="S2657" i="1"/>
  <c r="R2657" i="1"/>
  <c r="O2657" i="1"/>
  <c r="T2657" i="1" s="1"/>
  <c r="S2656" i="1"/>
  <c r="R2656" i="1"/>
  <c r="O2656" i="1"/>
  <c r="T2656" i="1" s="1"/>
  <c r="S2655" i="1"/>
  <c r="R2655" i="1"/>
  <c r="O2655" i="1"/>
  <c r="T2655" i="1" s="1"/>
  <c r="S2654" i="1"/>
  <c r="R2654" i="1"/>
  <c r="O2654" i="1"/>
  <c r="T2654" i="1" s="1"/>
  <c r="S2653" i="1"/>
  <c r="R2653" i="1"/>
  <c r="O2653" i="1"/>
  <c r="T2653" i="1" s="1"/>
  <c r="S2652" i="1"/>
  <c r="R2652" i="1"/>
  <c r="O2652" i="1"/>
  <c r="T2652" i="1" s="1"/>
  <c r="S2651" i="1"/>
  <c r="R2651" i="1"/>
  <c r="O2651" i="1"/>
  <c r="T2651" i="1" s="1"/>
  <c r="S2650" i="1"/>
  <c r="R2650" i="1"/>
  <c r="O2650" i="1"/>
  <c r="T2650" i="1" s="1"/>
  <c r="S2649" i="1"/>
  <c r="R2649" i="1"/>
  <c r="O2649" i="1"/>
  <c r="T2649" i="1" s="1"/>
  <c r="S2648" i="1"/>
  <c r="R2648" i="1"/>
  <c r="O2648" i="1"/>
  <c r="T2648" i="1" s="1"/>
  <c r="S2647" i="1"/>
  <c r="R2647" i="1"/>
  <c r="O2647" i="1"/>
  <c r="T2647" i="1" s="1"/>
  <c r="S2646" i="1"/>
  <c r="R2646" i="1"/>
  <c r="O2646" i="1"/>
  <c r="T2646" i="1" s="1"/>
  <c r="S2645" i="1"/>
  <c r="R2645" i="1"/>
  <c r="O2645" i="1"/>
  <c r="T2645" i="1" s="1"/>
  <c r="S2644" i="1"/>
  <c r="R2644" i="1"/>
  <c r="O2644" i="1"/>
  <c r="T2644" i="1" s="1"/>
  <c r="S2643" i="1"/>
  <c r="R2643" i="1"/>
  <c r="O2643" i="1"/>
  <c r="T2643" i="1" s="1"/>
  <c r="S2642" i="1"/>
  <c r="R2642" i="1"/>
  <c r="O2642" i="1"/>
  <c r="T2642" i="1" s="1"/>
  <c r="S2641" i="1"/>
  <c r="R2641" i="1"/>
  <c r="O2641" i="1"/>
  <c r="T2641" i="1" s="1"/>
  <c r="S2640" i="1"/>
  <c r="R2640" i="1"/>
  <c r="O2640" i="1"/>
  <c r="T2640" i="1" s="1"/>
  <c r="S2639" i="1"/>
  <c r="R2639" i="1"/>
  <c r="O2639" i="1"/>
  <c r="T2639" i="1" s="1"/>
  <c r="S2638" i="1"/>
  <c r="R2638" i="1"/>
  <c r="O2638" i="1"/>
  <c r="T2638" i="1" s="1"/>
  <c r="S2637" i="1"/>
  <c r="R2637" i="1"/>
  <c r="O2637" i="1"/>
  <c r="T2637" i="1" s="1"/>
  <c r="S2636" i="1"/>
  <c r="R2636" i="1"/>
  <c r="O2636" i="1"/>
  <c r="T2636" i="1" s="1"/>
  <c r="S2635" i="1"/>
  <c r="R2635" i="1"/>
  <c r="O2635" i="1"/>
  <c r="T2635" i="1" s="1"/>
  <c r="S2634" i="1"/>
  <c r="R2634" i="1"/>
  <c r="O2634" i="1"/>
  <c r="T2634" i="1" s="1"/>
  <c r="S2633" i="1"/>
  <c r="R2633" i="1"/>
  <c r="O2633" i="1"/>
  <c r="T2633" i="1" s="1"/>
  <c r="S2632" i="1"/>
  <c r="R2632" i="1"/>
  <c r="O2632" i="1"/>
  <c r="T2632" i="1" s="1"/>
  <c r="S2631" i="1"/>
  <c r="R2631" i="1"/>
  <c r="O2631" i="1"/>
  <c r="T2631" i="1" s="1"/>
  <c r="S2630" i="1"/>
  <c r="R2630" i="1"/>
  <c r="O2630" i="1"/>
  <c r="T2630" i="1" s="1"/>
  <c r="S2629" i="1"/>
  <c r="R2629" i="1"/>
  <c r="O2629" i="1"/>
  <c r="T2629" i="1" s="1"/>
  <c r="S2628" i="1"/>
  <c r="R2628" i="1"/>
  <c r="O2628" i="1"/>
  <c r="T2628" i="1" s="1"/>
  <c r="S2627" i="1"/>
  <c r="R2627" i="1"/>
  <c r="O2627" i="1"/>
  <c r="T2627" i="1" s="1"/>
  <c r="S2626" i="1"/>
  <c r="R2626" i="1"/>
  <c r="O2626" i="1"/>
  <c r="T2626" i="1" s="1"/>
  <c r="S2625" i="1"/>
  <c r="R2625" i="1"/>
  <c r="O2625" i="1"/>
  <c r="T2625" i="1" s="1"/>
  <c r="S2624" i="1"/>
  <c r="R2624" i="1"/>
  <c r="O2624" i="1"/>
  <c r="T2624" i="1" s="1"/>
  <c r="S2623" i="1"/>
  <c r="R2623" i="1"/>
  <c r="O2623" i="1"/>
  <c r="T2623" i="1" s="1"/>
  <c r="S2622" i="1"/>
  <c r="R2622" i="1"/>
  <c r="O2622" i="1"/>
  <c r="T2622" i="1" s="1"/>
  <c r="S2621" i="1"/>
  <c r="R2621" i="1"/>
  <c r="O2621" i="1"/>
  <c r="T2621" i="1" s="1"/>
  <c r="S2620" i="1"/>
  <c r="R2620" i="1"/>
  <c r="O2620" i="1"/>
  <c r="T2620" i="1" s="1"/>
  <c r="S2619" i="1"/>
  <c r="R2619" i="1"/>
  <c r="O2619" i="1"/>
  <c r="T2619" i="1" s="1"/>
  <c r="S2618" i="1"/>
  <c r="R2618" i="1"/>
  <c r="O2618" i="1"/>
  <c r="T2618" i="1" s="1"/>
  <c r="S2617" i="1"/>
  <c r="R2617" i="1"/>
  <c r="O2617" i="1"/>
  <c r="T2617" i="1" s="1"/>
  <c r="S2616" i="1"/>
  <c r="R2616" i="1"/>
  <c r="O2616" i="1"/>
  <c r="T2616" i="1" s="1"/>
  <c r="S2615" i="1"/>
  <c r="R2615" i="1"/>
  <c r="O2615" i="1"/>
  <c r="T2615" i="1" s="1"/>
  <c r="S2614" i="1"/>
  <c r="R2614" i="1"/>
  <c r="O2614" i="1"/>
  <c r="T2614" i="1" s="1"/>
  <c r="S2613" i="1"/>
  <c r="R2613" i="1"/>
  <c r="O2613" i="1"/>
  <c r="T2613" i="1" s="1"/>
  <c r="S2612" i="1"/>
  <c r="R2612" i="1"/>
  <c r="O2612" i="1"/>
  <c r="T2612" i="1" s="1"/>
  <c r="S2611" i="1"/>
  <c r="R2611" i="1"/>
  <c r="O2611" i="1"/>
  <c r="T2611" i="1" s="1"/>
  <c r="S2610" i="1"/>
  <c r="R2610" i="1"/>
  <c r="O2610" i="1"/>
  <c r="T2610" i="1" s="1"/>
  <c r="S2609" i="1"/>
  <c r="R2609" i="1"/>
  <c r="O2609" i="1"/>
  <c r="T2609" i="1" s="1"/>
  <c r="S2608" i="1"/>
  <c r="R2608" i="1"/>
  <c r="O2608" i="1"/>
  <c r="T2608" i="1" s="1"/>
  <c r="S2607" i="1"/>
  <c r="R2607" i="1"/>
  <c r="O2607" i="1"/>
  <c r="T2607" i="1" s="1"/>
  <c r="S2606" i="1"/>
  <c r="R2606" i="1"/>
  <c r="O2606" i="1"/>
  <c r="T2606" i="1" s="1"/>
  <c r="S2605" i="1"/>
  <c r="R2605" i="1"/>
  <c r="O2605" i="1"/>
  <c r="T2605" i="1" s="1"/>
  <c r="S2604" i="1"/>
  <c r="R2604" i="1"/>
  <c r="O2604" i="1"/>
  <c r="T2604" i="1" s="1"/>
  <c r="S2603" i="1"/>
  <c r="R2603" i="1"/>
  <c r="O2603" i="1"/>
  <c r="T2603" i="1" s="1"/>
  <c r="S2602" i="1"/>
  <c r="R2602" i="1"/>
  <c r="O2602" i="1"/>
  <c r="T2602" i="1" s="1"/>
  <c r="S2601" i="1"/>
  <c r="R2601" i="1"/>
  <c r="O2601" i="1"/>
  <c r="T2601" i="1" s="1"/>
  <c r="S2600" i="1"/>
  <c r="R2600" i="1"/>
  <c r="O2600" i="1"/>
  <c r="T2600" i="1" s="1"/>
  <c r="S2599" i="1"/>
  <c r="R2599" i="1"/>
  <c r="O2599" i="1"/>
  <c r="T2599" i="1" s="1"/>
  <c r="S2598" i="1"/>
  <c r="R2598" i="1"/>
  <c r="O2598" i="1"/>
  <c r="T2598" i="1" s="1"/>
  <c r="S2597" i="1"/>
  <c r="R2597" i="1"/>
  <c r="O2597" i="1"/>
  <c r="T2597" i="1" s="1"/>
  <c r="S2596" i="1"/>
  <c r="R2596" i="1"/>
  <c r="O2596" i="1"/>
  <c r="T2596" i="1" s="1"/>
  <c r="S2595" i="1"/>
  <c r="R2595" i="1"/>
  <c r="O2595" i="1"/>
  <c r="T2595" i="1" s="1"/>
  <c r="S2594" i="1"/>
  <c r="R2594" i="1"/>
  <c r="O2594" i="1"/>
  <c r="T2594" i="1" s="1"/>
  <c r="S2593" i="1"/>
  <c r="R2593" i="1"/>
  <c r="O2593" i="1"/>
  <c r="T2593" i="1" s="1"/>
  <c r="S2592" i="1"/>
  <c r="R2592" i="1"/>
  <c r="O2592" i="1"/>
  <c r="T2592" i="1" s="1"/>
  <c r="S2591" i="1"/>
  <c r="R2591" i="1"/>
  <c r="O2591" i="1"/>
  <c r="T2591" i="1" s="1"/>
  <c r="S2590" i="1"/>
  <c r="R2590" i="1"/>
  <c r="O2590" i="1"/>
  <c r="T2590" i="1" s="1"/>
  <c r="S2589" i="1"/>
  <c r="R2589" i="1"/>
  <c r="O2589" i="1"/>
  <c r="T2589" i="1" s="1"/>
  <c r="S2588" i="1"/>
  <c r="R2588" i="1"/>
  <c r="O2588" i="1"/>
  <c r="T2588" i="1" s="1"/>
  <c r="S2587" i="1"/>
  <c r="R2587" i="1"/>
  <c r="O2587" i="1"/>
  <c r="T2587" i="1" s="1"/>
  <c r="S2586" i="1"/>
  <c r="R2586" i="1"/>
  <c r="O2586" i="1"/>
  <c r="T2586" i="1" s="1"/>
  <c r="S2585" i="1"/>
  <c r="R2585" i="1"/>
  <c r="O2585" i="1"/>
  <c r="T2585" i="1" s="1"/>
  <c r="S2584" i="1"/>
  <c r="R2584" i="1"/>
  <c r="O2584" i="1"/>
  <c r="T2584" i="1" s="1"/>
  <c r="S2583" i="1"/>
  <c r="R2583" i="1"/>
  <c r="O2583" i="1"/>
  <c r="T2583" i="1" s="1"/>
  <c r="S2582" i="1"/>
  <c r="R2582" i="1"/>
  <c r="O2582" i="1"/>
  <c r="T2582" i="1" s="1"/>
  <c r="S2581" i="1"/>
  <c r="R2581" i="1"/>
  <c r="O2581" i="1"/>
  <c r="T2581" i="1" s="1"/>
  <c r="S2580" i="1"/>
  <c r="R2580" i="1"/>
  <c r="O2580" i="1"/>
  <c r="T2580" i="1" s="1"/>
  <c r="S2579" i="1"/>
  <c r="R2579" i="1"/>
  <c r="O2579" i="1"/>
  <c r="T2579" i="1" s="1"/>
  <c r="S2578" i="1"/>
  <c r="R2578" i="1"/>
  <c r="O2578" i="1"/>
  <c r="T2578" i="1" s="1"/>
  <c r="S2577" i="1"/>
  <c r="R2577" i="1"/>
  <c r="O2577" i="1"/>
  <c r="T2577" i="1" s="1"/>
  <c r="S2576" i="1"/>
  <c r="R2576" i="1"/>
  <c r="O2576" i="1"/>
  <c r="T2576" i="1" s="1"/>
  <c r="S2575" i="1"/>
  <c r="R2575" i="1"/>
  <c r="O2575" i="1"/>
  <c r="T2575" i="1" s="1"/>
  <c r="S2574" i="1"/>
  <c r="R2574" i="1"/>
  <c r="O2574" i="1"/>
  <c r="T2574" i="1" s="1"/>
  <c r="S2573" i="1"/>
  <c r="R2573" i="1"/>
  <c r="O2573" i="1"/>
  <c r="T2573" i="1" s="1"/>
  <c r="S2572" i="1"/>
  <c r="R2572" i="1"/>
  <c r="O2572" i="1"/>
  <c r="T2572" i="1" s="1"/>
  <c r="S2571" i="1"/>
  <c r="R2571" i="1"/>
  <c r="O2571" i="1"/>
  <c r="T2571" i="1" s="1"/>
  <c r="S2570" i="1"/>
  <c r="R2570" i="1"/>
  <c r="O2570" i="1"/>
  <c r="T2570" i="1" s="1"/>
  <c r="S2569" i="1"/>
  <c r="R2569" i="1"/>
  <c r="O2569" i="1"/>
  <c r="T2569" i="1" s="1"/>
  <c r="S2568" i="1"/>
  <c r="R2568" i="1"/>
  <c r="O2568" i="1"/>
  <c r="T2568" i="1" s="1"/>
  <c r="S2567" i="1"/>
  <c r="R2567" i="1"/>
  <c r="O2567" i="1"/>
  <c r="T2567" i="1" s="1"/>
  <c r="S2566" i="1"/>
  <c r="R2566" i="1"/>
  <c r="O2566" i="1"/>
  <c r="T2566" i="1" s="1"/>
  <c r="S2565" i="1"/>
  <c r="R2565" i="1"/>
  <c r="O2565" i="1"/>
  <c r="T2565" i="1" s="1"/>
  <c r="S2564" i="1"/>
  <c r="R2564" i="1"/>
  <c r="O2564" i="1"/>
  <c r="T2564" i="1" s="1"/>
  <c r="S2563" i="1"/>
  <c r="R2563" i="1"/>
  <c r="O2563" i="1"/>
  <c r="T2563" i="1" s="1"/>
  <c r="S2562" i="1"/>
  <c r="R2562" i="1"/>
  <c r="O2562" i="1"/>
  <c r="T2562" i="1" s="1"/>
  <c r="S2561" i="1"/>
  <c r="R2561" i="1"/>
  <c r="O2561" i="1"/>
  <c r="T2561" i="1" s="1"/>
  <c r="S2560" i="1"/>
  <c r="R2560" i="1"/>
  <c r="O2560" i="1"/>
  <c r="T2560" i="1" s="1"/>
  <c r="S2559" i="1"/>
  <c r="R2559" i="1"/>
  <c r="O2559" i="1"/>
  <c r="T2559" i="1" s="1"/>
  <c r="S2558" i="1"/>
  <c r="R2558" i="1"/>
  <c r="O2558" i="1"/>
  <c r="T2558" i="1" s="1"/>
  <c r="S2557" i="1"/>
  <c r="R2557" i="1"/>
  <c r="O2557" i="1"/>
  <c r="T2557" i="1" s="1"/>
  <c r="S2556" i="1"/>
  <c r="R2556" i="1"/>
  <c r="O2556" i="1"/>
  <c r="T2556" i="1" s="1"/>
  <c r="S2555" i="1"/>
  <c r="R2555" i="1"/>
  <c r="O2555" i="1"/>
  <c r="T2555" i="1" s="1"/>
  <c r="S2554" i="1"/>
  <c r="R2554" i="1"/>
  <c r="O2554" i="1"/>
  <c r="T2554" i="1" s="1"/>
  <c r="S2553" i="1"/>
  <c r="R2553" i="1"/>
  <c r="O2553" i="1"/>
  <c r="T2553" i="1" s="1"/>
  <c r="S2552" i="1"/>
  <c r="R2552" i="1"/>
  <c r="O2552" i="1"/>
  <c r="T2552" i="1" s="1"/>
  <c r="S2551" i="1"/>
  <c r="R2551" i="1"/>
  <c r="O2551" i="1"/>
  <c r="T2551" i="1" s="1"/>
  <c r="S2550" i="1"/>
  <c r="R2550" i="1"/>
  <c r="O2550" i="1"/>
  <c r="T2550" i="1" s="1"/>
  <c r="S2549" i="1"/>
  <c r="R2549" i="1"/>
  <c r="O2549" i="1"/>
  <c r="T2549" i="1" s="1"/>
  <c r="S2548" i="1"/>
  <c r="R2548" i="1"/>
  <c r="O2548" i="1"/>
  <c r="T2548" i="1" s="1"/>
  <c r="S2547" i="1"/>
  <c r="R2547" i="1"/>
  <c r="O2547" i="1"/>
  <c r="T2547" i="1" s="1"/>
  <c r="S2546" i="1"/>
  <c r="R2546" i="1"/>
  <c r="O2546" i="1"/>
  <c r="T2546" i="1" s="1"/>
  <c r="S2545" i="1"/>
  <c r="R2545" i="1"/>
  <c r="O2545" i="1"/>
  <c r="T2545" i="1" s="1"/>
  <c r="S2544" i="1"/>
  <c r="R2544" i="1"/>
  <c r="O2544" i="1"/>
  <c r="T2544" i="1" s="1"/>
  <c r="S2543" i="1"/>
  <c r="R2543" i="1"/>
  <c r="O2543" i="1"/>
  <c r="T2543" i="1" s="1"/>
  <c r="S2542" i="1"/>
  <c r="R2542" i="1"/>
  <c r="O2542" i="1"/>
  <c r="T2542" i="1" s="1"/>
  <c r="S2541" i="1"/>
  <c r="R2541" i="1"/>
  <c r="O2541" i="1"/>
  <c r="T2541" i="1" s="1"/>
  <c r="S2540" i="1"/>
  <c r="R2540" i="1"/>
  <c r="O2540" i="1"/>
  <c r="T2540" i="1" s="1"/>
  <c r="S2539" i="1"/>
  <c r="R2539" i="1"/>
  <c r="O2539" i="1"/>
  <c r="T2539" i="1" s="1"/>
  <c r="S2538" i="1"/>
  <c r="R2538" i="1"/>
  <c r="O2538" i="1"/>
  <c r="T2538" i="1" s="1"/>
  <c r="S2537" i="1"/>
  <c r="R2537" i="1"/>
  <c r="O2537" i="1"/>
  <c r="T2537" i="1" s="1"/>
  <c r="S2536" i="1"/>
  <c r="R2536" i="1"/>
  <c r="O2536" i="1"/>
  <c r="T2536" i="1" s="1"/>
  <c r="S2535" i="1"/>
  <c r="R2535" i="1"/>
  <c r="O2535" i="1"/>
  <c r="T2535" i="1" s="1"/>
  <c r="S2534" i="1"/>
  <c r="R2534" i="1"/>
  <c r="O2534" i="1"/>
  <c r="T2534" i="1" s="1"/>
  <c r="S2533" i="1"/>
  <c r="R2533" i="1"/>
  <c r="O2533" i="1"/>
  <c r="T2533" i="1" s="1"/>
  <c r="S2532" i="1"/>
  <c r="R2532" i="1"/>
  <c r="O2532" i="1"/>
  <c r="T2532" i="1" s="1"/>
  <c r="S2531" i="1"/>
  <c r="R2531" i="1"/>
  <c r="O2531" i="1"/>
  <c r="T2531" i="1" s="1"/>
  <c r="S2530" i="1"/>
  <c r="R2530" i="1"/>
  <c r="O2530" i="1"/>
  <c r="T2530" i="1" s="1"/>
  <c r="S2529" i="1"/>
  <c r="R2529" i="1"/>
  <c r="O2529" i="1"/>
  <c r="T2529" i="1" s="1"/>
  <c r="S2528" i="1"/>
  <c r="R2528" i="1"/>
  <c r="O2528" i="1"/>
  <c r="T2528" i="1" s="1"/>
  <c r="S2527" i="1"/>
  <c r="R2527" i="1"/>
  <c r="O2527" i="1"/>
  <c r="T2527" i="1" s="1"/>
  <c r="S2526" i="1"/>
  <c r="R2526" i="1"/>
  <c r="O2526" i="1"/>
  <c r="T2526" i="1" s="1"/>
  <c r="S2525" i="1"/>
  <c r="R2525" i="1"/>
  <c r="O2525" i="1"/>
  <c r="T2525" i="1" s="1"/>
  <c r="S2524" i="1"/>
  <c r="R2524" i="1"/>
  <c r="O2524" i="1"/>
  <c r="T2524" i="1" s="1"/>
  <c r="S2523" i="1"/>
  <c r="R2523" i="1"/>
  <c r="O2523" i="1"/>
  <c r="T2523" i="1" s="1"/>
  <c r="S2522" i="1"/>
  <c r="R2522" i="1"/>
  <c r="O2522" i="1"/>
  <c r="T2522" i="1" s="1"/>
  <c r="S2521" i="1"/>
  <c r="R2521" i="1"/>
  <c r="O2521" i="1"/>
  <c r="T2521" i="1" s="1"/>
  <c r="S2520" i="1"/>
  <c r="R2520" i="1"/>
  <c r="O2520" i="1"/>
  <c r="T2520" i="1" s="1"/>
  <c r="S2519" i="1"/>
  <c r="R2519" i="1"/>
  <c r="O2519" i="1"/>
  <c r="T2519" i="1" s="1"/>
  <c r="S2518" i="1"/>
  <c r="R2518" i="1"/>
  <c r="O2518" i="1"/>
  <c r="T2518" i="1" s="1"/>
  <c r="S2517" i="1"/>
  <c r="R2517" i="1"/>
  <c r="O2517" i="1"/>
  <c r="T2517" i="1" s="1"/>
  <c r="S2516" i="1"/>
  <c r="R2516" i="1"/>
  <c r="O2516" i="1"/>
  <c r="T2516" i="1" s="1"/>
  <c r="S2515" i="1"/>
  <c r="R2515" i="1"/>
  <c r="O2515" i="1"/>
  <c r="T2515" i="1" s="1"/>
  <c r="S2514" i="1"/>
  <c r="R2514" i="1"/>
  <c r="O2514" i="1"/>
  <c r="T2514" i="1" s="1"/>
  <c r="S2513" i="1"/>
  <c r="R2513" i="1"/>
  <c r="O2513" i="1"/>
  <c r="T2513" i="1" s="1"/>
  <c r="S2512" i="1"/>
  <c r="R2512" i="1"/>
  <c r="O2512" i="1"/>
  <c r="T2512" i="1" s="1"/>
  <c r="S2511" i="1"/>
  <c r="R2511" i="1"/>
  <c r="O2511" i="1"/>
  <c r="T2511" i="1" s="1"/>
  <c r="S2510" i="1"/>
  <c r="R2510" i="1"/>
  <c r="O2510" i="1"/>
  <c r="T2510" i="1" s="1"/>
  <c r="S2509" i="1"/>
  <c r="R2509" i="1"/>
  <c r="O2509" i="1"/>
  <c r="T2509" i="1" s="1"/>
  <c r="S2508" i="1"/>
  <c r="R2508" i="1"/>
  <c r="O2508" i="1"/>
  <c r="T2508" i="1" s="1"/>
  <c r="S2507" i="1"/>
  <c r="R2507" i="1"/>
  <c r="O2507" i="1"/>
  <c r="T2507" i="1" s="1"/>
  <c r="S2506" i="1"/>
  <c r="R2506" i="1"/>
  <c r="O2506" i="1"/>
  <c r="T2506" i="1" s="1"/>
  <c r="S2505" i="1"/>
  <c r="R2505" i="1"/>
  <c r="O2505" i="1"/>
  <c r="T2505" i="1" s="1"/>
  <c r="S2504" i="1"/>
  <c r="R2504" i="1"/>
  <c r="O2504" i="1"/>
  <c r="T2504" i="1" s="1"/>
  <c r="S2503" i="1"/>
  <c r="R2503" i="1"/>
  <c r="O2503" i="1"/>
  <c r="T2503" i="1" s="1"/>
  <c r="S2502" i="1"/>
  <c r="R2502" i="1"/>
  <c r="O2502" i="1"/>
  <c r="T2502" i="1" s="1"/>
  <c r="S2501" i="1"/>
  <c r="R2501" i="1"/>
  <c r="O2501" i="1"/>
  <c r="T2501" i="1" s="1"/>
  <c r="S2500" i="1"/>
  <c r="R2500" i="1"/>
  <c r="O2500" i="1"/>
  <c r="T2500" i="1" s="1"/>
  <c r="S2499" i="1"/>
  <c r="R2499" i="1"/>
  <c r="O2499" i="1"/>
  <c r="T2499" i="1" s="1"/>
  <c r="S2498" i="1"/>
  <c r="R2498" i="1"/>
  <c r="O2498" i="1"/>
  <c r="T2498" i="1" s="1"/>
  <c r="S2497" i="1"/>
  <c r="R2497" i="1"/>
  <c r="O2497" i="1"/>
  <c r="T2497" i="1" s="1"/>
  <c r="S2496" i="1"/>
  <c r="R2496" i="1"/>
  <c r="O2496" i="1"/>
  <c r="T2496" i="1" s="1"/>
  <c r="S2495" i="1"/>
  <c r="R2495" i="1"/>
  <c r="O2495" i="1"/>
  <c r="T2495" i="1" s="1"/>
  <c r="S2494" i="1"/>
  <c r="R2494" i="1"/>
  <c r="O2494" i="1"/>
  <c r="T2494" i="1" s="1"/>
  <c r="S2493" i="1"/>
  <c r="R2493" i="1"/>
  <c r="O2493" i="1"/>
  <c r="T2493" i="1" s="1"/>
  <c r="S2492" i="1"/>
  <c r="R2492" i="1"/>
  <c r="O2492" i="1"/>
  <c r="T2492" i="1" s="1"/>
  <c r="S2491" i="1"/>
  <c r="R2491" i="1"/>
  <c r="O2491" i="1"/>
  <c r="T2491" i="1" s="1"/>
  <c r="S2490" i="1"/>
  <c r="R2490" i="1"/>
  <c r="O2490" i="1"/>
  <c r="T2490" i="1" s="1"/>
  <c r="S2489" i="1"/>
  <c r="R2489" i="1"/>
  <c r="O2489" i="1"/>
  <c r="T2489" i="1" s="1"/>
  <c r="S2488" i="1"/>
  <c r="R2488" i="1"/>
  <c r="O2488" i="1"/>
  <c r="T2488" i="1" s="1"/>
  <c r="S2487" i="1"/>
  <c r="R2487" i="1"/>
  <c r="O2487" i="1"/>
  <c r="T2487" i="1" s="1"/>
  <c r="S2486" i="1"/>
  <c r="R2486" i="1"/>
  <c r="O2486" i="1"/>
  <c r="T2486" i="1" s="1"/>
  <c r="S2485" i="1"/>
  <c r="R2485" i="1"/>
  <c r="O2485" i="1"/>
  <c r="T2485" i="1" s="1"/>
  <c r="S2484" i="1"/>
  <c r="R2484" i="1"/>
  <c r="O2484" i="1"/>
  <c r="T2484" i="1" s="1"/>
  <c r="S2483" i="1"/>
  <c r="R2483" i="1"/>
  <c r="O2483" i="1"/>
  <c r="T2483" i="1" s="1"/>
  <c r="S2482" i="1"/>
  <c r="R2482" i="1"/>
  <c r="O2482" i="1"/>
  <c r="T2482" i="1" s="1"/>
  <c r="S2481" i="1"/>
  <c r="R2481" i="1"/>
  <c r="O2481" i="1"/>
  <c r="T2481" i="1" s="1"/>
  <c r="S2480" i="1"/>
  <c r="R2480" i="1"/>
  <c r="O2480" i="1"/>
  <c r="T2480" i="1" s="1"/>
  <c r="S2479" i="1"/>
  <c r="R2479" i="1"/>
  <c r="O2479" i="1"/>
  <c r="T2479" i="1" s="1"/>
  <c r="S2478" i="1"/>
  <c r="R2478" i="1"/>
  <c r="O2478" i="1"/>
  <c r="T2478" i="1" s="1"/>
  <c r="S2477" i="1"/>
  <c r="R2477" i="1"/>
  <c r="O2477" i="1"/>
  <c r="T2477" i="1" s="1"/>
  <c r="S2476" i="1"/>
  <c r="R2476" i="1"/>
  <c r="O2476" i="1"/>
  <c r="T2476" i="1" s="1"/>
  <c r="S2475" i="1"/>
  <c r="R2475" i="1"/>
  <c r="O2475" i="1"/>
  <c r="T2475" i="1" s="1"/>
  <c r="S2474" i="1"/>
  <c r="R2474" i="1"/>
  <c r="O2474" i="1"/>
  <c r="T2474" i="1" s="1"/>
  <c r="S2473" i="1"/>
  <c r="R2473" i="1"/>
  <c r="O2473" i="1"/>
  <c r="T2473" i="1" s="1"/>
  <c r="S2472" i="1"/>
  <c r="R2472" i="1"/>
  <c r="O2472" i="1"/>
  <c r="T2472" i="1" s="1"/>
  <c r="S2471" i="1"/>
  <c r="R2471" i="1"/>
  <c r="O2471" i="1"/>
  <c r="T2471" i="1" s="1"/>
  <c r="S2470" i="1"/>
  <c r="R2470" i="1"/>
  <c r="O2470" i="1"/>
  <c r="T2470" i="1" s="1"/>
  <c r="S2469" i="1"/>
  <c r="R2469" i="1"/>
  <c r="O2469" i="1"/>
  <c r="T2469" i="1" s="1"/>
  <c r="S2468" i="1"/>
  <c r="R2468" i="1"/>
  <c r="O2468" i="1"/>
  <c r="T2468" i="1" s="1"/>
  <c r="S2467" i="1"/>
  <c r="R2467" i="1"/>
  <c r="O2467" i="1"/>
  <c r="T2467" i="1" s="1"/>
  <c r="S2466" i="1"/>
  <c r="R2466" i="1"/>
  <c r="O2466" i="1"/>
  <c r="T2466" i="1" s="1"/>
  <c r="S2465" i="1"/>
  <c r="R2465" i="1"/>
  <c r="O2465" i="1"/>
  <c r="T2465" i="1" s="1"/>
  <c r="S2464" i="1"/>
  <c r="R2464" i="1"/>
  <c r="O2464" i="1"/>
  <c r="T2464" i="1" s="1"/>
  <c r="S2463" i="1"/>
  <c r="R2463" i="1"/>
  <c r="O2463" i="1"/>
  <c r="T2463" i="1" s="1"/>
  <c r="S2462" i="1"/>
  <c r="R2462" i="1"/>
  <c r="O2462" i="1"/>
  <c r="T2462" i="1" s="1"/>
  <c r="S2461" i="1"/>
  <c r="R2461" i="1"/>
  <c r="O2461" i="1"/>
  <c r="T2461" i="1" s="1"/>
  <c r="S2460" i="1"/>
  <c r="R2460" i="1"/>
  <c r="O2460" i="1"/>
  <c r="T2460" i="1" s="1"/>
  <c r="S2459" i="1"/>
  <c r="R2459" i="1"/>
  <c r="O2459" i="1"/>
  <c r="T2459" i="1" s="1"/>
  <c r="S2458" i="1"/>
  <c r="R2458" i="1"/>
  <c r="O2458" i="1"/>
  <c r="T2458" i="1" s="1"/>
  <c r="S2457" i="1"/>
  <c r="R2457" i="1"/>
  <c r="O2457" i="1"/>
  <c r="T2457" i="1" s="1"/>
  <c r="S2456" i="1"/>
  <c r="R2456" i="1"/>
  <c r="O2456" i="1"/>
  <c r="T2456" i="1" s="1"/>
  <c r="S2455" i="1"/>
  <c r="R2455" i="1"/>
  <c r="O2455" i="1"/>
  <c r="T2455" i="1" s="1"/>
  <c r="S2454" i="1"/>
  <c r="R2454" i="1"/>
  <c r="O2454" i="1"/>
  <c r="T2454" i="1" s="1"/>
  <c r="S2453" i="1"/>
  <c r="R2453" i="1"/>
  <c r="O2453" i="1"/>
  <c r="T2453" i="1" s="1"/>
  <c r="S2452" i="1"/>
  <c r="R2452" i="1"/>
  <c r="O2452" i="1"/>
  <c r="T2452" i="1" s="1"/>
  <c r="S2451" i="1"/>
  <c r="R2451" i="1"/>
  <c r="O2451" i="1"/>
  <c r="T2451" i="1" s="1"/>
  <c r="S2450" i="1"/>
  <c r="R2450" i="1"/>
  <c r="O2450" i="1"/>
  <c r="T2450" i="1" s="1"/>
  <c r="S2449" i="1"/>
  <c r="R2449" i="1"/>
  <c r="O2449" i="1"/>
  <c r="T2449" i="1" s="1"/>
  <c r="S2448" i="1"/>
  <c r="R2448" i="1"/>
  <c r="O2448" i="1"/>
  <c r="T2448" i="1" s="1"/>
  <c r="S2447" i="1"/>
  <c r="R2447" i="1"/>
  <c r="O2447" i="1"/>
  <c r="T2447" i="1" s="1"/>
  <c r="S2446" i="1"/>
  <c r="R2446" i="1"/>
  <c r="O2446" i="1"/>
  <c r="T2446" i="1" s="1"/>
  <c r="S2445" i="1"/>
  <c r="R2445" i="1"/>
  <c r="O2445" i="1"/>
  <c r="T2445" i="1" s="1"/>
  <c r="S2444" i="1"/>
  <c r="R2444" i="1"/>
  <c r="O2444" i="1"/>
  <c r="T2444" i="1" s="1"/>
  <c r="S2443" i="1"/>
  <c r="R2443" i="1"/>
  <c r="O2443" i="1"/>
  <c r="T2443" i="1" s="1"/>
  <c r="S2442" i="1"/>
  <c r="R2442" i="1"/>
  <c r="O2442" i="1"/>
  <c r="T2442" i="1" s="1"/>
  <c r="S2441" i="1"/>
  <c r="R2441" i="1"/>
  <c r="O2441" i="1"/>
  <c r="T2441" i="1" s="1"/>
  <c r="S2440" i="1"/>
  <c r="R2440" i="1"/>
  <c r="O2440" i="1"/>
  <c r="T2440" i="1" s="1"/>
  <c r="S2439" i="1"/>
  <c r="R2439" i="1"/>
  <c r="O2439" i="1"/>
  <c r="T2439" i="1" s="1"/>
  <c r="S2438" i="1"/>
  <c r="R2438" i="1"/>
  <c r="O2438" i="1"/>
  <c r="T2438" i="1" s="1"/>
  <c r="S2437" i="1"/>
  <c r="R2437" i="1"/>
  <c r="O2437" i="1"/>
  <c r="T2437" i="1" s="1"/>
  <c r="S2436" i="1"/>
  <c r="R2436" i="1"/>
  <c r="O2436" i="1"/>
  <c r="T2436" i="1" s="1"/>
  <c r="S2435" i="1"/>
  <c r="R2435" i="1"/>
  <c r="O2435" i="1"/>
  <c r="T2435" i="1" s="1"/>
  <c r="S2434" i="1"/>
  <c r="R2434" i="1"/>
  <c r="O2434" i="1"/>
  <c r="T2434" i="1" s="1"/>
  <c r="S2433" i="1"/>
  <c r="R2433" i="1"/>
  <c r="O2433" i="1"/>
  <c r="T2433" i="1" s="1"/>
  <c r="S2432" i="1"/>
  <c r="R2432" i="1"/>
  <c r="O2432" i="1"/>
  <c r="T2432" i="1" s="1"/>
  <c r="S2431" i="1"/>
  <c r="R2431" i="1"/>
  <c r="O2431" i="1"/>
  <c r="T2431" i="1" s="1"/>
  <c r="S2430" i="1"/>
  <c r="R2430" i="1"/>
  <c r="O2430" i="1"/>
  <c r="T2430" i="1" s="1"/>
  <c r="S2429" i="1"/>
  <c r="R2429" i="1"/>
  <c r="O2429" i="1"/>
  <c r="T2429" i="1" s="1"/>
  <c r="S2428" i="1"/>
  <c r="R2428" i="1"/>
  <c r="O2428" i="1"/>
  <c r="T2428" i="1" s="1"/>
  <c r="S2427" i="1"/>
  <c r="R2427" i="1"/>
  <c r="O2427" i="1"/>
  <c r="T2427" i="1" s="1"/>
  <c r="S2426" i="1"/>
  <c r="R2426" i="1"/>
  <c r="O2426" i="1"/>
  <c r="T2426" i="1" s="1"/>
  <c r="S2425" i="1"/>
  <c r="R2425" i="1"/>
  <c r="O2425" i="1"/>
  <c r="T2425" i="1" s="1"/>
  <c r="S2424" i="1"/>
  <c r="R2424" i="1"/>
  <c r="O2424" i="1"/>
  <c r="T2424" i="1" s="1"/>
  <c r="S2423" i="1"/>
  <c r="R2423" i="1"/>
  <c r="O2423" i="1"/>
  <c r="T2423" i="1" s="1"/>
  <c r="S2422" i="1"/>
  <c r="R2422" i="1"/>
  <c r="O2422" i="1"/>
  <c r="T2422" i="1" s="1"/>
  <c r="S2421" i="1"/>
  <c r="R2421" i="1"/>
  <c r="O2421" i="1"/>
  <c r="T2421" i="1" s="1"/>
  <c r="S2420" i="1"/>
  <c r="R2420" i="1"/>
  <c r="O2420" i="1"/>
  <c r="T2420" i="1" s="1"/>
  <c r="S2419" i="1"/>
  <c r="R2419" i="1"/>
  <c r="O2419" i="1"/>
  <c r="T2419" i="1" s="1"/>
  <c r="S2418" i="1"/>
  <c r="R2418" i="1"/>
  <c r="O2418" i="1"/>
  <c r="T2418" i="1" s="1"/>
  <c r="S2417" i="1"/>
  <c r="R2417" i="1"/>
  <c r="O2417" i="1"/>
  <c r="T2417" i="1" s="1"/>
  <c r="S2416" i="1"/>
  <c r="R2416" i="1"/>
  <c r="O2416" i="1"/>
  <c r="T2416" i="1" s="1"/>
  <c r="S2415" i="1"/>
  <c r="R2415" i="1"/>
  <c r="O2415" i="1"/>
  <c r="T2415" i="1" s="1"/>
  <c r="S2414" i="1"/>
  <c r="R2414" i="1"/>
  <c r="O2414" i="1"/>
  <c r="T2414" i="1" s="1"/>
  <c r="S2413" i="1"/>
  <c r="R2413" i="1"/>
  <c r="O2413" i="1"/>
  <c r="T2413" i="1" s="1"/>
  <c r="S2412" i="1"/>
  <c r="R2412" i="1"/>
  <c r="O2412" i="1"/>
  <c r="T2412" i="1" s="1"/>
  <c r="S2411" i="1"/>
  <c r="R2411" i="1"/>
  <c r="O2411" i="1"/>
  <c r="T2411" i="1" s="1"/>
  <c r="S2410" i="1"/>
  <c r="R2410" i="1"/>
  <c r="O2410" i="1"/>
  <c r="T2410" i="1" s="1"/>
  <c r="S2409" i="1"/>
  <c r="R2409" i="1"/>
  <c r="O2409" i="1"/>
  <c r="T2409" i="1" s="1"/>
  <c r="S2408" i="1"/>
  <c r="R2408" i="1"/>
  <c r="O2408" i="1"/>
  <c r="T2408" i="1" s="1"/>
  <c r="S2407" i="1"/>
  <c r="R2407" i="1"/>
  <c r="O2407" i="1"/>
  <c r="T2407" i="1" s="1"/>
  <c r="S2406" i="1"/>
  <c r="R2406" i="1"/>
  <c r="O2406" i="1"/>
  <c r="T2406" i="1" s="1"/>
  <c r="S2405" i="1"/>
  <c r="R2405" i="1"/>
  <c r="O2405" i="1"/>
  <c r="T2405" i="1" s="1"/>
  <c r="S2404" i="1"/>
  <c r="R2404" i="1"/>
  <c r="O2404" i="1"/>
  <c r="T2404" i="1" s="1"/>
  <c r="S2403" i="1"/>
  <c r="R2403" i="1"/>
  <c r="O2403" i="1"/>
  <c r="T2403" i="1" s="1"/>
  <c r="S2402" i="1"/>
  <c r="R2402" i="1"/>
  <c r="O2402" i="1"/>
  <c r="T2402" i="1" s="1"/>
  <c r="S2401" i="1"/>
  <c r="R2401" i="1"/>
  <c r="O2401" i="1"/>
  <c r="T2401" i="1" s="1"/>
  <c r="S2400" i="1"/>
  <c r="R2400" i="1"/>
  <c r="O2400" i="1"/>
  <c r="T2400" i="1" s="1"/>
  <c r="S2399" i="1"/>
  <c r="R2399" i="1"/>
  <c r="O2399" i="1"/>
  <c r="T2399" i="1" s="1"/>
  <c r="S2398" i="1"/>
  <c r="R2398" i="1"/>
  <c r="O2398" i="1"/>
  <c r="T2398" i="1" s="1"/>
  <c r="S2397" i="1"/>
  <c r="R2397" i="1"/>
  <c r="O2397" i="1"/>
  <c r="T2397" i="1" s="1"/>
  <c r="S2396" i="1"/>
  <c r="R2396" i="1"/>
  <c r="O2396" i="1"/>
  <c r="T2396" i="1" s="1"/>
  <c r="S2395" i="1"/>
  <c r="R2395" i="1"/>
  <c r="O2395" i="1"/>
  <c r="T2395" i="1" s="1"/>
  <c r="S2394" i="1"/>
  <c r="R2394" i="1"/>
  <c r="O2394" i="1"/>
  <c r="T2394" i="1" s="1"/>
  <c r="S2393" i="1"/>
  <c r="R2393" i="1"/>
  <c r="O2393" i="1"/>
  <c r="T2393" i="1" s="1"/>
  <c r="S2392" i="1"/>
  <c r="R2392" i="1"/>
  <c r="O2392" i="1"/>
  <c r="T2392" i="1" s="1"/>
  <c r="S2391" i="1"/>
  <c r="R2391" i="1"/>
  <c r="O2391" i="1"/>
  <c r="T2391" i="1" s="1"/>
  <c r="S2390" i="1"/>
  <c r="R2390" i="1"/>
  <c r="O2390" i="1"/>
  <c r="T2390" i="1" s="1"/>
  <c r="S2389" i="1"/>
  <c r="R2389" i="1"/>
  <c r="O2389" i="1"/>
  <c r="T2389" i="1" s="1"/>
  <c r="S2388" i="1"/>
  <c r="R2388" i="1"/>
  <c r="O2388" i="1"/>
  <c r="T2388" i="1" s="1"/>
  <c r="S2387" i="1"/>
  <c r="R2387" i="1"/>
  <c r="O2387" i="1"/>
  <c r="T2387" i="1" s="1"/>
  <c r="S2386" i="1"/>
  <c r="R2386" i="1"/>
  <c r="O2386" i="1"/>
  <c r="T2386" i="1" s="1"/>
  <c r="S2385" i="1"/>
  <c r="R2385" i="1"/>
  <c r="O2385" i="1"/>
  <c r="T2385" i="1" s="1"/>
  <c r="S2384" i="1"/>
  <c r="R2384" i="1"/>
  <c r="O2384" i="1"/>
  <c r="T2384" i="1" s="1"/>
  <c r="S2383" i="1"/>
  <c r="R2383" i="1"/>
  <c r="O2383" i="1"/>
  <c r="T2383" i="1" s="1"/>
  <c r="S2382" i="1"/>
  <c r="R2382" i="1"/>
  <c r="O2382" i="1"/>
  <c r="T2382" i="1" s="1"/>
  <c r="S2381" i="1"/>
  <c r="R2381" i="1"/>
  <c r="O2381" i="1"/>
  <c r="T2381" i="1" s="1"/>
  <c r="S2380" i="1"/>
  <c r="R2380" i="1"/>
  <c r="O2380" i="1"/>
  <c r="T2380" i="1" s="1"/>
  <c r="S2379" i="1"/>
  <c r="R2379" i="1"/>
  <c r="O2379" i="1"/>
  <c r="T2379" i="1" s="1"/>
  <c r="S2378" i="1"/>
  <c r="R2378" i="1"/>
  <c r="O2378" i="1"/>
  <c r="T2378" i="1" s="1"/>
  <c r="S2377" i="1"/>
  <c r="R2377" i="1"/>
  <c r="O2377" i="1"/>
  <c r="T2377" i="1" s="1"/>
  <c r="S2376" i="1"/>
  <c r="R2376" i="1"/>
  <c r="O2376" i="1"/>
  <c r="T2376" i="1" s="1"/>
  <c r="S2375" i="1"/>
  <c r="R2375" i="1"/>
  <c r="O2375" i="1"/>
  <c r="T2375" i="1" s="1"/>
  <c r="S2374" i="1"/>
  <c r="R2374" i="1"/>
  <c r="O2374" i="1"/>
  <c r="T2374" i="1" s="1"/>
  <c r="S2373" i="1"/>
  <c r="R2373" i="1"/>
  <c r="O2373" i="1"/>
  <c r="T2373" i="1" s="1"/>
  <c r="S2372" i="1"/>
  <c r="R2372" i="1"/>
  <c r="O2372" i="1"/>
  <c r="T2372" i="1" s="1"/>
  <c r="S2371" i="1"/>
  <c r="R2371" i="1"/>
  <c r="O2371" i="1"/>
  <c r="T2371" i="1" s="1"/>
  <c r="S2370" i="1"/>
  <c r="R2370" i="1"/>
  <c r="O2370" i="1"/>
  <c r="T2370" i="1" s="1"/>
  <c r="S2369" i="1"/>
  <c r="R2369" i="1"/>
  <c r="O2369" i="1"/>
  <c r="T2369" i="1" s="1"/>
  <c r="S2368" i="1"/>
  <c r="R2368" i="1"/>
  <c r="O2368" i="1"/>
  <c r="T2368" i="1" s="1"/>
  <c r="S2367" i="1"/>
  <c r="R2367" i="1"/>
  <c r="O2367" i="1"/>
  <c r="T2367" i="1" s="1"/>
  <c r="S2366" i="1"/>
  <c r="R2366" i="1"/>
  <c r="O2366" i="1"/>
  <c r="T2366" i="1" s="1"/>
  <c r="S2365" i="1"/>
  <c r="R2365" i="1"/>
  <c r="O2365" i="1"/>
  <c r="T2365" i="1" s="1"/>
  <c r="S2364" i="1"/>
  <c r="R2364" i="1"/>
  <c r="O2364" i="1"/>
  <c r="T2364" i="1" s="1"/>
  <c r="S2363" i="1"/>
  <c r="R2363" i="1"/>
  <c r="O2363" i="1"/>
  <c r="T2363" i="1" s="1"/>
  <c r="S2362" i="1"/>
  <c r="R2362" i="1"/>
  <c r="O2362" i="1"/>
  <c r="T2362" i="1" s="1"/>
  <c r="S2361" i="1"/>
  <c r="R2361" i="1"/>
  <c r="O2361" i="1"/>
  <c r="T2361" i="1" s="1"/>
  <c r="S2360" i="1"/>
  <c r="R2360" i="1"/>
  <c r="O2360" i="1"/>
  <c r="T2360" i="1" s="1"/>
  <c r="S2359" i="1"/>
  <c r="R2359" i="1"/>
  <c r="O2359" i="1"/>
  <c r="T2359" i="1" s="1"/>
  <c r="S2358" i="1"/>
  <c r="R2358" i="1"/>
  <c r="O2358" i="1"/>
  <c r="T2358" i="1" s="1"/>
  <c r="S2357" i="1"/>
  <c r="R2357" i="1"/>
  <c r="O2357" i="1"/>
  <c r="T2357" i="1" s="1"/>
  <c r="S2356" i="1"/>
  <c r="R2356" i="1"/>
  <c r="O2356" i="1"/>
  <c r="T2356" i="1" s="1"/>
  <c r="S2355" i="1"/>
  <c r="R2355" i="1"/>
  <c r="O2355" i="1"/>
  <c r="T2355" i="1" s="1"/>
  <c r="S2354" i="1"/>
  <c r="R2354" i="1"/>
  <c r="O2354" i="1"/>
  <c r="T2354" i="1" s="1"/>
  <c r="S2353" i="1"/>
  <c r="R2353" i="1"/>
  <c r="O2353" i="1"/>
  <c r="T2353" i="1" s="1"/>
  <c r="S2352" i="1"/>
  <c r="R2352" i="1"/>
  <c r="O2352" i="1"/>
  <c r="T2352" i="1" s="1"/>
  <c r="S2351" i="1"/>
  <c r="R2351" i="1"/>
  <c r="O2351" i="1"/>
  <c r="T2351" i="1" s="1"/>
  <c r="S2350" i="1"/>
  <c r="R2350" i="1"/>
  <c r="O2350" i="1"/>
  <c r="T2350" i="1" s="1"/>
  <c r="S2349" i="1"/>
  <c r="R2349" i="1"/>
  <c r="O2349" i="1"/>
  <c r="T2349" i="1" s="1"/>
  <c r="S2348" i="1"/>
  <c r="R2348" i="1"/>
  <c r="O2348" i="1"/>
  <c r="T2348" i="1" s="1"/>
  <c r="S2347" i="1"/>
  <c r="R2347" i="1"/>
  <c r="O2347" i="1"/>
  <c r="T2347" i="1" s="1"/>
  <c r="S2346" i="1"/>
  <c r="R2346" i="1"/>
  <c r="O2346" i="1"/>
  <c r="T2346" i="1" s="1"/>
  <c r="S2345" i="1"/>
  <c r="R2345" i="1"/>
  <c r="O2345" i="1"/>
  <c r="T2345" i="1" s="1"/>
  <c r="S2344" i="1"/>
  <c r="R2344" i="1"/>
  <c r="O2344" i="1"/>
  <c r="T2344" i="1" s="1"/>
  <c r="S2343" i="1"/>
  <c r="R2343" i="1"/>
  <c r="O2343" i="1"/>
  <c r="T2343" i="1" s="1"/>
  <c r="S2342" i="1"/>
  <c r="R2342" i="1"/>
  <c r="O2342" i="1"/>
  <c r="T2342" i="1" s="1"/>
  <c r="S2341" i="1"/>
  <c r="R2341" i="1"/>
  <c r="O2341" i="1"/>
  <c r="T2341" i="1" s="1"/>
  <c r="S2340" i="1"/>
  <c r="R2340" i="1"/>
  <c r="O2340" i="1"/>
  <c r="T2340" i="1" s="1"/>
  <c r="S2339" i="1"/>
  <c r="R2339" i="1"/>
  <c r="O2339" i="1"/>
  <c r="T2339" i="1" s="1"/>
  <c r="S2338" i="1"/>
  <c r="R2338" i="1"/>
  <c r="O2338" i="1"/>
  <c r="T2338" i="1" s="1"/>
  <c r="S2337" i="1"/>
  <c r="R2337" i="1"/>
  <c r="O2337" i="1"/>
  <c r="T2337" i="1" s="1"/>
  <c r="S2336" i="1"/>
  <c r="R2336" i="1"/>
  <c r="O2336" i="1"/>
  <c r="T2336" i="1" s="1"/>
  <c r="S2335" i="1"/>
  <c r="R2335" i="1"/>
  <c r="O2335" i="1"/>
  <c r="T2335" i="1" s="1"/>
  <c r="S2334" i="1"/>
  <c r="R2334" i="1"/>
  <c r="O2334" i="1"/>
  <c r="T2334" i="1" s="1"/>
  <c r="S2333" i="1"/>
  <c r="R2333" i="1"/>
  <c r="O2333" i="1"/>
  <c r="T2333" i="1" s="1"/>
  <c r="S2332" i="1"/>
  <c r="R2332" i="1"/>
  <c r="O2332" i="1"/>
  <c r="T2332" i="1" s="1"/>
  <c r="S2331" i="1"/>
  <c r="R2331" i="1"/>
  <c r="O2331" i="1"/>
  <c r="T2331" i="1" s="1"/>
  <c r="S2330" i="1"/>
  <c r="R2330" i="1"/>
  <c r="O2330" i="1"/>
  <c r="T2330" i="1" s="1"/>
  <c r="S2329" i="1"/>
  <c r="R2329" i="1"/>
  <c r="O2329" i="1"/>
  <c r="T2329" i="1" s="1"/>
  <c r="S2328" i="1"/>
  <c r="R2328" i="1"/>
  <c r="O2328" i="1"/>
  <c r="T2328" i="1" s="1"/>
  <c r="S2327" i="1"/>
  <c r="R2327" i="1"/>
  <c r="O2327" i="1"/>
  <c r="T2327" i="1" s="1"/>
  <c r="S2326" i="1"/>
  <c r="R2326" i="1"/>
  <c r="O2326" i="1"/>
  <c r="T2326" i="1" s="1"/>
  <c r="S2325" i="1"/>
  <c r="R2325" i="1"/>
  <c r="O2325" i="1"/>
  <c r="T2325" i="1" s="1"/>
  <c r="S2324" i="1"/>
  <c r="R2324" i="1"/>
  <c r="O2324" i="1"/>
  <c r="T2324" i="1" s="1"/>
  <c r="S2323" i="1"/>
  <c r="R2323" i="1"/>
  <c r="O2323" i="1"/>
  <c r="T2323" i="1" s="1"/>
  <c r="S2322" i="1"/>
  <c r="R2322" i="1"/>
  <c r="O2322" i="1"/>
  <c r="T2322" i="1" s="1"/>
  <c r="S2321" i="1"/>
  <c r="R2321" i="1"/>
  <c r="O2321" i="1"/>
  <c r="T2321" i="1" s="1"/>
  <c r="S2320" i="1"/>
  <c r="R2320" i="1"/>
  <c r="O2320" i="1"/>
  <c r="T2320" i="1" s="1"/>
  <c r="S2319" i="1"/>
  <c r="R2319" i="1"/>
  <c r="O2319" i="1"/>
  <c r="T2319" i="1" s="1"/>
  <c r="S2318" i="1"/>
  <c r="R2318" i="1"/>
  <c r="O2318" i="1"/>
  <c r="T2318" i="1" s="1"/>
  <c r="S2317" i="1"/>
  <c r="R2317" i="1"/>
  <c r="O2317" i="1"/>
  <c r="T2317" i="1" s="1"/>
  <c r="S2316" i="1"/>
  <c r="R2316" i="1"/>
  <c r="O2316" i="1"/>
  <c r="T2316" i="1" s="1"/>
  <c r="S2315" i="1"/>
  <c r="R2315" i="1"/>
  <c r="O2315" i="1"/>
  <c r="T2315" i="1" s="1"/>
  <c r="S2314" i="1"/>
  <c r="R2314" i="1"/>
  <c r="O2314" i="1"/>
  <c r="T2314" i="1" s="1"/>
  <c r="S2313" i="1"/>
  <c r="R2313" i="1"/>
  <c r="O2313" i="1"/>
  <c r="T2313" i="1" s="1"/>
  <c r="S2312" i="1"/>
  <c r="R2312" i="1"/>
  <c r="O2312" i="1"/>
  <c r="T2312" i="1" s="1"/>
  <c r="S2311" i="1"/>
  <c r="R2311" i="1"/>
  <c r="O2311" i="1"/>
  <c r="T2311" i="1" s="1"/>
  <c r="S2310" i="1"/>
  <c r="R2310" i="1"/>
  <c r="O2310" i="1"/>
  <c r="T2310" i="1" s="1"/>
  <c r="S2309" i="1"/>
  <c r="R2309" i="1"/>
  <c r="O2309" i="1"/>
  <c r="T2309" i="1" s="1"/>
  <c r="S2308" i="1"/>
  <c r="R2308" i="1"/>
  <c r="O2308" i="1"/>
  <c r="T2308" i="1" s="1"/>
  <c r="S2307" i="1"/>
  <c r="R2307" i="1"/>
  <c r="O2307" i="1"/>
  <c r="T2307" i="1" s="1"/>
  <c r="S2306" i="1"/>
  <c r="R2306" i="1"/>
  <c r="O2306" i="1"/>
  <c r="T2306" i="1" s="1"/>
  <c r="S2305" i="1"/>
  <c r="R2305" i="1"/>
  <c r="O2305" i="1"/>
  <c r="T2305" i="1" s="1"/>
  <c r="S2304" i="1"/>
  <c r="R2304" i="1"/>
  <c r="O2304" i="1"/>
  <c r="T2304" i="1" s="1"/>
  <c r="S2303" i="1"/>
  <c r="R2303" i="1"/>
  <c r="O2303" i="1"/>
  <c r="T2303" i="1" s="1"/>
  <c r="S2302" i="1"/>
  <c r="R2302" i="1"/>
  <c r="O2302" i="1"/>
  <c r="T2302" i="1" s="1"/>
  <c r="S2301" i="1"/>
  <c r="R2301" i="1"/>
  <c r="O2301" i="1"/>
  <c r="T2301" i="1" s="1"/>
  <c r="S2300" i="1"/>
  <c r="R2300" i="1"/>
  <c r="O2300" i="1"/>
  <c r="T2300" i="1" s="1"/>
  <c r="S2299" i="1"/>
  <c r="R2299" i="1"/>
  <c r="O2299" i="1"/>
  <c r="T2299" i="1" s="1"/>
  <c r="S2298" i="1"/>
  <c r="R2298" i="1"/>
  <c r="O2298" i="1"/>
  <c r="T2298" i="1" s="1"/>
  <c r="S2297" i="1"/>
  <c r="R2297" i="1"/>
  <c r="O2297" i="1"/>
  <c r="T2297" i="1" s="1"/>
  <c r="S2296" i="1"/>
  <c r="R2296" i="1"/>
  <c r="O2296" i="1"/>
  <c r="T2296" i="1" s="1"/>
  <c r="S2295" i="1"/>
  <c r="R2295" i="1"/>
  <c r="O2295" i="1"/>
  <c r="T2295" i="1" s="1"/>
  <c r="S2294" i="1"/>
  <c r="R2294" i="1"/>
  <c r="O2294" i="1"/>
  <c r="T2294" i="1" s="1"/>
  <c r="S2293" i="1"/>
  <c r="R2293" i="1"/>
  <c r="O2293" i="1"/>
  <c r="T2293" i="1" s="1"/>
  <c r="S2292" i="1"/>
  <c r="R2292" i="1"/>
  <c r="O2292" i="1"/>
  <c r="T2292" i="1" s="1"/>
  <c r="S2291" i="1"/>
  <c r="R2291" i="1"/>
  <c r="O2291" i="1"/>
  <c r="T2291" i="1" s="1"/>
  <c r="S2290" i="1"/>
  <c r="R2290" i="1"/>
  <c r="O2290" i="1"/>
  <c r="T2290" i="1" s="1"/>
  <c r="S2289" i="1"/>
  <c r="R2289" i="1"/>
  <c r="O2289" i="1"/>
  <c r="T2289" i="1" s="1"/>
  <c r="S2288" i="1"/>
  <c r="R2288" i="1"/>
  <c r="O2288" i="1"/>
  <c r="T2288" i="1" s="1"/>
  <c r="S2287" i="1"/>
  <c r="R2287" i="1"/>
  <c r="O2287" i="1"/>
  <c r="T2287" i="1" s="1"/>
  <c r="S2286" i="1"/>
  <c r="R2286" i="1"/>
  <c r="O2286" i="1"/>
  <c r="T2286" i="1" s="1"/>
  <c r="S2285" i="1"/>
  <c r="R2285" i="1"/>
  <c r="O2285" i="1"/>
  <c r="T2285" i="1" s="1"/>
  <c r="S2284" i="1"/>
  <c r="R2284" i="1"/>
  <c r="O2284" i="1"/>
  <c r="T2284" i="1" s="1"/>
  <c r="S2283" i="1"/>
  <c r="R2283" i="1"/>
  <c r="O2283" i="1"/>
  <c r="T2283" i="1" s="1"/>
  <c r="S2282" i="1"/>
  <c r="R2282" i="1"/>
  <c r="O2282" i="1"/>
  <c r="T2282" i="1" s="1"/>
  <c r="S2281" i="1"/>
  <c r="R2281" i="1"/>
  <c r="O2281" i="1"/>
  <c r="T2281" i="1" s="1"/>
  <c r="S2280" i="1"/>
  <c r="R2280" i="1"/>
  <c r="O2280" i="1"/>
  <c r="T2280" i="1" s="1"/>
  <c r="S2279" i="1"/>
  <c r="R2279" i="1"/>
  <c r="O2279" i="1"/>
  <c r="T2279" i="1" s="1"/>
  <c r="S2278" i="1"/>
  <c r="R2278" i="1"/>
  <c r="O2278" i="1"/>
  <c r="T2278" i="1" s="1"/>
  <c r="S2277" i="1"/>
  <c r="R2277" i="1"/>
  <c r="O2277" i="1"/>
  <c r="T2277" i="1" s="1"/>
  <c r="S2276" i="1"/>
  <c r="R2276" i="1"/>
  <c r="O2276" i="1"/>
  <c r="T2276" i="1" s="1"/>
  <c r="S2275" i="1"/>
  <c r="R2275" i="1"/>
  <c r="O2275" i="1"/>
  <c r="T2275" i="1" s="1"/>
  <c r="S2274" i="1"/>
  <c r="R2274" i="1"/>
  <c r="O2274" i="1"/>
  <c r="T2274" i="1" s="1"/>
  <c r="S2273" i="1"/>
  <c r="R2273" i="1"/>
  <c r="O2273" i="1"/>
  <c r="T2273" i="1" s="1"/>
  <c r="S2272" i="1"/>
  <c r="R2272" i="1"/>
  <c r="O2272" i="1"/>
  <c r="T2272" i="1" s="1"/>
  <c r="S2271" i="1"/>
  <c r="R2271" i="1"/>
  <c r="O2271" i="1"/>
  <c r="T2271" i="1" s="1"/>
  <c r="S2270" i="1"/>
  <c r="R2270" i="1"/>
  <c r="O2270" i="1"/>
  <c r="T2270" i="1" s="1"/>
  <c r="S2269" i="1"/>
  <c r="R2269" i="1"/>
  <c r="O2269" i="1"/>
  <c r="T2269" i="1" s="1"/>
  <c r="S2268" i="1"/>
  <c r="R2268" i="1"/>
  <c r="O2268" i="1"/>
  <c r="T2268" i="1" s="1"/>
  <c r="T2267" i="1"/>
  <c r="S2267" i="1"/>
  <c r="R2267" i="1"/>
  <c r="O2267" i="1"/>
  <c r="S2266" i="1"/>
  <c r="R2266" i="1"/>
  <c r="O2266" i="1"/>
  <c r="T2266" i="1" s="1"/>
  <c r="S2265" i="1"/>
  <c r="R2265" i="1"/>
  <c r="O2265" i="1"/>
  <c r="T2265" i="1" s="1"/>
  <c r="S2264" i="1"/>
  <c r="R2264" i="1"/>
  <c r="O2264" i="1"/>
  <c r="T2264" i="1" s="1"/>
  <c r="S2263" i="1"/>
  <c r="R2263" i="1"/>
  <c r="O2263" i="1"/>
  <c r="T2263" i="1" s="1"/>
  <c r="S2262" i="1"/>
  <c r="R2262" i="1"/>
  <c r="O2262" i="1"/>
  <c r="T2262" i="1" s="1"/>
  <c r="S2261" i="1"/>
  <c r="R2261" i="1"/>
  <c r="O2261" i="1"/>
  <c r="T2261" i="1" s="1"/>
  <c r="S2260" i="1"/>
  <c r="R2260" i="1"/>
  <c r="O2260" i="1"/>
  <c r="T2260" i="1" s="1"/>
  <c r="S2259" i="1"/>
  <c r="R2259" i="1"/>
  <c r="O2259" i="1"/>
  <c r="T2259" i="1" s="1"/>
  <c r="S2258" i="1"/>
  <c r="R2258" i="1"/>
  <c r="O2258" i="1"/>
  <c r="T2258" i="1" s="1"/>
  <c r="S2257" i="1"/>
  <c r="R2257" i="1"/>
  <c r="O2257" i="1"/>
  <c r="T2257" i="1" s="1"/>
  <c r="S2256" i="1"/>
  <c r="R2256" i="1"/>
  <c r="O2256" i="1"/>
  <c r="T2256" i="1" s="1"/>
  <c r="S2255" i="1"/>
  <c r="R2255" i="1"/>
  <c r="O2255" i="1"/>
  <c r="T2255" i="1" s="1"/>
  <c r="S2254" i="1"/>
  <c r="R2254" i="1"/>
  <c r="O2254" i="1"/>
  <c r="T2254" i="1" s="1"/>
  <c r="S2253" i="1"/>
  <c r="R2253" i="1"/>
  <c r="O2253" i="1"/>
  <c r="T2253" i="1" s="1"/>
  <c r="S2252" i="1"/>
  <c r="R2252" i="1"/>
  <c r="O2252" i="1"/>
  <c r="T2252" i="1" s="1"/>
  <c r="S2251" i="1"/>
  <c r="R2251" i="1"/>
  <c r="O2251" i="1"/>
  <c r="T2251" i="1" s="1"/>
  <c r="S2250" i="1"/>
  <c r="R2250" i="1"/>
  <c r="O2250" i="1"/>
  <c r="T2250" i="1" s="1"/>
  <c r="S2249" i="1"/>
  <c r="R2249" i="1"/>
  <c r="O2249" i="1"/>
  <c r="T2249" i="1" s="1"/>
  <c r="S2248" i="1"/>
  <c r="R2248" i="1"/>
  <c r="O2248" i="1"/>
  <c r="T2248" i="1" s="1"/>
  <c r="S2247" i="1"/>
  <c r="R2247" i="1"/>
  <c r="O2247" i="1"/>
  <c r="T2247" i="1" s="1"/>
  <c r="S2246" i="1"/>
  <c r="R2246" i="1"/>
  <c r="O2246" i="1"/>
  <c r="T2246" i="1" s="1"/>
  <c r="S2245" i="1"/>
  <c r="R2245" i="1"/>
  <c r="O2245" i="1"/>
  <c r="T2245" i="1" s="1"/>
  <c r="S2244" i="1"/>
  <c r="R2244" i="1"/>
  <c r="O2244" i="1"/>
  <c r="T2244" i="1" s="1"/>
  <c r="S2243" i="1"/>
  <c r="R2243" i="1"/>
  <c r="O2243" i="1"/>
  <c r="T2243" i="1" s="1"/>
  <c r="S2242" i="1"/>
  <c r="R2242" i="1"/>
  <c r="O2242" i="1"/>
  <c r="T2242" i="1" s="1"/>
  <c r="S2241" i="1"/>
  <c r="R2241" i="1"/>
  <c r="O2241" i="1"/>
  <c r="T2241" i="1" s="1"/>
  <c r="S2240" i="1"/>
  <c r="R2240" i="1"/>
  <c r="O2240" i="1"/>
  <c r="T2240" i="1" s="1"/>
  <c r="S2239" i="1"/>
  <c r="R2239" i="1"/>
  <c r="O2239" i="1"/>
  <c r="T2239" i="1" s="1"/>
  <c r="T2238" i="1"/>
  <c r="S2238" i="1"/>
  <c r="R2238" i="1"/>
  <c r="O2238" i="1"/>
  <c r="S2237" i="1"/>
  <c r="R2237" i="1"/>
  <c r="O2237" i="1"/>
  <c r="T2237" i="1" s="1"/>
  <c r="S2236" i="1"/>
  <c r="R2236" i="1"/>
  <c r="O2236" i="1"/>
  <c r="T2236" i="1" s="1"/>
  <c r="S2235" i="1"/>
  <c r="R2235" i="1"/>
  <c r="O2235" i="1"/>
  <c r="T2235" i="1" s="1"/>
  <c r="S2234" i="1"/>
  <c r="R2234" i="1"/>
  <c r="O2234" i="1"/>
  <c r="T2234" i="1" s="1"/>
  <c r="S2233" i="1"/>
  <c r="R2233" i="1"/>
  <c r="O2233" i="1"/>
  <c r="T2233" i="1" s="1"/>
  <c r="S2232" i="1"/>
  <c r="R2232" i="1"/>
  <c r="O2232" i="1"/>
  <c r="T2232" i="1" s="1"/>
  <c r="S2231" i="1"/>
  <c r="R2231" i="1"/>
  <c r="O2231" i="1"/>
  <c r="T2231" i="1" s="1"/>
  <c r="S2230" i="1"/>
  <c r="R2230" i="1"/>
  <c r="O2230" i="1"/>
  <c r="T2230" i="1" s="1"/>
  <c r="S2229" i="1"/>
  <c r="R2229" i="1"/>
  <c r="O2229" i="1"/>
  <c r="T2229" i="1" s="1"/>
  <c r="S2228" i="1"/>
  <c r="R2228" i="1"/>
  <c r="O2228" i="1"/>
  <c r="T2228" i="1" s="1"/>
  <c r="S2227" i="1"/>
  <c r="R2227" i="1"/>
  <c r="O2227" i="1"/>
  <c r="T2227" i="1" s="1"/>
  <c r="S2226" i="1"/>
  <c r="R2226" i="1"/>
  <c r="O2226" i="1"/>
  <c r="T2226" i="1" s="1"/>
  <c r="S2225" i="1"/>
  <c r="R2225" i="1"/>
  <c r="O2225" i="1"/>
  <c r="T2225" i="1" s="1"/>
  <c r="S2224" i="1"/>
  <c r="R2224" i="1"/>
  <c r="O2224" i="1"/>
  <c r="T2224" i="1" s="1"/>
  <c r="S2223" i="1"/>
  <c r="R2223" i="1"/>
  <c r="O2223" i="1"/>
  <c r="T2223" i="1" s="1"/>
  <c r="S2222" i="1"/>
  <c r="R2222" i="1"/>
  <c r="O2222" i="1"/>
  <c r="T2222" i="1" s="1"/>
  <c r="S2221" i="1"/>
  <c r="R2221" i="1"/>
  <c r="O2221" i="1"/>
  <c r="T2221" i="1" s="1"/>
  <c r="S2220" i="1"/>
  <c r="R2220" i="1"/>
  <c r="O2220" i="1"/>
  <c r="T2220" i="1" s="1"/>
  <c r="S2219" i="1"/>
  <c r="R2219" i="1"/>
  <c r="O2219" i="1"/>
  <c r="T2219" i="1" s="1"/>
  <c r="S2218" i="1"/>
  <c r="R2218" i="1"/>
  <c r="O2218" i="1"/>
  <c r="T2218" i="1" s="1"/>
  <c r="S2217" i="1"/>
  <c r="R2217" i="1"/>
  <c r="O2217" i="1"/>
  <c r="T2217" i="1" s="1"/>
  <c r="S2216" i="1"/>
  <c r="R2216" i="1"/>
  <c r="O2216" i="1"/>
  <c r="T2216" i="1" s="1"/>
  <c r="S2215" i="1"/>
  <c r="R2215" i="1"/>
  <c r="O2215" i="1"/>
  <c r="T2215" i="1" s="1"/>
  <c r="S2214" i="1"/>
  <c r="R2214" i="1"/>
  <c r="O2214" i="1"/>
  <c r="T2214" i="1" s="1"/>
  <c r="S2213" i="1"/>
  <c r="R2213" i="1"/>
  <c r="O2213" i="1"/>
  <c r="T2213" i="1" s="1"/>
  <c r="S2212" i="1"/>
  <c r="R2212" i="1"/>
  <c r="O2212" i="1"/>
  <c r="T2212" i="1" s="1"/>
  <c r="S2211" i="1"/>
  <c r="R2211" i="1"/>
  <c r="O2211" i="1"/>
  <c r="T2211" i="1" s="1"/>
  <c r="S2210" i="1"/>
  <c r="R2210" i="1"/>
  <c r="O2210" i="1"/>
  <c r="T2210" i="1" s="1"/>
  <c r="S2209" i="1"/>
  <c r="R2209" i="1"/>
  <c r="O2209" i="1"/>
  <c r="T2209" i="1" s="1"/>
  <c r="S2208" i="1"/>
  <c r="R2208" i="1"/>
  <c r="O2208" i="1"/>
  <c r="T2208" i="1" s="1"/>
  <c r="S2207" i="1"/>
  <c r="R2207" i="1"/>
  <c r="O2207" i="1"/>
  <c r="T2207" i="1" s="1"/>
  <c r="S2206" i="1"/>
  <c r="R2206" i="1"/>
  <c r="O2206" i="1"/>
  <c r="T2206" i="1" s="1"/>
  <c r="S2205" i="1"/>
  <c r="R2205" i="1"/>
  <c r="O2205" i="1"/>
  <c r="T2205" i="1" s="1"/>
  <c r="S2204" i="1"/>
  <c r="R2204" i="1"/>
  <c r="O2204" i="1"/>
  <c r="T2204" i="1" s="1"/>
  <c r="S2203" i="1"/>
  <c r="R2203" i="1"/>
  <c r="O2203" i="1"/>
  <c r="T2203" i="1" s="1"/>
  <c r="S2202" i="1"/>
  <c r="R2202" i="1"/>
  <c r="O2202" i="1"/>
  <c r="T2202" i="1" s="1"/>
  <c r="S2201" i="1"/>
  <c r="R2201" i="1"/>
  <c r="O2201" i="1"/>
  <c r="T2201" i="1" s="1"/>
  <c r="S2200" i="1"/>
  <c r="R2200" i="1"/>
  <c r="O2200" i="1"/>
  <c r="T2200" i="1" s="1"/>
  <c r="S2199" i="1"/>
  <c r="R2199" i="1"/>
  <c r="O2199" i="1"/>
  <c r="T2199" i="1" s="1"/>
  <c r="S2198" i="1"/>
  <c r="R2198" i="1"/>
  <c r="O2198" i="1"/>
  <c r="T2198" i="1" s="1"/>
  <c r="S2197" i="1"/>
  <c r="R2197" i="1"/>
  <c r="O2197" i="1"/>
  <c r="T2197" i="1" s="1"/>
  <c r="S2196" i="1"/>
  <c r="R2196" i="1"/>
  <c r="O2196" i="1"/>
  <c r="T2196" i="1" s="1"/>
  <c r="S2195" i="1"/>
  <c r="R2195" i="1"/>
  <c r="O2195" i="1"/>
  <c r="T2195" i="1" s="1"/>
  <c r="S2194" i="1"/>
  <c r="R2194" i="1"/>
  <c r="O2194" i="1"/>
  <c r="T2194" i="1" s="1"/>
  <c r="S2193" i="1"/>
  <c r="R2193" i="1"/>
  <c r="O2193" i="1"/>
  <c r="T2193" i="1" s="1"/>
  <c r="S2192" i="1"/>
  <c r="R2192" i="1"/>
  <c r="O2192" i="1"/>
  <c r="T2192" i="1" s="1"/>
  <c r="S2191" i="1"/>
  <c r="R2191" i="1"/>
  <c r="O2191" i="1"/>
  <c r="T2191" i="1" s="1"/>
  <c r="S2190" i="1"/>
  <c r="R2190" i="1"/>
  <c r="O2190" i="1"/>
  <c r="T2190" i="1" s="1"/>
  <c r="S2189" i="1"/>
  <c r="R2189" i="1"/>
  <c r="O2189" i="1"/>
  <c r="T2189" i="1" s="1"/>
  <c r="S2188" i="1"/>
  <c r="R2188" i="1"/>
  <c r="O2188" i="1"/>
  <c r="T2188" i="1" s="1"/>
  <c r="S2187" i="1"/>
  <c r="R2187" i="1"/>
  <c r="O2187" i="1"/>
  <c r="T2187" i="1" s="1"/>
  <c r="S2186" i="1"/>
  <c r="R2186" i="1"/>
  <c r="O2186" i="1"/>
  <c r="T2186" i="1" s="1"/>
  <c r="S2185" i="1"/>
  <c r="R2185" i="1"/>
  <c r="O2185" i="1"/>
  <c r="T2185" i="1" s="1"/>
  <c r="S2184" i="1"/>
  <c r="R2184" i="1"/>
  <c r="O2184" i="1"/>
  <c r="T2184" i="1" s="1"/>
  <c r="S2183" i="1"/>
  <c r="R2183" i="1"/>
  <c r="O2183" i="1"/>
  <c r="T2183" i="1" s="1"/>
  <c r="S2182" i="1"/>
  <c r="R2182" i="1"/>
  <c r="O2182" i="1"/>
  <c r="T2182" i="1" s="1"/>
  <c r="S2181" i="1"/>
  <c r="R2181" i="1"/>
  <c r="O2181" i="1"/>
  <c r="T2181" i="1" s="1"/>
  <c r="S2180" i="1"/>
  <c r="R2180" i="1"/>
  <c r="O2180" i="1"/>
  <c r="T2180" i="1" s="1"/>
  <c r="S2179" i="1"/>
  <c r="R2179" i="1"/>
  <c r="O2179" i="1"/>
  <c r="T2179" i="1" s="1"/>
  <c r="S2178" i="1"/>
  <c r="R2178" i="1"/>
  <c r="O2178" i="1"/>
  <c r="T2178" i="1" s="1"/>
  <c r="S2177" i="1"/>
  <c r="R2177" i="1"/>
  <c r="O2177" i="1"/>
  <c r="T2177" i="1" s="1"/>
  <c r="S2176" i="1"/>
  <c r="R2176" i="1"/>
  <c r="O2176" i="1"/>
  <c r="T2176" i="1" s="1"/>
  <c r="S2175" i="1"/>
  <c r="R2175" i="1"/>
  <c r="O2175" i="1"/>
  <c r="T2175" i="1" s="1"/>
  <c r="S2174" i="1"/>
  <c r="R2174" i="1"/>
  <c r="O2174" i="1"/>
  <c r="T2174" i="1" s="1"/>
  <c r="S2173" i="1"/>
  <c r="R2173" i="1"/>
  <c r="O2173" i="1"/>
  <c r="T2173" i="1" s="1"/>
  <c r="S2172" i="1"/>
  <c r="R2172" i="1"/>
  <c r="O2172" i="1"/>
  <c r="T2172" i="1" s="1"/>
  <c r="T2171" i="1"/>
  <c r="S2171" i="1"/>
  <c r="R2171" i="1"/>
  <c r="O2171" i="1"/>
  <c r="S2170" i="1"/>
  <c r="R2170" i="1"/>
  <c r="O2170" i="1"/>
  <c r="T2170" i="1" s="1"/>
  <c r="S2169" i="1"/>
  <c r="R2169" i="1"/>
  <c r="O2169" i="1"/>
  <c r="T2169" i="1" s="1"/>
  <c r="S2168" i="1"/>
  <c r="R2168" i="1"/>
  <c r="O2168" i="1"/>
  <c r="T2168" i="1" s="1"/>
  <c r="S2167" i="1"/>
  <c r="R2167" i="1"/>
  <c r="O2167" i="1"/>
  <c r="T2167" i="1" s="1"/>
  <c r="S2166" i="1"/>
  <c r="R2166" i="1"/>
  <c r="O2166" i="1"/>
  <c r="T2166" i="1" s="1"/>
  <c r="S2165" i="1"/>
  <c r="R2165" i="1"/>
  <c r="O2165" i="1"/>
  <c r="T2165" i="1" s="1"/>
  <c r="S2164" i="1"/>
  <c r="R2164" i="1"/>
  <c r="O2164" i="1"/>
  <c r="T2164" i="1" s="1"/>
  <c r="S2163" i="1"/>
  <c r="R2163" i="1"/>
  <c r="O2163" i="1"/>
  <c r="T2163" i="1" s="1"/>
  <c r="S2162" i="1"/>
  <c r="R2162" i="1"/>
  <c r="O2162" i="1"/>
  <c r="T2162" i="1" s="1"/>
  <c r="S2161" i="1"/>
  <c r="R2161" i="1"/>
  <c r="O2161" i="1"/>
  <c r="T2161" i="1" s="1"/>
  <c r="S2160" i="1"/>
  <c r="R2160" i="1"/>
  <c r="O2160" i="1"/>
  <c r="T2160" i="1" s="1"/>
  <c r="S2159" i="1"/>
  <c r="R2159" i="1"/>
  <c r="O2159" i="1"/>
  <c r="T2159" i="1" s="1"/>
  <c r="S2158" i="1"/>
  <c r="R2158" i="1"/>
  <c r="O2158" i="1"/>
  <c r="T2158" i="1" s="1"/>
  <c r="S2157" i="1"/>
  <c r="R2157" i="1"/>
  <c r="O2157" i="1"/>
  <c r="T2157" i="1" s="1"/>
  <c r="S2156" i="1"/>
  <c r="R2156" i="1"/>
  <c r="O2156" i="1"/>
  <c r="T2156" i="1" s="1"/>
  <c r="S2155" i="1"/>
  <c r="R2155" i="1"/>
  <c r="O2155" i="1"/>
  <c r="T2155" i="1" s="1"/>
  <c r="S2154" i="1"/>
  <c r="R2154" i="1"/>
  <c r="O2154" i="1"/>
  <c r="T2154" i="1" s="1"/>
  <c r="S2153" i="1"/>
  <c r="R2153" i="1"/>
  <c r="O2153" i="1"/>
  <c r="T2153" i="1" s="1"/>
  <c r="S2152" i="1"/>
  <c r="R2152" i="1"/>
  <c r="O2152" i="1"/>
  <c r="T2152" i="1" s="1"/>
  <c r="S2151" i="1"/>
  <c r="R2151" i="1"/>
  <c r="O2151" i="1"/>
  <c r="T2151" i="1" s="1"/>
  <c r="S2150" i="1"/>
  <c r="R2150" i="1"/>
  <c r="O2150" i="1"/>
  <c r="T2150" i="1" s="1"/>
  <c r="S2149" i="1"/>
  <c r="R2149" i="1"/>
  <c r="O2149" i="1"/>
  <c r="T2149" i="1" s="1"/>
  <c r="S2148" i="1"/>
  <c r="R2148" i="1"/>
  <c r="O2148" i="1"/>
  <c r="T2148" i="1" s="1"/>
  <c r="S2147" i="1"/>
  <c r="R2147" i="1"/>
  <c r="O2147" i="1"/>
  <c r="T2147" i="1" s="1"/>
  <c r="S2146" i="1"/>
  <c r="R2146" i="1"/>
  <c r="O2146" i="1"/>
  <c r="T2146" i="1" s="1"/>
  <c r="S2145" i="1"/>
  <c r="R2145" i="1"/>
  <c r="O2145" i="1"/>
  <c r="T2145" i="1" s="1"/>
  <c r="S2144" i="1"/>
  <c r="R2144" i="1"/>
  <c r="O2144" i="1"/>
  <c r="T2144" i="1" s="1"/>
  <c r="S2143" i="1"/>
  <c r="R2143" i="1"/>
  <c r="O2143" i="1"/>
  <c r="T2143" i="1" s="1"/>
  <c r="S2142" i="1"/>
  <c r="R2142" i="1"/>
  <c r="O2142" i="1"/>
  <c r="T2142" i="1" s="1"/>
  <c r="S2141" i="1"/>
  <c r="R2141" i="1"/>
  <c r="O2141" i="1"/>
  <c r="T2141" i="1" s="1"/>
  <c r="S2140" i="1"/>
  <c r="R2140" i="1"/>
  <c r="O2140" i="1"/>
  <c r="T2140" i="1" s="1"/>
  <c r="S2139" i="1"/>
  <c r="R2139" i="1"/>
  <c r="O2139" i="1"/>
  <c r="T2139" i="1" s="1"/>
  <c r="S2138" i="1"/>
  <c r="R2138" i="1"/>
  <c r="O2138" i="1"/>
  <c r="T2138" i="1" s="1"/>
  <c r="S2137" i="1"/>
  <c r="R2137" i="1"/>
  <c r="O2137" i="1"/>
  <c r="T2137" i="1" s="1"/>
  <c r="S2136" i="1"/>
  <c r="R2136" i="1"/>
  <c r="O2136" i="1"/>
  <c r="T2136" i="1" s="1"/>
  <c r="S2135" i="1"/>
  <c r="R2135" i="1"/>
  <c r="O2135" i="1"/>
  <c r="T2135" i="1" s="1"/>
  <c r="S2134" i="1"/>
  <c r="R2134" i="1"/>
  <c r="O2134" i="1"/>
  <c r="T2134" i="1" s="1"/>
  <c r="S2133" i="1"/>
  <c r="R2133" i="1"/>
  <c r="O2133" i="1"/>
  <c r="T2133" i="1" s="1"/>
  <c r="S2132" i="1"/>
  <c r="R2132" i="1"/>
  <c r="O2132" i="1"/>
  <c r="T2132" i="1" s="1"/>
  <c r="S2131" i="1"/>
  <c r="R2131" i="1"/>
  <c r="O2131" i="1"/>
  <c r="T2131" i="1" s="1"/>
  <c r="S2130" i="1"/>
  <c r="R2130" i="1"/>
  <c r="O2130" i="1"/>
  <c r="T2130" i="1" s="1"/>
  <c r="S2129" i="1"/>
  <c r="R2129" i="1"/>
  <c r="O2129" i="1"/>
  <c r="T2129" i="1" s="1"/>
  <c r="S2128" i="1"/>
  <c r="R2128" i="1"/>
  <c r="O2128" i="1"/>
  <c r="T2128" i="1" s="1"/>
  <c r="S2127" i="1"/>
  <c r="R2127" i="1"/>
  <c r="O2127" i="1"/>
  <c r="T2127" i="1" s="1"/>
  <c r="S2126" i="1"/>
  <c r="R2126" i="1"/>
  <c r="O2126" i="1"/>
  <c r="T2126" i="1" s="1"/>
  <c r="S2125" i="1"/>
  <c r="R2125" i="1"/>
  <c r="O2125" i="1"/>
  <c r="T2125" i="1" s="1"/>
  <c r="S2124" i="1"/>
  <c r="R2124" i="1"/>
  <c r="O2124" i="1"/>
  <c r="T2124" i="1" s="1"/>
  <c r="S2123" i="1"/>
  <c r="R2123" i="1"/>
  <c r="O2123" i="1"/>
  <c r="T2123" i="1" s="1"/>
  <c r="S2122" i="1"/>
  <c r="R2122" i="1"/>
  <c r="O2122" i="1"/>
  <c r="T2122" i="1" s="1"/>
  <c r="S2121" i="1"/>
  <c r="R2121" i="1"/>
  <c r="O2121" i="1"/>
  <c r="T2121" i="1" s="1"/>
  <c r="S2120" i="1"/>
  <c r="R2120" i="1"/>
  <c r="O2120" i="1"/>
  <c r="T2120" i="1" s="1"/>
  <c r="S2119" i="1"/>
  <c r="R2119" i="1"/>
  <c r="O2119" i="1"/>
  <c r="T2119" i="1" s="1"/>
  <c r="S2118" i="1"/>
  <c r="R2118" i="1"/>
  <c r="O2118" i="1"/>
  <c r="T2118" i="1" s="1"/>
  <c r="S2117" i="1"/>
  <c r="R2117" i="1"/>
  <c r="O2117" i="1"/>
  <c r="T2117" i="1" s="1"/>
  <c r="S2116" i="1"/>
  <c r="R2116" i="1"/>
  <c r="O2116" i="1"/>
  <c r="T2116" i="1" s="1"/>
  <c r="S2115" i="1"/>
  <c r="R2115" i="1"/>
  <c r="O2115" i="1"/>
  <c r="T2115" i="1" s="1"/>
  <c r="S2114" i="1"/>
  <c r="R2114" i="1"/>
  <c r="O2114" i="1"/>
  <c r="T2114" i="1" s="1"/>
  <c r="S2113" i="1"/>
  <c r="R2113" i="1"/>
  <c r="O2113" i="1"/>
  <c r="T2113" i="1" s="1"/>
  <c r="S2112" i="1"/>
  <c r="R2112" i="1"/>
  <c r="O2112" i="1"/>
  <c r="T2112" i="1" s="1"/>
  <c r="S2111" i="1"/>
  <c r="R2111" i="1"/>
  <c r="O2111" i="1"/>
  <c r="T2111" i="1" s="1"/>
  <c r="T2110" i="1"/>
  <c r="S2110" i="1"/>
  <c r="R2110" i="1"/>
  <c r="O2110" i="1"/>
  <c r="S2109" i="1"/>
  <c r="R2109" i="1"/>
  <c r="O2109" i="1"/>
  <c r="T2109" i="1" s="1"/>
  <c r="S2108" i="1"/>
  <c r="R2108" i="1"/>
  <c r="O2108" i="1"/>
  <c r="T2108" i="1" s="1"/>
  <c r="S2107" i="1"/>
  <c r="R2107" i="1"/>
  <c r="O2107" i="1"/>
  <c r="T2107" i="1" s="1"/>
  <c r="S2106" i="1"/>
  <c r="R2106" i="1"/>
  <c r="O2106" i="1"/>
  <c r="T2106" i="1" s="1"/>
  <c r="S2105" i="1"/>
  <c r="R2105" i="1"/>
  <c r="O2105" i="1"/>
  <c r="T2105" i="1" s="1"/>
  <c r="S2104" i="1"/>
  <c r="R2104" i="1"/>
  <c r="O2104" i="1"/>
  <c r="T2104" i="1" s="1"/>
  <c r="S2103" i="1"/>
  <c r="R2103" i="1"/>
  <c r="O2103" i="1"/>
  <c r="T2103" i="1" s="1"/>
  <c r="S2102" i="1"/>
  <c r="R2102" i="1"/>
  <c r="O2102" i="1"/>
  <c r="T2102" i="1" s="1"/>
  <c r="S2101" i="1"/>
  <c r="R2101" i="1"/>
  <c r="O2101" i="1"/>
  <c r="T2101" i="1" s="1"/>
  <c r="T2100" i="1"/>
  <c r="S2100" i="1"/>
  <c r="R2100" i="1"/>
  <c r="O2100" i="1"/>
  <c r="S2099" i="1"/>
  <c r="R2099" i="1"/>
  <c r="O2099" i="1"/>
  <c r="T2099" i="1" s="1"/>
  <c r="S2098" i="1"/>
  <c r="R2098" i="1"/>
  <c r="O2098" i="1"/>
  <c r="T2098" i="1" s="1"/>
  <c r="S2097" i="1"/>
  <c r="R2097" i="1"/>
  <c r="O2097" i="1"/>
  <c r="T2097" i="1" s="1"/>
  <c r="S2096" i="1"/>
  <c r="R2096" i="1"/>
  <c r="O2096" i="1"/>
  <c r="T2096" i="1" s="1"/>
  <c r="S2095" i="1"/>
  <c r="R2095" i="1"/>
  <c r="O2095" i="1"/>
  <c r="T2095" i="1" s="1"/>
  <c r="S2094" i="1"/>
  <c r="R2094" i="1"/>
  <c r="O2094" i="1"/>
  <c r="T2094" i="1" s="1"/>
  <c r="S2093" i="1"/>
  <c r="R2093" i="1"/>
  <c r="O2093" i="1"/>
  <c r="T2093" i="1" s="1"/>
  <c r="S2092" i="1"/>
  <c r="R2092" i="1"/>
  <c r="O2092" i="1"/>
  <c r="T2092" i="1" s="1"/>
  <c r="S2091" i="1"/>
  <c r="R2091" i="1"/>
  <c r="O2091" i="1"/>
  <c r="T2091" i="1" s="1"/>
  <c r="S2090" i="1"/>
  <c r="R2090" i="1"/>
  <c r="O2090" i="1"/>
  <c r="T2090" i="1" s="1"/>
  <c r="S2089" i="1"/>
  <c r="R2089" i="1"/>
  <c r="O2089" i="1"/>
  <c r="T2089" i="1" s="1"/>
  <c r="S2088" i="1"/>
  <c r="R2088" i="1"/>
  <c r="O2088" i="1"/>
  <c r="T2088" i="1" s="1"/>
  <c r="S2087" i="1"/>
  <c r="R2087" i="1"/>
  <c r="O2087" i="1"/>
  <c r="T2087" i="1" s="1"/>
  <c r="S2086" i="1"/>
  <c r="R2086" i="1"/>
  <c r="O2086" i="1"/>
  <c r="T2086" i="1" s="1"/>
  <c r="S2085" i="1"/>
  <c r="R2085" i="1"/>
  <c r="O2085" i="1"/>
  <c r="T2085" i="1" s="1"/>
  <c r="S2084" i="1"/>
  <c r="R2084" i="1"/>
  <c r="O2084" i="1"/>
  <c r="T2084" i="1" s="1"/>
  <c r="S2083" i="1"/>
  <c r="R2083" i="1"/>
  <c r="O2083" i="1"/>
  <c r="T2083" i="1" s="1"/>
  <c r="S2082" i="1"/>
  <c r="R2082" i="1"/>
  <c r="O2082" i="1"/>
  <c r="T2082" i="1" s="1"/>
  <c r="S2081" i="1"/>
  <c r="R2081" i="1"/>
  <c r="O2081" i="1"/>
  <c r="T2081" i="1" s="1"/>
  <c r="S2080" i="1"/>
  <c r="R2080" i="1"/>
  <c r="O2080" i="1"/>
  <c r="T2080" i="1" s="1"/>
  <c r="S2079" i="1"/>
  <c r="R2079" i="1"/>
  <c r="O2079" i="1"/>
  <c r="T2079" i="1" s="1"/>
  <c r="S2078" i="1"/>
  <c r="R2078" i="1"/>
  <c r="O2078" i="1"/>
  <c r="T2078" i="1" s="1"/>
  <c r="S2077" i="1"/>
  <c r="R2077" i="1"/>
  <c r="O2077" i="1"/>
  <c r="T2077" i="1" s="1"/>
  <c r="S2076" i="1"/>
  <c r="R2076" i="1"/>
  <c r="O2076" i="1"/>
  <c r="T2076" i="1" s="1"/>
  <c r="S2075" i="1"/>
  <c r="R2075" i="1"/>
  <c r="O2075" i="1"/>
  <c r="T2075" i="1" s="1"/>
  <c r="S2074" i="1"/>
  <c r="R2074" i="1"/>
  <c r="O2074" i="1"/>
  <c r="T2074" i="1" s="1"/>
  <c r="S2073" i="1"/>
  <c r="R2073" i="1"/>
  <c r="O2073" i="1"/>
  <c r="T2073" i="1" s="1"/>
  <c r="S2072" i="1"/>
  <c r="R2072" i="1"/>
  <c r="O2072" i="1"/>
  <c r="T2072" i="1" s="1"/>
  <c r="S2071" i="1"/>
  <c r="R2071" i="1"/>
  <c r="O2071" i="1"/>
  <c r="T2071" i="1" s="1"/>
  <c r="S2070" i="1"/>
  <c r="R2070" i="1"/>
  <c r="O2070" i="1"/>
  <c r="T2070" i="1" s="1"/>
  <c r="S2069" i="1"/>
  <c r="R2069" i="1"/>
  <c r="O2069" i="1"/>
  <c r="T2069" i="1" s="1"/>
  <c r="T2068" i="1"/>
  <c r="S2068" i="1"/>
  <c r="R2068" i="1"/>
  <c r="O2068" i="1"/>
  <c r="S2067" i="1"/>
  <c r="R2067" i="1"/>
  <c r="O2067" i="1"/>
  <c r="T2067" i="1" s="1"/>
  <c r="S2066" i="1"/>
  <c r="R2066" i="1"/>
  <c r="O2066" i="1"/>
  <c r="T2066" i="1" s="1"/>
  <c r="S2065" i="1"/>
  <c r="R2065" i="1"/>
  <c r="O2065" i="1"/>
  <c r="T2065" i="1" s="1"/>
  <c r="S2064" i="1"/>
  <c r="R2064" i="1"/>
  <c r="O2064" i="1"/>
  <c r="T2064" i="1" s="1"/>
  <c r="S2063" i="1"/>
  <c r="R2063" i="1"/>
  <c r="O2063" i="1"/>
  <c r="T2063" i="1" s="1"/>
  <c r="S2062" i="1"/>
  <c r="R2062" i="1"/>
  <c r="O2062" i="1"/>
  <c r="T2062" i="1" s="1"/>
  <c r="S2061" i="1"/>
  <c r="R2061" i="1"/>
  <c r="O2061" i="1"/>
  <c r="T2061" i="1" s="1"/>
  <c r="S2060" i="1"/>
  <c r="R2060" i="1"/>
  <c r="O2060" i="1"/>
  <c r="T2060" i="1" s="1"/>
  <c r="S2059" i="1"/>
  <c r="R2059" i="1"/>
  <c r="O2059" i="1"/>
  <c r="T2059" i="1" s="1"/>
  <c r="S2058" i="1"/>
  <c r="R2058" i="1"/>
  <c r="O2058" i="1"/>
  <c r="T2058" i="1" s="1"/>
  <c r="S2057" i="1"/>
  <c r="R2057" i="1"/>
  <c r="O2057" i="1"/>
  <c r="T2057" i="1" s="1"/>
  <c r="S2056" i="1"/>
  <c r="R2056" i="1"/>
  <c r="O2056" i="1"/>
  <c r="T2056" i="1" s="1"/>
  <c r="S2055" i="1"/>
  <c r="R2055" i="1"/>
  <c r="O2055" i="1"/>
  <c r="T2055" i="1" s="1"/>
  <c r="S2054" i="1"/>
  <c r="R2054" i="1"/>
  <c r="O2054" i="1"/>
  <c r="T2054" i="1" s="1"/>
  <c r="S2053" i="1"/>
  <c r="R2053" i="1"/>
  <c r="O2053" i="1"/>
  <c r="T2053" i="1" s="1"/>
  <c r="S2052" i="1"/>
  <c r="R2052" i="1"/>
  <c r="O2052" i="1"/>
  <c r="T2052" i="1" s="1"/>
  <c r="S2051" i="1"/>
  <c r="R2051" i="1"/>
  <c r="O2051" i="1"/>
  <c r="T2051" i="1" s="1"/>
  <c r="S2050" i="1"/>
  <c r="R2050" i="1"/>
  <c r="O2050" i="1"/>
  <c r="T2050" i="1" s="1"/>
  <c r="S2049" i="1"/>
  <c r="R2049" i="1"/>
  <c r="O2049" i="1"/>
  <c r="T2049" i="1" s="1"/>
  <c r="S2048" i="1"/>
  <c r="R2048" i="1"/>
  <c r="O2048" i="1"/>
  <c r="T2048" i="1" s="1"/>
  <c r="S2047" i="1"/>
  <c r="R2047" i="1"/>
  <c r="O2047" i="1"/>
  <c r="T2047" i="1" s="1"/>
  <c r="S2046" i="1"/>
  <c r="R2046" i="1"/>
  <c r="O2046" i="1"/>
  <c r="T2046" i="1" s="1"/>
  <c r="S2045" i="1"/>
  <c r="R2045" i="1"/>
  <c r="O2045" i="1"/>
  <c r="T2045" i="1" s="1"/>
  <c r="S2044" i="1"/>
  <c r="R2044" i="1"/>
  <c r="O2044" i="1"/>
  <c r="T2044" i="1" s="1"/>
  <c r="S2043" i="1"/>
  <c r="R2043" i="1"/>
  <c r="O2043" i="1"/>
  <c r="T2043" i="1" s="1"/>
  <c r="S2042" i="1"/>
  <c r="R2042" i="1"/>
  <c r="O2042" i="1"/>
  <c r="T2042" i="1" s="1"/>
  <c r="S2041" i="1"/>
  <c r="R2041" i="1"/>
  <c r="O2041" i="1"/>
  <c r="T2041" i="1" s="1"/>
  <c r="S2040" i="1"/>
  <c r="R2040" i="1"/>
  <c r="O2040" i="1"/>
  <c r="T2040" i="1" s="1"/>
  <c r="S2039" i="1"/>
  <c r="R2039" i="1"/>
  <c r="O2039" i="1"/>
  <c r="T2039" i="1" s="1"/>
  <c r="S2038" i="1"/>
  <c r="R2038" i="1"/>
  <c r="O2038" i="1"/>
  <c r="T2038" i="1" s="1"/>
  <c r="S2037" i="1"/>
  <c r="R2037" i="1"/>
  <c r="O2037" i="1"/>
  <c r="T2037" i="1" s="1"/>
  <c r="S2036" i="1"/>
  <c r="R2036" i="1"/>
  <c r="O2036" i="1"/>
  <c r="T2036" i="1" s="1"/>
  <c r="S2035" i="1"/>
  <c r="R2035" i="1"/>
  <c r="O2035" i="1"/>
  <c r="T2035" i="1" s="1"/>
  <c r="S2034" i="1"/>
  <c r="R2034" i="1"/>
  <c r="O2034" i="1"/>
  <c r="T2034" i="1" s="1"/>
  <c r="S2033" i="1"/>
  <c r="R2033" i="1"/>
  <c r="O2033" i="1"/>
  <c r="T2033" i="1" s="1"/>
  <c r="S2032" i="1"/>
  <c r="R2032" i="1"/>
  <c r="O2032" i="1"/>
  <c r="T2032" i="1" s="1"/>
  <c r="S2031" i="1"/>
  <c r="R2031" i="1"/>
  <c r="O2031" i="1"/>
  <c r="T2031" i="1" s="1"/>
  <c r="S2030" i="1"/>
  <c r="R2030" i="1"/>
  <c r="O2030" i="1"/>
  <c r="T2030" i="1" s="1"/>
  <c r="S2029" i="1"/>
  <c r="R2029" i="1"/>
  <c r="O2029" i="1"/>
  <c r="T2029" i="1" s="1"/>
  <c r="S2028" i="1"/>
  <c r="R2028" i="1"/>
  <c r="O2028" i="1"/>
  <c r="T2028" i="1" s="1"/>
  <c r="S2027" i="1"/>
  <c r="R2027" i="1"/>
  <c r="O2027" i="1"/>
  <c r="T2027" i="1" s="1"/>
  <c r="S2026" i="1"/>
  <c r="R2026" i="1"/>
  <c r="O2026" i="1"/>
  <c r="T2026" i="1" s="1"/>
  <c r="S2025" i="1"/>
  <c r="R2025" i="1"/>
  <c r="O2025" i="1"/>
  <c r="T2025" i="1" s="1"/>
  <c r="S2024" i="1"/>
  <c r="R2024" i="1"/>
  <c r="O2024" i="1"/>
  <c r="T2024" i="1" s="1"/>
  <c r="S2023" i="1"/>
  <c r="R2023" i="1"/>
  <c r="O2023" i="1"/>
  <c r="T2023" i="1" s="1"/>
  <c r="S2022" i="1"/>
  <c r="R2022" i="1"/>
  <c r="O2022" i="1"/>
  <c r="T2022" i="1" s="1"/>
  <c r="S2021" i="1"/>
  <c r="R2021" i="1"/>
  <c r="O2021" i="1"/>
  <c r="T2021" i="1" s="1"/>
  <c r="S2020" i="1"/>
  <c r="R2020" i="1"/>
  <c r="O2020" i="1"/>
  <c r="T2020" i="1" s="1"/>
  <c r="S2019" i="1"/>
  <c r="R2019" i="1"/>
  <c r="O2019" i="1"/>
  <c r="T2019" i="1" s="1"/>
  <c r="S2018" i="1"/>
  <c r="R2018" i="1"/>
  <c r="O2018" i="1"/>
  <c r="T2018" i="1" s="1"/>
  <c r="S2017" i="1"/>
  <c r="R2017" i="1"/>
  <c r="O2017" i="1"/>
  <c r="T2017" i="1" s="1"/>
  <c r="S2016" i="1"/>
  <c r="R2016" i="1"/>
  <c r="O2016" i="1"/>
  <c r="T2016" i="1" s="1"/>
  <c r="S2015" i="1"/>
  <c r="R2015" i="1"/>
  <c r="O2015" i="1"/>
  <c r="T2015" i="1" s="1"/>
  <c r="S2014" i="1"/>
  <c r="R2014" i="1"/>
  <c r="O2014" i="1"/>
  <c r="T2014" i="1" s="1"/>
  <c r="S2013" i="1"/>
  <c r="R2013" i="1"/>
  <c r="O2013" i="1"/>
  <c r="T2013" i="1" s="1"/>
  <c r="S2012" i="1"/>
  <c r="R2012" i="1"/>
  <c r="O2012" i="1"/>
  <c r="T2012" i="1" s="1"/>
  <c r="S2011" i="1"/>
  <c r="R2011" i="1"/>
  <c r="O2011" i="1"/>
  <c r="T2011" i="1" s="1"/>
  <c r="S2010" i="1"/>
  <c r="R2010" i="1"/>
  <c r="O2010" i="1"/>
  <c r="T2010" i="1" s="1"/>
  <c r="S2009" i="1"/>
  <c r="R2009" i="1"/>
  <c r="O2009" i="1"/>
  <c r="T2009" i="1" s="1"/>
  <c r="S2008" i="1"/>
  <c r="R2008" i="1"/>
  <c r="O2008" i="1"/>
  <c r="T2008" i="1" s="1"/>
  <c r="S2007" i="1"/>
  <c r="R2007" i="1"/>
  <c r="O2007" i="1"/>
  <c r="T2007" i="1" s="1"/>
  <c r="S2006" i="1"/>
  <c r="R2006" i="1"/>
  <c r="O2006" i="1"/>
  <c r="T2006" i="1" s="1"/>
  <c r="S2005" i="1"/>
  <c r="R2005" i="1"/>
  <c r="O2005" i="1"/>
  <c r="T2005" i="1" s="1"/>
  <c r="S2004" i="1"/>
  <c r="R2004" i="1"/>
  <c r="O2004" i="1"/>
  <c r="T2004" i="1" s="1"/>
  <c r="S2003" i="1"/>
  <c r="R2003" i="1"/>
  <c r="O2003" i="1"/>
  <c r="T2003" i="1" s="1"/>
  <c r="S2002" i="1"/>
  <c r="R2002" i="1"/>
  <c r="O2002" i="1"/>
  <c r="T2002" i="1" s="1"/>
  <c r="S2001" i="1"/>
  <c r="R2001" i="1"/>
  <c r="O2001" i="1"/>
  <c r="T2001" i="1" s="1"/>
  <c r="S2000" i="1"/>
  <c r="R2000" i="1"/>
  <c r="O2000" i="1"/>
  <c r="T2000" i="1" s="1"/>
  <c r="S1999" i="1"/>
  <c r="R1999" i="1"/>
  <c r="O1999" i="1"/>
  <c r="T1999" i="1" s="1"/>
  <c r="S1998" i="1"/>
  <c r="R1998" i="1"/>
  <c r="O1998" i="1"/>
  <c r="T1998" i="1" s="1"/>
  <c r="S1997" i="1"/>
  <c r="R1997" i="1"/>
  <c r="O1997" i="1"/>
  <c r="T1997" i="1" s="1"/>
  <c r="S1996" i="1"/>
  <c r="R1996" i="1"/>
  <c r="O1996" i="1"/>
  <c r="T1996" i="1" s="1"/>
  <c r="S1995" i="1"/>
  <c r="R1995" i="1"/>
  <c r="O1995" i="1"/>
  <c r="T1995" i="1" s="1"/>
  <c r="S1994" i="1"/>
  <c r="R1994" i="1"/>
  <c r="O1994" i="1"/>
  <c r="T1994" i="1" s="1"/>
  <c r="S1993" i="1"/>
  <c r="R1993" i="1"/>
  <c r="O1993" i="1"/>
  <c r="T1993" i="1" s="1"/>
  <c r="S1992" i="1"/>
  <c r="R1992" i="1"/>
  <c r="O1992" i="1"/>
  <c r="T1992" i="1" s="1"/>
  <c r="S1991" i="1"/>
  <c r="R1991" i="1"/>
  <c r="O1991" i="1"/>
  <c r="T1991" i="1" s="1"/>
  <c r="S1990" i="1"/>
  <c r="R1990" i="1"/>
  <c r="O1990" i="1"/>
  <c r="T1990" i="1" s="1"/>
  <c r="S1989" i="1"/>
  <c r="R1989" i="1"/>
  <c r="O1989" i="1"/>
  <c r="T1989" i="1" s="1"/>
  <c r="S1988" i="1"/>
  <c r="R1988" i="1"/>
  <c r="O1988" i="1"/>
  <c r="T1988" i="1" s="1"/>
  <c r="S1987" i="1"/>
  <c r="R1987" i="1"/>
  <c r="O1987" i="1"/>
  <c r="T1987" i="1" s="1"/>
  <c r="S1986" i="1"/>
  <c r="R1986" i="1"/>
  <c r="O1986" i="1"/>
  <c r="T1986" i="1" s="1"/>
  <c r="S1985" i="1"/>
  <c r="R1985" i="1"/>
  <c r="O1985" i="1"/>
  <c r="T1985" i="1" s="1"/>
  <c r="S1984" i="1"/>
  <c r="R1984" i="1"/>
  <c r="O1984" i="1"/>
  <c r="T1984" i="1" s="1"/>
  <c r="S1983" i="1"/>
  <c r="R1983" i="1"/>
  <c r="O1983" i="1"/>
  <c r="T1983" i="1" s="1"/>
  <c r="S1982" i="1"/>
  <c r="R1982" i="1"/>
  <c r="O1982" i="1"/>
  <c r="T1982" i="1" s="1"/>
  <c r="S1981" i="1"/>
  <c r="R1981" i="1"/>
  <c r="O1981" i="1"/>
  <c r="T1981" i="1" s="1"/>
  <c r="S1980" i="1"/>
  <c r="R1980" i="1"/>
  <c r="O1980" i="1"/>
  <c r="T1980" i="1" s="1"/>
  <c r="S1979" i="1"/>
  <c r="R1979" i="1"/>
  <c r="O1979" i="1"/>
  <c r="T1979" i="1" s="1"/>
  <c r="S1978" i="1"/>
  <c r="R1978" i="1"/>
  <c r="O1978" i="1"/>
  <c r="T1978" i="1" s="1"/>
  <c r="S1977" i="1"/>
  <c r="R1977" i="1"/>
  <c r="O1977" i="1"/>
  <c r="T1977" i="1" s="1"/>
  <c r="S1976" i="1"/>
  <c r="R1976" i="1"/>
  <c r="O1976" i="1"/>
  <c r="T1976" i="1" s="1"/>
  <c r="S1975" i="1"/>
  <c r="R1975" i="1"/>
  <c r="O1975" i="1"/>
  <c r="T1975" i="1" s="1"/>
  <c r="S1974" i="1"/>
  <c r="R1974" i="1"/>
  <c r="O1974" i="1"/>
  <c r="T1974" i="1" s="1"/>
  <c r="S1973" i="1"/>
  <c r="R1973" i="1"/>
  <c r="O1973" i="1"/>
  <c r="T1973" i="1" s="1"/>
  <c r="S1972" i="1"/>
  <c r="R1972" i="1"/>
  <c r="O1972" i="1"/>
  <c r="T1972" i="1" s="1"/>
  <c r="S1971" i="1"/>
  <c r="R1971" i="1"/>
  <c r="O1971" i="1"/>
  <c r="T1971" i="1" s="1"/>
  <c r="S1970" i="1"/>
  <c r="R1970" i="1"/>
  <c r="O1970" i="1"/>
  <c r="T1970" i="1" s="1"/>
  <c r="S1969" i="1"/>
  <c r="R1969" i="1"/>
  <c r="O1969" i="1"/>
  <c r="T1969" i="1" s="1"/>
  <c r="S1968" i="1"/>
  <c r="R1968" i="1"/>
  <c r="O1968" i="1"/>
  <c r="T1968" i="1" s="1"/>
  <c r="S1967" i="1"/>
  <c r="R1967" i="1"/>
  <c r="O1967" i="1"/>
  <c r="T1967" i="1" s="1"/>
  <c r="S1966" i="1"/>
  <c r="R1966" i="1"/>
  <c r="O1966" i="1"/>
  <c r="T1966" i="1" s="1"/>
  <c r="S1965" i="1"/>
  <c r="R1965" i="1"/>
  <c r="O1965" i="1"/>
  <c r="T1965" i="1" s="1"/>
  <c r="S1964" i="1"/>
  <c r="R1964" i="1"/>
  <c r="O1964" i="1"/>
  <c r="T1964" i="1" s="1"/>
  <c r="S1963" i="1"/>
  <c r="R1963" i="1"/>
  <c r="O1963" i="1"/>
  <c r="T1963" i="1" s="1"/>
  <c r="S1962" i="1"/>
  <c r="R1962" i="1"/>
  <c r="O1962" i="1"/>
  <c r="T1962" i="1" s="1"/>
  <c r="S1961" i="1"/>
  <c r="R1961" i="1"/>
  <c r="O1961" i="1"/>
  <c r="T1961" i="1" s="1"/>
  <c r="S1960" i="1"/>
  <c r="R1960" i="1"/>
  <c r="O1960" i="1"/>
  <c r="T1960" i="1" s="1"/>
  <c r="S1959" i="1"/>
  <c r="R1959" i="1"/>
  <c r="O1959" i="1"/>
  <c r="T1959" i="1" s="1"/>
  <c r="S1958" i="1"/>
  <c r="R1958" i="1"/>
  <c r="O1958" i="1"/>
  <c r="T1958" i="1" s="1"/>
  <c r="S1957" i="1"/>
  <c r="R1957" i="1"/>
  <c r="O1957" i="1"/>
  <c r="T1957" i="1" s="1"/>
  <c r="S1956" i="1"/>
  <c r="R1956" i="1"/>
  <c r="O1956" i="1"/>
  <c r="T1956" i="1" s="1"/>
  <c r="S1955" i="1"/>
  <c r="R1955" i="1"/>
  <c r="O1955" i="1"/>
  <c r="T1955" i="1" s="1"/>
  <c r="S1954" i="1"/>
  <c r="R1954" i="1"/>
  <c r="O1954" i="1"/>
  <c r="T1954" i="1" s="1"/>
  <c r="S1953" i="1"/>
  <c r="R1953" i="1"/>
  <c r="O1953" i="1"/>
  <c r="T1953" i="1" s="1"/>
  <c r="S1952" i="1"/>
  <c r="R1952" i="1"/>
  <c r="O1952" i="1"/>
  <c r="T1952" i="1" s="1"/>
  <c r="S1951" i="1"/>
  <c r="R1951" i="1"/>
  <c r="O1951" i="1"/>
  <c r="T1951" i="1" s="1"/>
  <c r="S1950" i="1"/>
  <c r="R1950" i="1"/>
  <c r="O1950" i="1"/>
  <c r="T1950" i="1" s="1"/>
  <c r="S1949" i="1"/>
  <c r="R1949" i="1"/>
  <c r="O1949" i="1"/>
  <c r="T1949" i="1" s="1"/>
  <c r="S1948" i="1"/>
  <c r="R1948" i="1"/>
  <c r="O1948" i="1"/>
  <c r="T1948" i="1" s="1"/>
  <c r="S1947" i="1"/>
  <c r="R1947" i="1"/>
  <c r="O1947" i="1"/>
  <c r="T1947" i="1" s="1"/>
  <c r="S1946" i="1"/>
  <c r="R1946" i="1"/>
  <c r="O1946" i="1"/>
  <c r="T1946" i="1" s="1"/>
  <c r="S1945" i="1"/>
  <c r="R1945" i="1"/>
  <c r="O1945" i="1"/>
  <c r="T1945" i="1" s="1"/>
  <c r="S1944" i="1"/>
  <c r="R1944" i="1"/>
  <c r="O1944" i="1"/>
  <c r="T1944" i="1" s="1"/>
  <c r="S1943" i="1"/>
  <c r="R1943" i="1"/>
  <c r="O1943" i="1"/>
  <c r="T1943" i="1" s="1"/>
  <c r="S1942" i="1"/>
  <c r="R1942" i="1"/>
  <c r="O1942" i="1"/>
  <c r="T1942" i="1" s="1"/>
  <c r="S1941" i="1"/>
  <c r="R1941" i="1"/>
  <c r="O1941" i="1"/>
  <c r="T1941" i="1" s="1"/>
  <c r="S1940" i="1"/>
  <c r="R1940" i="1"/>
  <c r="O1940" i="1"/>
  <c r="T1940" i="1" s="1"/>
  <c r="S1939" i="1"/>
  <c r="R1939" i="1"/>
  <c r="O1939" i="1"/>
  <c r="T1939" i="1" s="1"/>
  <c r="S1938" i="1"/>
  <c r="R1938" i="1"/>
  <c r="O1938" i="1"/>
  <c r="T1938" i="1" s="1"/>
  <c r="S1937" i="1"/>
  <c r="R1937" i="1"/>
  <c r="O1937" i="1"/>
  <c r="T1937" i="1" s="1"/>
  <c r="S1936" i="1"/>
  <c r="R1936" i="1"/>
  <c r="O1936" i="1"/>
  <c r="T1936" i="1" s="1"/>
  <c r="S1935" i="1"/>
  <c r="R1935" i="1"/>
  <c r="O1935" i="1"/>
  <c r="T1935" i="1" s="1"/>
  <c r="S1934" i="1"/>
  <c r="R1934" i="1"/>
  <c r="O1934" i="1"/>
  <c r="T1934" i="1" s="1"/>
  <c r="S1933" i="1"/>
  <c r="R1933" i="1"/>
  <c r="O1933" i="1"/>
  <c r="T1933" i="1" s="1"/>
  <c r="S1932" i="1"/>
  <c r="R1932" i="1"/>
  <c r="O1932" i="1"/>
  <c r="T1932" i="1" s="1"/>
  <c r="S1931" i="1"/>
  <c r="R1931" i="1"/>
  <c r="O1931" i="1"/>
  <c r="T1931" i="1" s="1"/>
  <c r="S1930" i="1"/>
  <c r="R1930" i="1"/>
  <c r="O1930" i="1"/>
  <c r="T1930" i="1" s="1"/>
  <c r="S1929" i="1"/>
  <c r="R1929" i="1"/>
  <c r="O1929" i="1"/>
  <c r="T1929" i="1" s="1"/>
  <c r="S1928" i="1"/>
  <c r="R1928" i="1"/>
  <c r="O1928" i="1"/>
  <c r="T1928" i="1" s="1"/>
  <c r="S1927" i="1"/>
  <c r="R1927" i="1"/>
  <c r="O1927" i="1"/>
  <c r="T1927" i="1" s="1"/>
  <c r="S1926" i="1"/>
  <c r="R1926" i="1"/>
  <c r="O1926" i="1"/>
  <c r="T1926" i="1" s="1"/>
  <c r="S1925" i="1"/>
  <c r="R1925" i="1"/>
  <c r="O1925" i="1"/>
  <c r="T1925" i="1" s="1"/>
  <c r="S1924" i="1"/>
  <c r="R1924" i="1"/>
  <c r="O1924" i="1"/>
  <c r="T1924" i="1" s="1"/>
  <c r="S1923" i="1"/>
  <c r="R1923" i="1"/>
  <c r="O1923" i="1"/>
  <c r="T1923" i="1" s="1"/>
  <c r="S1922" i="1"/>
  <c r="R1922" i="1"/>
  <c r="O1922" i="1"/>
  <c r="T1922" i="1" s="1"/>
  <c r="S1921" i="1"/>
  <c r="R1921" i="1"/>
  <c r="O1921" i="1"/>
  <c r="T1921" i="1" s="1"/>
  <c r="S1920" i="1"/>
  <c r="R1920" i="1"/>
  <c r="O1920" i="1"/>
  <c r="T1920" i="1" s="1"/>
  <c r="S1919" i="1"/>
  <c r="R1919" i="1"/>
  <c r="O1919" i="1"/>
  <c r="T1919" i="1" s="1"/>
  <c r="S1918" i="1"/>
  <c r="R1918" i="1"/>
  <c r="O1918" i="1"/>
  <c r="T1918" i="1" s="1"/>
  <c r="S1917" i="1"/>
  <c r="R1917" i="1"/>
  <c r="O1917" i="1"/>
  <c r="T1917" i="1" s="1"/>
  <c r="S1916" i="1"/>
  <c r="R1916" i="1"/>
  <c r="O1916" i="1"/>
  <c r="T1916" i="1" s="1"/>
  <c r="T1915" i="1"/>
  <c r="S1915" i="1"/>
  <c r="R1915" i="1"/>
  <c r="O1915" i="1"/>
  <c r="S1914" i="1"/>
  <c r="R1914" i="1"/>
  <c r="O1914" i="1"/>
  <c r="T1914" i="1" s="1"/>
  <c r="S1913" i="1"/>
  <c r="R1913" i="1"/>
  <c r="O1913" i="1"/>
  <c r="T1913" i="1" s="1"/>
  <c r="S1912" i="1"/>
  <c r="R1912" i="1"/>
  <c r="O1912" i="1"/>
  <c r="T1912" i="1" s="1"/>
  <c r="S1911" i="1"/>
  <c r="R1911" i="1"/>
  <c r="O1911" i="1"/>
  <c r="T1911" i="1" s="1"/>
  <c r="S1910" i="1"/>
  <c r="R1910" i="1"/>
  <c r="O1910" i="1"/>
  <c r="T1910" i="1" s="1"/>
  <c r="S1909" i="1"/>
  <c r="R1909" i="1"/>
  <c r="O1909" i="1"/>
  <c r="T1909" i="1" s="1"/>
  <c r="S1908" i="1"/>
  <c r="R1908" i="1"/>
  <c r="O1908" i="1"/>
  <c r="T1908" i="1" s="1"/>
  <c r="S1907" i="1"/>
  <c r="R1907" i="1"/>
  <c r="O1907" i="1"/>
  <c r="T1907" i="1" s="1"/>
  <c r="S1906" i="1"/>
  <c r="R1906" i="1"/>
  <c r="O1906" i="1"/>
  <c r="T1906" i="1" s="1"/>
  <c r="S1905" i="1"/>
  <c r="R1905" i="1"/>
  <c r="O1905" i="1"/>
  <c r="T1905" i="1" s="1"/>
  <c r="S1904" i="1"/>
  <c r="R1904" i="1"/>
  <c r="O1904" i="1"/>
  <c r="T1904" i="1" s="1"/>
  <c r="S1903" i="1"/>
  <c r="R1903" i="1"/>
  <c r="O1903" i="1"/>
  <c r="T1903" i="1" s="1"/>
  <c r="S1902" i="1"/>
  <c r="R1902" i="1"/>
  <c r="O1902" i="1"/>
  <c r="T1902" i="1" s="1"/>
  <c r="S1901" i="1"/>
  <c r="R1901" i="1"/>
  <c r="O1901" i="1"/>
  <c r="T1901" i="1" s="1"/>
  <c r="S1900" i="1"/>
  <c r="R1900" i="1"/>
  <c r="O1900" i="1"/>
  <c r="T1900" i="1" s="1"/>
  <c r="S1899" i="1"/>
  <c r="R1899" i="1"/>
  <c r="O1899" i="1"/>
  <c r="T1899" i="1" s="1"/>
  <c r="S1898" i="1"/>
  <c r="R1898" i="1"/>
  <c r="O1898" i="1"/>
  <c r="T1898" i="1" s="1"/>
  <c r="S1897" i="1"/>
  <c r="R1897" i="1"/>
  <c r="O1897" i="1"/>
  <c r="T1897" i="1" s="1"/>
  <c r="S1896" i="1"/>
  <c r="R1896" i="1"/>
  <c r="O1896" i="1"/>
  <c r="T1896" i="1" s="1"/>
  <c r="S1895" i="1"/>
  <c r="R1895" i="1"/>
  <c r="O1895" i="1"/>
  <c r="T1895" i="1" s="1"/>
  <c r="S1894" i="1"/>
  <c r="R1894" i="1"/>
  <c r="O1894" i="1"/>
  <c r="T1894" i="1" s="1"/>
  <c r="S1893" i="1"/>
  <c r="R1893" i="1"/>
  <c r="O1893" i="1"/>
  <c r="T1893" i="1" s="1"/>
  <c r="S1892" i="1"/>
  <c r="R1892" i="1"/>
  <c r="O1892" i="1"/>
  <c r="T1892" i="1" s="1"/>
  <c r="S1891" i="1"/>
  <c r="R1891" i="1"/>
  <c r="O1891" i="1"/>
  <c r="T1891" i="1" s="1"/>
  <c r="S1890" i="1"/>
  <c r="R1890" i="1"/>
  <c r="O1890" i="1"/>
  <c r="T1890" i="1" s="1"/>
  <c r="S1889" i="1"/>
  <c r="R1889" i="1"/>
  <c r="O1889" i="1"/>
  <c r="T1889" i="1" s="1"/>
  <c r="S1888" i="1"/>
  <c r="R1888" i="1"/>
  <c r="O1888" i="1"/>
  <c r="T1888" i="1" s="1"/>
  <c r="S1887" i="1"/>
  <c r="R1887" i="1"/>
  <c r="O1887" i="1"/>
  <c r="T1887" i="1" s="1"/>
  <c r="S1886" i="1"/>
  <c r="R1886" i="1"/>
  <c r="O1886" i="1"/>
  <c r="T1886" i="1" s="1"/>
  <c r="S1885" i="1"/>
  <c r="R1885" i="1"/>
  <c r="O1885" i="1"/>
  <c r="T1885" i="1" s="1"/>
  <c r="S1884" i="1"/>
  <c r="R1884" i="1"/>
  <c r="O1884" i="1"/>
  <c r="T1884" i="1" s="1"/>
  <c r="S1883" i="1"/>
  <c r="R1883" i="1"/>
  <c r="O1883" i="1"/>
  <c r="T1883" i="1" s="1"/>
  <c r="S1882" i="1"/>
  <c r="R1882" i="1"/>
  <c r="O1882" i="1"/>
  <c r="T1882" i="1" s="1"/>
  <c r="S1881" i="1"/>
  <c r="R1881" i="1"/>
  <c r="O1881" i="1"/>
  <c r="T1881" i="1" s="1"/>
  <c r="S1880" i="1"/>
  <c r="R1880" i="1"/>
  <c r="O1880" i="1"/>
  <c r="T1880" i="1" s="1"/>
  <c r="S1879" i="1"/>
  <c r="R1879" i="1"/>
  <c r="O1879" i="1"/>
  <c r="T1879" i="1" s="1"/>
  <c r="S1878" i="1"/>
  <c r="R1878" i="1"/>
  <c r="O1878" i="1"/>
  <c r="T1878" i="1" s="1"/>
  <c r="S1877" i="1"/>
  <c r="R1877" i="1"/>
  <c r="O1877" i="1"/>
  <c r="T1877" i="1" s="1"/>
  <c r="S1876" i="1"/>
  <c r="R1876" i="1"/>
  <c r="O1876" i="1"/>
  <c r="T1876" i="1" s="1"/>
  <c r="S1875" i="1"/>
  <c r="R1875" i="1"/>
  <c r="O1875" i="1"/>
  <c r="T1875" i="1" s="1"/>
  <c r="S1874" i="1"/>
  <c r="R1874" i="1"/>
  <c r="O1874" i="1"/>
  <c r="T1874" i="1" s="1"/>
  <c r="S1873" i="1"/>
  <c r="R1873" i="1"/>
  <c r="O1873" i="1"/>
  <c r="T1873" i="1" s="1"/>
  <c r="S1872" i="1"/>
  <c r="R1872" i="1"/>
  <c r="O1872" i="1"/>
  <c r="T1872" i="1" s="1"/>
  <c r="S1871" i="1"/>
  <c r="R1871" i="1"/>
  <c r="O1871" i="1"/>
  <c r="T1871" i="1" s="1"/>
  <c r="S1870" i="1"/>
  <c r="R1870" i="1"/>
  <c r="O1870" i="1"/>
  <c r="T1870" i="1" s="1"/>
  <c r="S1869" i="1"/>
  <c r="R1869" i="1"/>
  <c r="O1869" i="1"/>
  <c r="T1869" i="1" s="1"/>
  <c r="S1868" i="1"/>
  <c r="R1868" i="1"/>
  <c r="O1868" i="1"/>
  <c r="T1868" i="1" s="1"/>
  <c r="S1867" i="1"/>
  <c r="R1867" i="1"/>
  <c r="O1867" i="1"/>
  <c r="T1867" i="1" s="1"/>
  <c r="S1866" i="1"/>
  <c r="R1866" i="1"/>
  <c r="O1866" i="1"/>
  <c r="T1866" i="1" s="1"/>
  <c r="S1865" i="1"/>
  <c r="R1865" i="1"/>
  <c r="O1865" i="1"/>
  <c r="T1865" i="1" s="1"/>
  <c r="S1864" i="1"/>
  <c r="R1864" i="1"/>
  <c r="O1864" i="1"/>
  <c r="T1864" i="1" s="1"/>
  <c r="S1863" i="1"/>
  <c r="R1863" i="1"/>
  <c r="O1863" i="1"/>
  <c r="T1863" i="1" s="1"/>
  <c r="S1862" i="1"/>
  <c r="R1862" i="1"/>
  <c r="O1862" i="1"/>
  <c r="T1862" i="1" s="1"/>
  <c r="S1861" i="1"/>
  <c r="R1861" i="1"/>
  <c r="O1861" i="1"/>
  <c r="T1861" i="1" s="1"/>
  <c r="S1860" i="1"/>
  <c r="R1860" i="1"/>
  <c r="O1860" i="1"/>
  <c r="T1860" i="1" s="1"/>
  <c r="S1859" i="1"/>
  <c r="R1859" i="1"/>
  <c r="O1859" i="1"/>
  <c r="T1859" i="1" s="1"/>
  <c r="S1858" i="1"/>
  <c r="R1858" i="1"/>
  <c r="O1858" i="1"/>
  <c r="T1858" i="1" s="1"/>
  <c r="S1857" i="1"/>
  <c r="R1857" i="1"/>
  <c r="O1857" i="1"/>
  <c r="T1857" i="1" s="1"/>
  <c r="S1856" i="1"/>
  <c r="R1856" i="1"/>
  <c r="O1856" i="1"/>
  <c r="T1856" i="1" s="1"/>
  <c r="S1855" i="1"/>
  <c r="R1855" i="1"/>
  <c r="O1855" i="1"/>
  <c r="T1855" i="1" s="1"/>
  <c r="S1854" i="1"/>
  <c r="R1854" i="1"/>
  <c r="O1854" i="1"/>
  <c r="T1854" i="1" s="1"/>
  <c r="S1853" i="1"/>
  <c r="R1853" i="1"/>
  <c r="O1853" i="1"/>
  <c r="T1853" i="1" s="1"/>
  <c r="S1852" i="1"/>
  <c r="R1852" i="1"/>
  <c r="O1852" i="1"/>
  <c r="T1852" i="1" s="1"/>
  <c r="S1851" i="1"/>
  <c r="R1851" i="1"/>
  <c r="O1851" i="1"/>
  <c r="T1851" i="1" s="1"/>
  <c r="S1850" i="1"/>
  <c r="R1850" i="1"/>
  <c r="O1850" i="1"/>
  <c r="T1850" i="1" s="1"/>
  <c r="S1849" i="1"/>
  <c r="R1849" i="1"/>
  <c r="O1849" i="1"/>
  <c r="T1849" i="1" s="1"/>
  <c r="S1848" i="1"/>
  <c r="R1848" i="1"/>
  <c r="O1848" i="1"/>
  <c r="T1848" i="1" s="1"/>
  <c r="S1847" i="1"/>
  <c r="R1847" i="1"/>
  <c r="O1847" i="1"/>
  <c r="T1847" i="1" s="1"/>
  <c r="S1846" i="1"/>
  <c r="R1846" i="1"/>
  <c r="O1846" i="1"/>
  <c r="T1846" i="1" s="1"/>
  <c r="S1845" i="1"/>
  <c r="R1845" i="1"/>
  <c r="O1845" i="1"/>
  <c r="T1845" i="1" s="1"/>
  <c r="S1844" i="1"/>
  <c r="R1844" i="1"/>
  <c r="O1844" i="1"/>
  <c r="T1844" i="1" s="1"/>
  <c r="S1843" i="1"/>
  <c r="R1843" i="1"/>
  <c r="O1843" i="1"/>
  <c r="T1843" i="1" s="1"/>
  <c r="S1842" i="1"/>
  <c r="R1842" i="1"/>
  <c r="O1842" i="1"/>
  <c r="T1842" i="1" s="1"/>
  <c r="S1841" i="1"/>
  <c r="R1841" i="1"/>
  <c r="O1841" i="1"/>
  <c r="T1841" i="1" s="1"/>
  <c r="S1840" i="1"/>
  <c r="R1840" i="1"/>
  <c r="O1840" i="1"/>
  <c r="T1840" i="1" s="1"/>
  <c r="S1839" i="1"/>
  <c r="R1839" i="1"/>
  <c r="O1839" i="1"/>
  <c r="T1839" i="1" s="1"/>
  <c r="S1838" i="1"/>
  <c r="R1838" i="1"/>
  <c r="O1838" i="1"/>
  <c r="T1838" i="1" s="1"/>
  <c r="S1837" i="1"/>
  <c r="R1837" i="1"/>
  <c r="O1837" i="1"/>
  <c r="T1837" i="1" s="1"/>
  <c r="S1836" i="1"/>
  <c r="R1836" i="1"/>
  <c r="O1836" i="1"/>
  <c r="T1836" i="1" s="1"/>
  <c r="S1835" i="1"/>
  <c r="R1835" i="1"/>
  <c r="O1835" i="1"/>
  <c r="T1835" i="1" s="1"/>
  <c r="S1834" i="1"/>
  <c r="R1834" i="1"/>
  <c r="O1834" i="1"/>
  <c r="T1834" i="1" s="1"/>
  <c r="S1833" i="1"/>
  <c r="R1833" i="1"/>
  <c r="O1833" i="1"/>
  <c r="T1833" i="1" s="1"/>
  <c r="S1832" i="1"/>
  <c r="R1832" i="1"/>
  <c r="O1832" i="1"/>
  <c r="T1832" i="1" s="1"/>
  <c r="S1831" i="1"/>
  <c r="R1831" i="1"/>
  <c r="O1831" i="1"/>
  <c r="T1831" i="1" s="1"/>
  <c r="S1830" i="1"/>
  <c r="R1830" i="1"/>
  <c r="O1830" i="1"/>
  <c r="T1830" i="1" s="1"/>
  <c r="S1829" i="1"/>
  <c r="R1829" i="1"/>
  <c r="O1829" i="1"/>
  <c r="T1829" i="1" s="1"/>
  <c r="S1828" i="1"/>
  <c r="R1828" i="1"/>
  <c r="O1828" i="1"/>
  <c r="T1828" i="1" s="1"/>
  <c r="S1827" i="1"/>
  <c r="R1827" i="1"/>
  <c r="O1827" i="1"/>
  <c r="T1827" i="1" s="1"/>
  <c r="S1826" i="1"/>
  <c r="R1826" i="1"/>
  <c r="O1826" i="1"/>
  <c r="T1826" i="1" s="1"/>
  <c r="S1825" i="1"/>
  <c r="R1825" i="1"/>
  <c r="O1825" i="1"/>
  <c r="T1825" i="1" s="1"/>
  <c r="S1824" i="1"/>
  <c r="R1824" i="1"/>
  <c r="O1824" i="1"/>
  <c r="T1824" i="1" s="1"/>
  <c r="S1823" i="1"/>
  <c r="R1823" i="1"/>
  <c r="O1823" i="1"/>
  <c r="T1823" i="1" s="1"/>
  <c r="S1822" i="1"/>
  <c r="R1822" i="1"/>
  <c r="O1822" i="1"/>
  <c r="T1822" i="1" s="1"/>
  <c r="S1821" i="1"/>
  <c r="R1821" i="1"/>
  <c r="O1821" i="1"/>
  <c r="T1821" i="1" s="1"/>
  <c r="S1820" i="1"/>
  <c r="R1820" i="1"/>
  <c r="O1820" i="1"/>
  <c r="T1820" i="1" s="1"/>
  <c r="S1819" i="1"/>
  <c r="R1819" i="1"/>
  <c r="O1819" i="1"/>
  <c r="T1819" i="1" s="1"/>
  <c r="S1818" i="1"/>
  <c r="R1818" i="1"/>
  <c r="O1818" i="1"/>
  <c r="T1818" i="1" s="1"/>
  <c r="S1817" i="1"/>
  <c r="R1817" i="1"/>
  <c r="O1817" i="1"/>
  <c r="T1817" i="1" s="1"/>
  <c r="S1816" i="1"/>
  <c r="R1816" i="1"/>
  <c r="O1816" i="1"/>
  <c r="T1816" i="1" s="1"/>
  <c r="S1815" i="1"/>
  <c r="R1815" i="1"/>
  <c r="O1815" i="1"/>
  <c r="T1815" i="1" s="1"/>
  <c r="S1814" i="1"/>
  <c r="R1814" i="1"/>
  <c r="O1814" i="1"/>
  <c r="T1814" i="1" s="1"/>
  <c r="S1813" i="1"/>
  <c r="R1813" i="1"/>
  <c r="O1813" i="1"/>
  <c r="T1813" i="1" s="1"/>
  <c r="S1812" i="1"/>
  <c r="R1812" i="1"/>
  <c r="O1812" i="1"/>
  <c r="T1812" i="1" s="1"/>
  <c r="S1811" i="1"/>
  <c r="R1811" i="1"/>
  <c r="O1811" i="1"/>
  <c r="T1811" i="1" s="1"/>
  <c r="S1810" i="1"/>
  <c r="R1810" i="1"/>
  <c r="O1810" i="1"/>
  <c r="T1810" i="1" s="1"/>
  <c r="S1809" i="1"/>
  <c r="R1809" i="1"/>
  <c r="O1809" i="1"/>
  <c r="T1809" i="1" s="1"/>
  <c r="S1808" i="1"/>
  <c r="R1808" i="1"/>
  <c r="O1808" i="1"/>
  <c r="T1808" i="1" s="1"/>
  <c r="S1807" i="1"/>
  <c r="R1807" i="1"/>
  <c r="O1807" i="1"/>
  <c r="T1807" i="1" s="1"/>
  <c r="S1806" i="1"/>
  <c r="R1806" i="1"/>
  <c r="O1806" i="1"/>
  <c r="T1806" i="1" s="1"/>
  <c r="S1805" i="1"/>
  <c r="R1805" i="1"/>
  <c r="O1805" i="1"/>
  <c r="T1805" i="1" s="1"/>
  <c r="S1804" i="1"/>
  <c r="R1804" i="1"/>
  <c r="O1804" i="1"/>
  <c r="T1804" i="1" s="1"/>
  <c r="S1803" i="1"/>
  <c r="R1803" i="1"/>
  <c r="O1803" i="1"/>
  <c r="T1803" i="1" s="1"/>
  <c r="S1802" i="1"/>
  <c r="R1802" i="1"/>
  <c r="O1802" i="1"/>
  <c r="T1802" i="1" s="1"/>
  <c r="S1801" i="1"/>
  <c r="R1801" i="1"/>
  <c r="O1801" i="1"/>
  <c r="T1801" i="1" s="1"/>
  <c r="S1800" i="1"/>
  <c r="R1800" i="1"/>
  <c r="O1800" i="1"/>
  <c r="T1800" i="1" s="1"/>
  <c r="S1799" i="1"/>
  <c r="R1799" i="1"/>
  <c r="O1799" i="1"/>
  <c r="T1799" i="1" s="1"/>
  <c r="S1798" i="1"/>
  <c r="R1798" i="1"/>
  <c r="O1798" i="1"/>
  <c r="T1798" i="1" s="1"/>
  <c r="S1797" i="1"/>
  <c r="R1797" i="1"/>
  <c r="O1797" i="1"/>
  <c r="T1797" i="1" s="1"/>
  <c r="S1796" i="1"/>
  <c r="R1796" i="1"/>
  <c r="O1796" i="1"/>
  <c r="T1796" i="1" s="1"/>
  <c r="S1795" i="1"/>
  <c r="R1795" i="1"/>
  <c r="O1795" i="1"/>
  <c r="T1795" i="1" s="1"/>
  <c r="S1794" i="1"/>
  <c r="R1794" i="1"/>
  <c r="O1794" i="1"/>
  <c r="T1794" i="1" s="1"/>
  <c r="S1793" i="1"/>
  <c r="R1793" i="1"/>
  <c r="O1793" i="1"/>
  <c r="T1793" i="1" s="1"/>
  <c r="S1792" i="1"/>
  <c r="R1792" i="1"/>
  <c r="O1792" i="1"/>
  <c r="T1792" i="1" s="1"/>
  <c r="S1791" i="1"/>
  <c r="R1791" i="1"/>
  <c r="O1791" i="1"/>
  <c r="T1791" i="1" s="1"/>
  <c r="S1790" i="1"/>
  <c r="R1790" i="1"/>
  <c r="O1790" i="1"/>
  <c r="T1790" i="1" s="1"/>
  <c r="S1789" i="1"/>
  <c r="R1789" i="1"/>
  <c r="O1789" i="1"/>
  <c r="T1789" i="1" s="1"/>
  <c r="S1788" i="1"/>
  <c r="R1788" i="1"/>
  <c r="O1788" i="1"/>
  <c r="T1788" i="1" s="1"/>
  <c r="S1787" i="1"/>
  <c r="R1787" i="1"/>
  <c r="O1787" i="1"/>
  <c r="T1787" i="1" s="1"/>
  <c r="S1786" i="1"/>
  <c r="R1786" i="1"/>
  <c r="O1786" i="1"/>
  <c r="T1786" i="1" s="1"/>
  <c r="T1785" i="1"/>
  <c r="S1785" i="1"/>
  <c r="R1785" i="1"/>
  <c r="O1785" i="1"/>
  <c r="S1784" i="1"/>
  <c r="R1784" i="1"/>
  <c r="O1784" i="1"/>
  <c r="T1784" i="1" s="1"/>
  <c r="S1783" i="1"/>
  <c r="R1783" i="1"/>
  <c r="O1783" i="1"/>
  <c r="T1783" i="1" s="1"/>
  <c r="S1782" i="1"/>
  <c r="R1782" i="1"/>
  <c r="O1782" i="1"/>
  <c r="T1782" i="1" s="1"/>
  <c r="S1781" i="1"/>
  <c r="R1781" i="1"/>
  <c r="O1781" i="1"/>
  <c r="T1781" i="1" s="1"/>
  <c r="S1780" i="1"/>
  <c r="R1780" i="1"/>
  <c r="O1780" i="1"/>
  <c r="T1780" i="1" s="1"/>
  <c r="S1779" i="1"/>
  <c r="R1779" i="1"/>
  <c r="O1779" i="1"/>
  <c r="T1779" i="1" s="1"/>
  <c r="S1778" i="1"/>
  <c r="R1778" i="1"/>
  <c r="O1778" i="1"/>
  <c r="T1778" i="1" s="1"/>
  <c r="S1777" i="1"/>
  <c r="R1777" i="1"/>
  <c r="O1777" i="1"/>
  <c r="T1777" i="1" s="1"/>
  <c r="S1776" i="1"/>
  <c r="R1776" i="1"/>
  <c r="O1776" i="1"/>
  <c r="T1776" i="1" s="1"/>
  <c r="S1775" i="1"/>
  <c r="R1775" i="1"/>
  <c r="O1775" i="1"/>
  <c r="T1775" i="1" s="1"/>
  <c r="S1774" i="1"/>
  <c r="R1774" i="1"/>
  <c r="O1774" i="1"/>
  <c r="T1774" i="1" s="1"/>
  <c r="S1773" i="1"/>
  <c r="R1773" i="1"/>
  <c r="O1773" i="1"/>
  <c r="T1773" i="1" s="1"/>
  <c r="S1772" i="1"/>
  <c r="R1772" i="1"/>
  <c r="O1772" i="1"/>
  <c r="T1772" i="1" s="1"/>
  <c r="S1771" i="1"/>
  <c r="R1771" i="1"/>
  <c r="O1771" i="1"/>
  <c r="T1771" i="1" s="1"/>
  <c r="S1770" i="1"/>
  <c r="R1770" i="1"/>
  <c r="O1770" i="1"/>
  <c r="T1770" i="1" s="1"/>
  <c r="S1769" i="1"/>
  <c r="R1769" i="1"/>
  <c r="O1769" i="1"/>
  <c r="T1769" i="1" s="1"/>
  <c r="S1768" i="1"/>
  <c r="R1768" i="1"/>
  <c r="O1768" i="1"/>
  <c r="T1768" i="1" s="1"/>
  <c r="S1767" i="1"/>
  <c r="R1767" i="1"/>
  <c r="O1767" i="1"/>
  <c r="T1767" i="1" s="1"/>
  <c r="S1766" i="1"/>
  <c r="R1766" i="1"/>
  <c r="O1766" i="1"/>
  <c r="T1766" i="1" s="1"/>
  <c r="S1765" i="1"/>
  <c r="R1765" i="1"/>
  <c r="O1765" i="1"/>
  <c r="T1765" i="1" s="1"/>
  <c r="S1764" i="1"/>
  <c r="R1764" i="1"/>
  <c r="O1764" i="1"/>
  <c r="T1764" i="1" s="1"/>
  <c r="S1763" i="1"/>
  <c r="R1763" i="1"/>
  <c r="O1763" i="1"/>
  <c r="T1763" i="1" s="1"/>
  <c r="S1762" i="1"/>
  <c r="R1762" i="1"/>
  <c r="O1762" i="1"/>
  <c r="T1762" i="1" s="1"/>
  <c r="S1761" i="1"/>
  <c r="R1761" i="1"/>
  <c r="O1761" i="1"/>
  <c r="T1761" i="1" s="1"/>
  <c r="S1760" i="1"/>
  <c r="R1760" i="1"/>
  <c r="O1760" i="1"/>
  <c r="T1760" i="1" s="1"/>
  <c r="S1759" i="1"/>
  <c r="R1759" i="1"/>
  <c r="O1759" i="1"/>
  <c r="T1759" i="1" s="1"/>
  <c r="S1758" i="1"/>
  <c r="R1758" i="1"/>
  <c r="O1758" i="1"/>
  <c r="T1758" i="1" s="1"/>
  <c r="S1757" i="1"/>
  <c r="R1757" i="1"/>
  <c r="O1757" i="1"/>
  <c r="T1757" i="1" s="1"/>
  <c r="S1756" i="1"/>
  <c r="R1756" i="1"/>
  <c r="O1756" i="1"/>
  <c r="T1756" i="1" s="1"/>
  <c r="S1755" i="1"/>
  <c r="R1755" i="1"/>
  <c r="O1755" i="1"/>
  <c r="T1755" i="1" s="1"/>
  <c r="S1754" i="1"/>
  <c r="R1754" i="1"/>
  <c r="O1754" i="1"/>
  <c r="T1754" i="1" s="1"/>
  <c r="S1753" i="1"/>
  <c r="R1753" i="1"/>
  <c r="O1753" i="1"/>
  <c r="T1753" i="1" s="1"/>
  <c r="S1752" i="1"/>
  <c r="R1752" i="1"/>
  <c r="O1752" i="1"/>
  <c r="T1752" i="1" s="1"/>
  <c r="S1751" i="1"/>
  <c r="R1751" i="1"/>
  <c r="O1751" i="1"/>
  <c r="T1751" i="1" s="1"/>
  <c r="S1750" i="1"/>
  <c r="R1750" i="1"/>
  <c r="O1750" i="1"/>
  <c r="T1750" i="1" s="1"/>
  <c r="S1749" i="1"/>
  <c r="R1749" i="1"/>
  <c r="O1749" i="1"/>
  <c r="T1749" i="1" s="1"/>
  <c r="S1748" i="1"/>
  <c r="R1748" i="1"/>
  <c r="O1748" i="1"/>
  <c r="T1748" i="1" s="1"/>
  <c r="S1747" i="1"/>
  <c r="R1747" i="1"/>
  <c r="O1747" i="1"/>
  <c r="T1747" i="1" s="1"/>
  <c r="S1746" i="1"/>
  <c r="R1746" i="1"/>
  <c r="O1746" i="1"/>
  <c r="T1746" i="1" s="1"/>
  <c r="S1745" i="1"/>
  <c r="R1745" i="1"/>
  <c r="O1745" i="1"/>
  <c r="T1745" i="1" s="1"/>
  <c r="S1744" i="1"/>
  <c r="R1744" i="1"/>
  <c r="O1744" i="1"/>
  <c r="T1744" i="1" s="1"/>
  <c r="S1743" i="1"/>
  <c r="R1743" i="1"/>
  <c r="O1743" i="1"/>
  <c r="T1743" i="1" s="1"/>
  <c r="S1742" i="1"/>
  <c r="R1742" i="1"/>
  <c r="O1742" i="1"/>
  <c r="T1742" i="1" s="1"/>
  <c r="S1741" i="1"/>
  <c r="R1741" i="1"/>
  <c r="O1741" i="1"/>
  <c r="T1741" i="1" s="1"/>
  <c r="S1740" i="1"/>
  <c r="R1740" i="1"/>
  <c r="O1740" i="1"/>
  <c r="T1740" i="1" s="1"/>
  <c r="S1739" i="1"/>
  <c r="R1739" i="1"/>
  <c r="O1739" i="1"/>
  <c r="T1739" i="1" s="1"/>
  <c r="S1738" i="1"/>
  <c r="R1738" i="1"/>
  <c r="O1738" i="1"/>
  <c r="T1738" i="1" s="1"/>
  <c r="S1737" i="1"/>
  <c r="R1737" i="1"/>
  <c r="O1737" i="1"/>
  <c r="T1737" i="1" s="1"/>
  <c r="S1736" i="1"/>
  <c r="R1736" i="1"/>
  <c r="O1736" i="1"/>
  <c r="T1736" i="1" s="1"/>
  <c r="S1735" i="1"/>
  <c r="R1735" i="1"/>
  <c r="O1735" i="1"/>
  <c r="T1735" i="1" s="1"/>
  <c r="S1734" i="1"/>
  <c r="R1734" i="1"/>
  <c r="O1734" i="1"/>
  <c r="T1734" i="1" s="1"/>
  <c r="S1733" i="1"/>
  <c r="R1733" i="1"/>
  <c r="O1733" i="1"/>
  <c r="T1733" i="1" s="1"/>
  <c r="S1732" i="1"/>
  <c r="R1732" i="1"/>
  <c r="O1732" i="1"/>
  <c r="T1732" i="1" s="1"/>
  <c r="S1731" i="1"/>
  <c r="R1731" i="1"/>
  <c r="O1731" i="1"/>
  <c r="T1731" i="1" s="1"/>
  <c r="S1730" i="1"/>
  <c r="R1730" i="1"/>
  <c r="O1730" i="1"/>
  <c r="T1730" i="1" s="1"/>
  <c r="S1729" i="1"/>
  <c r="R1729" i="1"/>
  <c r="O1729" i="1"/>
  <c r="T1729" i="1" s="1"/>
  <c r="S1728" i="1"/>
  <c r="R1728" i="1"/>
  <c r="O1728" i="1"/>
  <c r="T1728" i="1" s="1"/>
  <c r="S1727" i="1"/>
  <c r="R1727" i="1"/>
  <c r="O1727" i="1"/>
  <c r="T1727" i="1" s="1"/>
  <c r="S1726" i="1"/>
  <c r="R1726" i="1"/>
  <c r="O1726" i="1"/>
  <c r="T1726" i="1" s="1"/>
  <c r="S1725" i="1"/>
  <c r="R1725" i="1"/>
  <c r="O1725" i="1"/>
  <c r="T1725" i="1" s="1"/>
  <c r="S1724" i="1"/>
  <c r="R1724" i="1"/>
  <c r="O1724" i="1"/>
  <c r="T1724" i="1" s="1"/>
  <c r="S1723" i="1"/>
  <c r="R1723" i="1"/>
  <c r="O1723" i="1"/>
  <c r="T1723" i="1" s="1"/>
  <c r="S1722" i="1"/>
  <c r="R1722" i="1"/>
  <c r="O1722" i="1"/>
  <c r="T1722" i="1" s="1"/>
  <c r="S1721" i="1"/>
  <c r="R1721" i="1"/>
  <c r="O1721" i="1"/>
  <c r="T1721" i="1" s="1"/>
  <c r="S1720" i="1"/>
  <c r="R1720" i="1"/>
  <c r="O1720" i="1"/>
  <c r="T1720" i="1" s="1"/>
  <c r="S1719" i="1"/>
  <c r="R1719" i="1"/>
  <c r="O1719" i="1"/>
  <c r="T1719" i="1" s="1"/>
  <c r="S1718" i="1"/>
  <c r="R1718" i="1"/>
  <c r="O1718" i="1"/>
  <c r="T1718" i="1" s="1"/>
  <c r="S1717" i="1"/>
  <c r="R1717" i="1"/>
  <c r="O1717" i="1"/>
  <c r="T1717" i="1" s="1"/>
  <c r="S1716" i="1"/>
  <c r="R1716" i="1"/>
  <c r="O1716" i="1"/>
  <c r="T1716" i="1" s="1"/>
  <c r="S1715" i="1"/>
  <c r="R1715" i="1"/>
  <c r="O1715" i="1"/>
  <c r="T1715" i="1" s="1"/>
  <c r="S1714" i="1"/>
  <c r="R1714" i="1"/>
  <c r="O1714" i="1"/>
  <c r="T1714" i="1" s="1"/>
  <c r="S1713" i="1"/>
  <c r="R1713" i="1"/>
  <c r="O1713" i="1"/>
  <c r="T1713" i="1" s="1"/>
  <c r="S1712" i="1"/>
  <c r="R1712" i="1"/>
  <c r="O1712" i="1"/>
  <c r="T1712" i="1" s="1"/>
  <c r="S1711" i="1"/>
  <c r="R1711" i="1"/>
  <c r="O1711" i="1"/>
  <c r="T1711" i="1" s="1"/>
  <c r="S1710" i="1"/>
  <c r="R1710" i="1"/>
  <c r="O1710" i="1"/>
  <c r="T1710" i="1" s="1"/>
  <c r="S1709" i="1"/>
  <c r="R1709" i="1"/>
  <c r="O1709" i="1"/>
  <c r="T1709" i="1" s="1"/>
  <c r="S1708" i="1"/>
  <c r="R1708" i="1"/>
  <c r="O1708" i="1"/>
  <c r="T1708" i="1" s="1"/>
  <c r="S1707" i="1"/>
  <c r="R1707" i="1"/>
  <c r="O1707" i="1"/>
  <c r="T1707" i="1" s="1"/>
  <c r="S1706" i="1"/>
  <c r="R1706" i="1"/>
  <c r="O1706" i="1"/>
  <c r="T1706" i="1" s="1"/>
  <c r="S1705" i="1"/>
  <c r="R1705" i="1"/>
  <c r="O1705" i="1"/>
  <c r="T1705" i="1" s="1"/>
  <c r="S1704" i="1"/>
  <c r="R1704" i="1"/>
  <c r="O1704" i="1"/>
  <c r="T1704" i="1" s="1"/>
  <c r="S1703" i="1"/>
  <c r="R1703" i="1"/>
  <c r="O1703" i="1"/>
  <c r="T1703" i="1" s="1"/>
  <c r="S1702" i="1"/>
  <c r="R1702" i="1"/>
  <c r="O1702" i="1"/>
  <c r="T1702" i="1" s="1"/>
  <c r="S1701" i="1"/>
  <c r="R1701" i="1"/>
  <c r="O1701" i="1"/>
  <c r="T1701" i="1" s="1"/>
  <c r="S1700" i="1"/>
  <c r="R1700" i="1"/>
  <c r="O1700" i="1"/>
  <c r="T1700" i="1" s="1"/>
  <c r="S1699" i="1"/>
  <c r="R1699" i="1"/>
  <c r="O1699" i="1"/>
  <c r="T1699" i="1" s="1"/>
  <c r="S1698" i="1"/>
  <c r="R1698" i="1"/>
  <c r="O1698" i="1"/>
  <c r="T1698" i="1" s="1"/>
  <c r="S1697" i="1"/>
  <c r="R1697" i="1"/>
  <c r="O1697" i="1"/>
  <c r="T1697" i="1" s="1"/>
  <c r="S1696" i="1"/>
  <c r="R1696" i="1"/>
  <c r="O1696" i="1"/>
  <c r="T1696" i="1" s="1"/>
  <c r="S1695" i="1"/>
  <c r="R1695" i="1"/>
  <c r="O1695" i="1"/>
  <c r="T1695" i="1" s="1"/>
  <c r="S1694" i="1"/>
  <c r="R1694" i="1"/>
  <c r="O1694" i="1"/>
  <c r="T1694" i="1" s="1"/>
  <c r="S1693" i="1"/>
  <c r="R1693" i="1"/>
  <c r="O1693" i="1"/>
  <c r="T1693" i="1" s="1"/>
  <c r="S1692" i="1"/>
  <c r="R1692" i="1"/>
  <c r="O1692" i="1"/>
  <c r="T1692" i="1" s="1"/>
  <c r="S1691" i="1"/>
  <c r="R1691" i="1"/>
  <c r="O1691" i="1"/>
  <c r="T1691" i="1" s="1"/>
  <c r="S1690" i="1"/>
  <c r="R1690" i="1"/>
  <c r="O1690" i="1"/>
  <c r="T1690" i="1" s="1"/>
  <c r="S1689" i="1"/>
  <c r="R1689" i="1"/>
  <c r="O1689" i="1"/>
  <c r="T1689" i="1" s="1"/>
  <c r="S1688" i="1"/>
  <c r="R1688" i="1"/>
  <c r="O1688" i="1"/>
  <c r="T1688" i="1" s="1"/>
  <c r="S1687" i="1"/>
  <c r="R1687" i="1"/>
  <c r="O1687" i="1"/>
  <c r="T1687" i="1" s="1"/>
  <c r="S1686" i="1"/>
  <c r="R1686" i="1"/>
  <c r="O1686" i="1"/>
  <c r="T1686" i="1" s="1"/>
  <c r="S1685" i="1"/>
  <c r="R1685" i="1"/>
  <c r="O1685" i="1"/>
  <c r="T1685" i="1" s="1"/>
  <c r="S1684" i="1"/>
  <c r="R1684" i="1"/>
  <c r="O1684" i="1"/>
  <c r="T1684" i="1" s="1"/>
  <c r="S1683" i="1"/>
  <c r="R1683" i="1"/>
  <c r="O1683" i="1"/>
  <c r="T1683" i="1" s="1"/>
  <c r="S1682" i="1"/>
  <c r="R1682" i="1"/>
  <c r="O1682" i="1"/>
  <c r="T1682" i="1" s="1"/>
  <c r="S1681" i="1"/>
  <c r="R1681" i="1"/>
  <c r="O1681" i="1"/>
  <c r="T1681" i="1" s="1"/>
  <c r="S1680" i="1"/>
  <c r="R1680" i="1"/>
  <c r="O1680" i="1"/>
  <c r="T1680" i="1" s="1"/>
  <c r="S1679" i="1"/>
  <c r="R1679" i="1"/>
  <c r="O1679" i="1"/>
  <c r="T1679" i="1" s="1"/>
  <c r="S1678" i="1"/>
  <c r="R1678" i="1"/>
  <c r="O1678" i="1"/>
  <c r="T1678" i="1" s="1"/>
  <c r="S1677" i="1"/>
  <c r="R1677" i="1"/>
  <c r="O1677" i="1"/>
  <c r="T1677" i="1" s="1"/>
  <c r="S1676" i="1"/>
  <c r="R1676" i="1"/>
  <c r="O1676" i="1"/>
  <c r="T1676" i="1" s="1"/>
  <c r="S1675" i="1"/>
  <c r="R1675" i="1"/>
  <c r="O1675" i="1"/>
  <c r="T1675" i="1" s="1"/>
  <c r="S1674" i="1"/>
  <c r="R1674" i="1"/>
  <c r="O1674" i="1"/>
  <c r="T1674" i="1" s="1"/>
  <c r="S1673" i="1"/>
  <c r="R1673" i="1"/>
  <c r="O1673" i="1"/>
  <c r="T1673" i="1" s="1"/>
  <c r="S1672" i="1"/>
  <c r="R1672" i="1"/>
  <c r="O1672" i="1"/>
  <c r="T1672" i="1" s="1"/>
  <c r="S1671" i="1"/>
  <c r="R1671" i="1"/>
  <c r="O1671" i="1"/>
  <c r="T1671" i="1" s="1"/>
  <c r="S1670" i="1"/>
  <c r="R1670" i="1"/>
  <c r="O1670" i="1"/>
  <c r="T1670" i="1" s="1"/>
  <c r="S1669" i="1"/>
  <c r="R1669" i="1"/>
  <c r="O1669" i="1"/>
  <c r="T1669" i="1" s="1"/>
  <c r="S1668" i="1"/>
  <c r="R1668" i="1"/>
  <c r="O1668" i="1"/>
  <c r="T1668" i="1" s="1"/>
  <c r="S1667" i="1"/>
  <c r="R1667" i="1"/>
  <c r="O1667" i="1"/>
  <c r="T1667" i="1" s="1"/>
  <c r="S1666" i="1"/>
  <c r="R1666" i="1"/>
  <c r="O1666" i="1"/>
  <c r="T1666" i="1" s="1"/>
  <c r="S1665" i="1"/>
  <c r="R1665" i="1"/>
  <c r="O1665" i="1"/>
  <c r="T1665" i="1" s="1"/>
  <c r="S1664" i="1"/>
  <c r="R1664" i="1"/>
  <c r="O1664" i="1"/>
  <c r="T1664" i="1" s="1"/>
  <c r="S1663" i="1"/>
  <c r="R1663" i="1"/>
  <c r="O1663" i="1"/>
  <c r="T1663" i="1" s="1"/>
  <c r="S1662" i="1"/>
  <c r="R1662" i="1"/>
  <c r="O1662" i="1"/>
  <c r="T1662" i="1" s="1"/>
  <c r="S1661" i="1"/>
  <c r="R1661" i="1"/>
  <c r="O1661" i="1"/>
  <c r="T1661" i="1" s="1"/>
  <c r="S1660" i="1"/>
  <c r="R1660" i="1"/>
  <c r="O1660" i="1"/>
  <c r="T1660" i="1" s="1"/>
  <c r="S1659" i="1"/>
  <c r="R1659" i="1"/>
  <c r="O1659" i="1"/>
  <c r="T1659" i="1" s="1"/>
  <c r="S1658" i="1"/>
  <c r="R1658" i="1"/>
  <c r="O1658" i="1"/>
  <c r="T1658" i="1" s="1"/>
  <c r="S1657" i="1"/>
  <c r="R1657" i="1"/>
  <c r="O1657" i="1"/>
  <c r="T1657" i="1" s="1"/>
  <c r="S1656" i="1"/>
  <c r="R1656" i="1"/>
  <c r="O1656" i="1"/>
  <c r="T1656" i="1" s="1"/>
  <c r="S1655" i="1"/>
  <c r="R1655" i="1"/>
  <c r="O1655" i="1"/>
  <c r="T1655" i="1" s="1"/>
  <c r="S1654" i="1"/>
  <c r="R1654" i="1"/>
  <c r="O1654" i="1"/>
  <c r="T1654" i="1" s="1"/>
  <c r="S1653" i="1"/>
  <c r="R1653" i="1"/>
  <c r="O1653" i="1"/>
  <c r="T1653" i="1" s="1"/>
  <c r="S1652" i="1"/>
  <c r="R1652" i="1"/>
  <c r="O1652" i="1"/>
  <c r="T1652" i="1" s="1"/>
  <c r="S1651" i="1"/>
  <c r="R1651" i="1"/>
  <c r="O1651" i="1"/>
  <c r="T1651" i="1" s="1"/>
  <c r="S1650" i="1"/>
  <c r="R1650" i="1"/>
  <c r="O1650" i="1"/>
  <c r="T1650" i="1" s="1"/>
  <c r="S1649" i="1"/>
  <c r="R1649" i="1"/>
  <c r="O1649" i="1"/>
  <c r="T1649" i="1" s="1"/>
  <c r="S1648" i="1"/>
  <c r="R1648" i="1"/>
  <c r="O1648" i="1"/>
  <c r="T1648" i="1" s="1"/>
  <c r="S1647" i="1"/>
  <c r="R1647" i="1"/>
  <c r="O1647" i="1"/>
  <c r="T1647" i="1" s="1"/>
  <c r="S1646" i="1"/>
  <c r="R1646" i="1"/>
  <c r="O1646" i="1"/>
  <c r="T1646" i="1" s="1"/>
  <c r="S1645" i="1"/>
  <c r="R1645" i="1"/>
  <c r="O1645" i="1"/>
  <c r="T1645" i="1" s="1"/>
  <c r="S1644" i="1"/>
  <c r="R1644" i="1"/>
  <c r="O1644" i="1"/>
  <c r="T1644" i="1" s="1"/>
  <c r="S1643" i="1"/>
  <c r="R1643" i="1"/>
  <c r="O1643" i="1"/>
  <c r="T1643" i="1" s="1"/>
  <c r="S1642" i="1"/>
  <c r="R1642" i="1"/>
  <c r="O1642" i="1"/>
  <c r="T1642" i="1" s="1"/>
  <c r="S1641" i="1"/>
  <c r="R1641" i="1"/>
  <c r="O1641" i="1"/>
  <c r="T1641" i="1" s="1"/>
  <c r="S1640" i="1"/>
  <c r="R1640" i="1"/>
  <c r="O1640" i="1"/>
  <c r="T1640" i="1" s="1"/>
  <c r="S1639" i="1"/>
  <c r="R1639" i="1"/>
  <c r="O1639" i="1"/>
  <c r="T1639" i="1" s="1"/>
  <c r="S1638" i="1"/>
  <c r="R1638" i="1"/>
  <c r="O1638" i="1"/>
  <c r="T1638" i="1" s="1"/>
  <c r="S1637" i="1"/>
  <c r="R1637" i="1"/>
  <c r="O1637" i="1"/>
  <c r="T1637" i="1" s="1"/>
  <c r="S1636" i="1"/>
  <c r="R1636" i="1"/>
  <c r="O1636" i="1"/>
  <c r="T1636" i="1" s="1"/>
  <c r="S1635" i="1"/>
  <c r="R1635" i="1"/>
  <c r="O1635" i="1"/>
  <c r="T1635" i="1" s="1"/>
  <c r="S1634" i="1"/>
  <c r="R1634" i="1"/>
  <c r="O1634" i="1"/>
  <c r="T1634" i="1" s="1"/>
  <c r="S1633" i="1"/>
  <c r="R1633" i="1"/>
  <c r="O1633" i="1"/>
  <c r="T1633" i="1" s="1"/>
  <c r="S1632" i="1"/>
  <c r="R1632" i="1"/>
  <c r="O1632" i="1"/>
  <c r="T1632" i="1" s="1"/>
  <c r="S1631" i="1"/>
  <c r="R1631" i="1"/>
  <c r="O1631" i="1"/>
  <c r="T1631" i="1" s="1"/>
  <c r="S1630" i="1"/>
  <c r="R1630" i="1"/>
  <c r="O1630" i="1"/>
  <c r="T1630" i="1" s="1"/>
  <c r="S1629" i="1"/>
  <c r="R1629" i="1"/>
  <c r="O1629" i="1"/>
  <c r="T1629" i="1" s="1"/>
  <c r="S1628" i="1"/>
  <c r="R1628" i="1"/>
  <c r="O1628" i="1"/>
  <c r="T1628" i="1" s="1"/>
  <c r="S1627" i="1"/>
  <c r="R1627" i="1"/>
  <c r="O1627" i="1"/>
  <c r="T1627" i="1" s="1"/>
  <c r="S1626" i="1"/>
  <c r="R1626" i="1"/>
  <c r="O1626" i="1"/>
  <c r="T1626" i="1" s="1"/>
  <c r="S1625" i="1"/>
  <c r="R1625" i="1"/>
  <c r="O1625" i="1"/>
  <c r="T1625" i="1" s="1"/>
  <c r="S1624" i="1"/>
  <c r="R1624" i="1"/>
  <c r="O1624" i="1"/>
  <c r="T1624" i="1" s="1"/>
  <c r="S1623" i="1"/>
  <c r="R1623" i="1"/>
  <c r="O1623" i="1"/>
  <c r="T1623" i="1" s="1"/>
  <c r="S1622" i="1"/>
  <c r="R1622" i="1"/>
  <c r="O1622" i="1"/>
  <c r="T1622" i="1" s="1"/>
  <c r="S1621" i="1"/>
  <c r="R1621" i="1"/>
  <c r="O1621" i="1"/>
  <c r="T1621" i="1" s="1"/>
  <c r="S1620" i="1"/>
  <c r="R1620" i="1"/>
  <c r="O1620" i="1"/>
  <c r="T1620" i="1" s="1"/>
  <c r="S1619" i="1"/>
  <c r="R1619" i="1"/>
  <c r="O1619" i="1"/>
  <c r="T1619" i="1" s="1"/>
  <c r="S1618" i="1"/>
  <c r="R1618" i="1"/>
  <c r="O1618" i="1"/>
  <c r="T1618" i="1" s="1"/>
  <c r="S1617" i="1"/>
  <c r="R1617" i="1"/>
  <c r="O1617" i="1"/>
  <c r="T1617" i="1" s="1"/>
  <c r="S1616" i="1"/>
  <c r="R1616" i="1"/>
  <c r="O1616" i="1"/>
  <c r="T1616" i="1" s="1"/>
  <c r="S1615" i="1"/>
  <c r="R1615" i="1"/>
  <c r="O1615" i="1"/>
  <c r="T1615" i="1" s="1"/>
  <c r="S1614" i="1"/>
  <c r="R1614" i="1"/>
  <c r="O1614" i="1"/>
  <c r="T1614" i="1" s="1"/>
  <c r="S1613" i="1"/>
  <c r="R1613" i="1"/>
  <c r="O1613" i="1"/>
  <c r="T1613" i="1" s="1"/>
  <c r="S1612" i="1"/>
  <c r="R1612" i="1"/>
  <c r="O1612" i="1"/>
  <c r="T1612" i="1" s="1"/>
  <c r="S1611" i="1"/>
  <c r="R1611" i="1"/>
  <c r="O1611" i="1"/>
  <c r="T1611" i="1" s="1"/>
  <c r="S1610" i="1"/>
  <c r="R1610" i="1"/>
  <c r="O1610" i="1"/>
  <c r="T1610" i="1" s="1"/>
  <c r="S1609" i="1"/>
  <c r="R1609" i="1"/>
  <c r="O1609" i="1"/>
  <c r="T1609" i="1" s="1"/>
  <c r="S1608" i="1"/>
  <c r="R1608" i="1"/>
  <c r="O1608" i="1"/>
  <c r="T1608" i="1" s="1"/>
  <c r="S1607" i="1"/>
  <c r="R1607" i="1"/>
  <c r="O1607" i="1"/>
  <c r="T1607" i="1" s="1"/>
  <c r="S1606" i="1"/>
  <c r="R1606" i="1"/>
  <c r="O1606" i="1"/>
  <c r="T1606" i="1" s="1"/>
  <c r="S1605" i="1"/>
  <c r="R1605" i="1"/>
  <c r="O1605" i="1"/>
  <c r="T1605" i="1" s="1"/>
  <c r="S1604" i="1"/>
  <c r="R1604" i="1"/>
  <c r="O1604" i="1"/>
  <c r="T1604" i="1" s="1"/>
  <c r="S1603" i="1"/>
  <c r="R1603" i="1"/>
  <c r="O1603" i="1"/>
  <c r="T1603" i="1" s="1"/>
  <c r="S1602" i="1"/>
  <c r="R1602" i="1"/>
  <c r="O1602" i="1"/>
  <c r="T1602" i="1" s="1"/>
  <c r="S1601" i="1"/>
  <c r="R1601" i="1"/>
  <c r="O1601" i="1"/>
  <c r="T1601" i="1" s="1"/>
  <c r="S1600" i="1"/>
  <c r="R1600" i="1"/>
  <c r="O1600" i="1"/>
  <c r="T1600" i="1" s="1"/>
  <c r="S1599" i="1"/>
  <c r="R1599" i="1"/>
  <c r="O1599" i="1"/>
  <c r="T1599" i="1" s="1"/>
  <c r="S1598" i="1"/>
  <c r="R1598" i="1"/>
  <c r="O1598" i="1"/>
  <c r="T1598" i="1" s="1"/>
  <c r="S1597" i="1"/>
  <c r="R1597" i="1"/>
  <c r="O1597" i="1"/>
  <c r="T1597" i="1" s="1"/>
  <c r="S1596" i="1"/>
  <c r="R1596" i="1"/>
  <c r="O1596" i="1"/>
  <c r="T1596" i="1" s="1"/>
  <c r="S1595" i="1"/>
  <c r="R1595" i="1"/>
  <c r="O1595" i="1"/>
  <c r="T1595" i="1" s="1"/>
  <c r="S1594" i="1"/>
  <c r="R1594" i="1"/>
  <c r="O1594" i="1"/>
  <c r="T1594" i="1" s="1"/>
  <c r="S1593" i="1"/>
  <c r="R1593" i="1"/>
  <c r="O1593" i="1"/>
  <c r="T1593" i="1" s="1"/>
  <c r="S1592" i="1"/>
  <c r="R1592" i="1"/>
  <c r="O1592" i="1"/>
  <c r="T1592" i="1" s="1"/>
  <c r="S1591" i="1"/>
  <c r="R1591" i="1"/>
  <c r="O1591" i="1"/>
  <c r="T1591" i="1" s="1"/>
  <c r="S1590" i="1"/>
  <c r="R1590" i="1"/>
  <c r="O1590" i="1"/>
  <c r="T1590" i="1" s="1"/>
  <c r="S1589" i="1"/>
  <c r="R1589" i="1"/>
  <c r="O1589" i="1"/>
  <c r="T1589" i="1" s="1"/>
  <c r="S1588" i="1"/>
  <c r="R1588" i="1"/>
  <c r="O1588" i="1"/>
  <c r="T1588" i="1" s="1"/>
  <c r="S1587" i="1"/>
  <c r="R1587" i="1"/>
  <c r="O1587" i="1"/>
  <c r="T1587" i="1" s="1"/>
  <c r="S1586" i="1"/>
  <c r="R1586" i="1"/>
  <c r="O1586" i="1"/>
  <c r="T1586" i="1" s="1"/>
  <c r="S1585" i="1"/>
  <c r="R1585" i="1"/>
  <c r="O1585" i="1"/>
  <c r="T1585" i="1" s="1"/>
  <c r="S1584" i="1"/>
  <c r="R1584" i="1"/>
  <c r="O1584" i="1"/>
  <c r="T1584" i="1" s="1"/>
  <c r="S1583" i="1"/>
  <c r="R1583" i="1"/>
  <c r="O1583" i="1"/>
  <c r="T1583" i="1" s="1"/>
  <c r="S1582" i="1"/>
  <c r="R1582" i="1"/>
  <c r="O1582" i="1"/>
  <c r="T1582" i="1" s="1"/>
  <c r="S1581" i="1"/>
  <c r="R1581" i="1"/>
  <c r="O1581" i="1"/>
  <c r="T1581" i="1" s="1"/>
  <c r="S1580" i="1"/>
  <c r="R1580" i="1"/>
  <c r="O1580" i="1"/>
  <c r="T1580" i="1" s="1"/>
  <c r="S1579" i="1"/>
  <c r="R1579" i="1"/>
  <c r="O1579" i="1"/>
  <c r="T1579" i="1" s="1"/>
  <c r="S1578" i="1"/>
  <c r="R1578" i="1"/>
  <c r="O1578" i="1"/>
  <c r="T1578" i="1" s="1"/>
  <c r="S1577" i="1"/>
  <c r="R1577" i="1"/>
  <c r="O1577" i="1"/>
  <c r="T1577" i="1" s="1"/>
  <c r="S1576" i="1"/>
  <c r="R1576" i="1"/>
  <c r="O1576" i="1"/>
  <c r="T1576" i="1" s="1"/>
  <c r="S1575" i="1"/>
  <c r="R1575" i="1"/>
  <c r="O1575" i="1"/>
  <c r="T1575" i="1" s="1"/>
  <c r="S1574" i="1"/>
  <c r="R1574" i="1"/>
  <c r="O1574" i="1"/>
  <c r="T1574" i="1" s="1"/>
  <c r="S1573" i="1"/>
  <c r="R1573" i="1"/>
  <c r="O1573" i="1"/>
  <c r="T1573" i="1" s="1"/>
  <c r="S1572" i="1"/>
  <c r="R1572" i="1"/>
  <c r="O1572" i="1"/>
  <c r="T1572" i="1" s="1"/>
  <c r="S1571" i="1"/>
  <c r="R1571" i="1"/>
  <c r="O1571" i="1"/>
  <c r="T1571" i="1" s="1"/>
  <c r="S1570" i="1"/>
  <c r="R1570" i="1"/>
  <c r="O1570" i="1"/>
  <c r="T1570" i="1" s="1"/>
  <c r="S1569" i="1"/>
  <c r="R1569" i="1"/>
  <c r="O1569" i="1"/>
  <c r="T1569" i="1" s="1"/>
  <c r="S1568" i="1"/>
  <c r="R1568" i="1"/>
  <c r="O1568" i="1"/>
  <c r="T1568" i="1" s="1"/>
  <c r="S1567" i="1"/>
  <c r="R1567" i="1"/>
  <c r="O1567" i="1"/>
  <c r="T1567" i="1" s="1"/>
  <c r="S1566" i="1"/>
  <c r="R1566" i="1"/>
  <c r="O1566" i="1"/>
  <c r="T1566" i="1" s="1"/>
  <c r="S1565" i="1"/>
  <c r="R1565" i="1"/>
  <c r="O1565" i="1"/>
  <c r="T1565" i="1" s="1"/>
  <c r="S1564" i="1"/>
  <c r="R1564" i="1"/>
  <c r="O1564" i="1"/>
  <c r="T1564" i="1" s="1"/>
  <c r="S1563" i="1"/>
  <c r="R1563" i="1"/>
  <c r="O1563" i="1"/>
  <c r="T1563" i="1" s="1"/>
  <c r="S1562" i="1"/>
  <c r="R1562" i="1"/>
  <c r="O1562" i="1"/>
  <c r="T1562" i="1" s="1"/>
  <c r="S1561" i="1"/>
  <c r="R1561" i="1"/>
  <c r="O1561" i="1"/>
  <c r="T1561" i="1" s="1"/>
  <c r="S1560" i="1"/>
  <c r="R1560" i="1"/>
  <c r="O1560" i="1"/>
  <c r="T1560" i="1" s="1"/>
  <c r="S1559" i="1"/>
  <c r="R1559" i="1"/>
  <c r="O1559" i="1"/>
  <c r="T1559" i="1" s="1"/>
  <c r="S1558" i="1"/>
  <c r="R1558" i="1"/>
  <c r="O1558" i="1"/>
  <c r="T1558" i="1" s="1"/>
  <c r="S1557" i="1"/>
  <c r="R1557" i="1"/>
  <c r="O1557" i="1"/>
  <c r="T1557" i="1" s="1"/>
  <c r="S1556" i="1"/>
  <c r="R1556" i="1"/>
  <c r="O1556" i="1"/>
  <c r="T1556" i="1" s="1"/>
  <c r="S1555" i="1"/>
  <c r="R1555" i="1"/>
  <c r="O1555" i="1"/>
  <c r="T1555" i="1" s="1"/>
  <c r="S1554" i="1"/>
  <c r="R1554" i="1"/>
  <c r="O1554" i="1"/>
  <c r="T1554" i="1" s="1"/>
  <c r="S1553" i="1"/>
  <c r="R1553" i="1"/>
  <c r="O1553" i="1"/>
  <c r="T1553" i="1" s="1"/>
  <c r="S1552" i="1"/>
  <c r="R1552" i="1"/>
  <c r="O1552" i="1"/>
  <c r="T1552" i="1" s="1"/>
  <c r="S1551" i="1"/>
  <c r="R1551" i="1"/>
  <c r="O1551" i="1"/>
  <c r="T1551" i="1" s="1"/>
  <c r="S1550" i="1"/>
  <c r="R1550" i="1"/>
  <c r="O1550" i="1"/>
  <c r="T1550" i="1" s="1"/>
  <c r="S1549" i="1"/>
  <c r="R1549" i="1"/>
  <c r="O1549" i="1"/>
  <c r="T1549" i="1" s="1"/>
  <c r="S1548" i="1"/>
  <c r="R1548" i="1"/>
  <c r="O1548" i="1"/>
  <c r="T1548" i="1" s="1"/>
  <c r="S1547" i="1"/>
  <c r="R1547" i="1"/>
  <c r="O1547" i="1"/>
  <c r="T1547" i="1" s="1"/>
  <c r="S1546" i="1"/>
  <c r="R1546" i="1"/>
  <c r="O1546" i="1"/>
  <c r="T1546" i="1" s="1"/>
  <c r="S1545" i="1"/>
  <c r="R1545" i="1"/>
  <c r="O1545" i="1"/>
  <c r="T1545" i="1" s="1"/>
  <c r="S1544" i="1"/>
  <c r="R1544" i="1"/>
  <c r="O1544" i="1"/>
  <c r="T1544" i="1" s="1"/>
  <c r="S1543" i="1"/>
  <c r="R1543" i="1"/>
  <c r="O1543" i="1"/>
  <c r="T1543" i="1" s="1"/>
  <c r="S1542" i="1"/>
  <c r="R1542" i="1"/>
  <c r="O1542" i="1"/>
  <c r="T1542" i="1" s="1"/>
  <c r="S1541" i="1"/>
  <c r="R1541" i="1"/>
  <c r="O1541" i="1"/>
  <c r="T1541" i="1" s="1"/>
  <c r="S1540" i="1"/>
  <c r="R1540" i="1"/>
  <c r="O1540" i="1"/>
  <c r="T1540" i="1" s="1"/>
  <c r="S1539" i="1"/>
  <c r="R1539" i="1"/>
  <c r="O1539" i="1"/>
  <c r="T1539" i="1" s="1"/>
  <c r="S1538" i="1"/>
  <c r="R1538" i="1"/>
  <c r="O1538" i="1"/>
  <c r="T1538" i="1" s="1"/>
  <c r="S1537" i="1"/>
  <c r="R1537" i="1"/>
  <c r="O1537" i="1"/>
  <c r="T1537" i="1" s="1"/>
  <c r="S1536" i="1"/>
  <c r="R1536" i="1"/>
  <c r="O1536" i="1"/>
  <c r="T1536" i="1" s="1"/>
  <c r="S1535" i="1"/>
  <c r="R1535" i="1"/>
  <c r="O1535" i="1"/>
  <c r="T1535" i="1" s="1"/>
  <c r="S1534" i="1"/>
  <c r="R1534" i="1"/>
  <c r="O1534" i="1"/>
  <c r="T1534" i="1" s="1"/>
  <c r="S1533" i="1"/>
  <c r="R1533" i="1"/>
  <c r="O1533" i="1"/>
  <c r="T1533" i="1" s="1"/>
  <c r="S1532" i="1"/>
  <c r="R1532" i="1"/>
  <c r="O1532" i="1"/>
  <c r="T1532" i="1" s="1"/>
  <c r="S1531" i="1"/>
  <c r="R1531" i="1"/>
  <c r="O1531" i="1"/>
  <c r="T1531" i="1" s="1"/>
  <c r="S1530" i="1"/>
  <c r="R1530" i="1"/>
  <c r="O1530" i="1"/>
  <c r="T1530" i="1" s="1"/>
  <c r="S1529" i="1"/>
  <c r="R1529" i="1"/>
  <c r="O1529" i="1"/>
  <c r="T1529" i="1" s="1"/>
  <c r="S1528" i="1"/>
  <c r="R1528" i="1"/>
  <c r="O1528" i="1"/>
  <c r="T1528" i="1" s="1"/>
  <c r="S1527" i="1"/>
  <c r="R1527" i="1"/>
  <c r="O1527" i="1"/>
  <c r="T1527" i="1" s="1"/>
  <c r="S1526" i="1"/>
  <c r="R1526" i="1"/>
  <c r="O1526" i="1"/>
  <c r="T1526" i="1" s="1"/>
  <c r="S1525" i="1"/>
  <c r="R1525" i="1"/>
  <c r="O1525" i="1"/>
  <c r="T1525" i="1" s="1"/>
  <c r="S1524" i="1"/>
  <c r="R1524" i="1"/>
  <c r="O1524" i="1"/>
  <c r="T1524" i="1" s="1"/>
  <c r="S1523" i="1"/>
  <c r="R1523" i="1"/>
  <c r="O1523" i="1"/>
  <c r="T1523" i="1" s="1"/>
  <c r="S1522" i="1"/>
  <c r="R1522" i="1"/>
  <c r="O1522" i="1"/>
  <c r="T1522" i="1" s="1"/>
  <c r="S1521" i="1"/>
  <c r="R1521" i="1"/>
  <c r="O1521" i="1"/>
  <c r="T1521" i="1" s="1"/>
  <c r="S1520" i="1"/>
  <c r="R1520" i="1"/>
  <c r="O1520" i="1"/>
  <c r="T1520" i="1" s="1"/>
  <c r="S1519" i="1"/>
  <c r="R1519" i="1"/>
  <c r="O1519" i="1"/>
  <c r="T1519" i="1" s="1"/>
  <c r="S1518" i="1"/>
  <c r="R1518" i="1"/>
  <c r="O1518" i="1"/>
  <c r="T1518" i="1" s="1"/>
  <c r="S1517" i="1"/>
  <c r="R1517" i="1"/>
  <c r="O1517" i="1"/>
  <c r="T1517" i="1" s="1"/>
  <c r="S1516" i="1"/>
  <c r="R1516" i="1"/>
  <c r="O1516" i="1"/>
  <c r="T1516" i="1" s="1"/>
  <c r="S1515" i="1"/>
  <c r="R1515" i="1"/>
  <c r="O1515" i="1"/>
  <c r="T1515" i="1" s="1"/>
  <c r="S1514" i="1"/>
  <c r="R1514" i="1"/>
  <c r="O1514" i="1"/>
  <c r="T1514" i="1" s="1"/>
  <c r="S1513" i="1"/>
  <c r="R1513" i="1"/>
  <c r="O1513" i="1"/>
  <c r="T1513" i="1" s="1"/>
  <c r="S1512" i="1"/>
  <c r="R1512" i="1"/>
  <c r="O1512" i="1"/>
  <c r="T1512" i="1" s="1"/>
  <c r="S1511" i="1"/>
  <c r="R1511" i="1"/>
  <c r="O1511" i="1"/>
  <c r="T1511" i="1" s="1"/>
  <c r="S1510" i="1"/>
  <c r="R1510" i="1"/>
  <c r="O1510" i="1"/>
  <c r="T1510" i="1" s="1"/>
  <c r="S1509" i="1"/>
  <c r="R1509" i="1"/>
  <c r="O1509" i="1"/>
  <c r="T1509" i="1" s="1"/>
  <c r="S1508" i="1"/>
  <c r="R1508" i="1"/>
  <c r="O1508" i="1"/>
  <c r="T1508" i="1" s="1"/>
  <c r="S1507" i="1"/>
  <c r="R1507" i="1"/>
  <c r="O1507" i="1"/>
  <c r="T1507" i="1" s="1"/>
  <c r="S1506" i="1"/>
  <c r="R1506" i="1"/>
  <c r="O1506" i="1"/>
  <c r="T1506" i="1" s="1"/>
  <c r="S1505" i="1"/>
  <c r="R1505" i="1"/>
  <c r="O1505" i="1"/>
  <c r="T1505" i="1" s="1"/>
  <c r="S1504" i="1"/>
  <c r="R1504" i="1"/>
  <c r="O1504" i="1"/>
  <c r="T1504" i="1" s="1"/>
  <c r="S1503" i="1"/>
  <c r="R1503" i="1"/>
  <c r="O1503" i="1"/>
  <c r="T1503" i="1" s="1"/>
  <c r="S1502" i="1"/>
  <c r="R1502" i="1"/>
  <c r="O1502" i="1"/>
  <c r="T1502" i="1" s="1"/>
  <c r="S1501" i="1"/>
  <c r="R1501" i="1"/>
  <c r="O1501" i="1"/>
  <c r="T1501" i="1" s="1"/>
  <c r="S1500" i="1"/>
  <c r="R1500" i="1"/>
  <c r="O1500" i="1"/>
  <c r="T1500" i="1" s="1"/>
  <c r="S1499" i="1"/>
  <c r="R1499" i="1"/>
  <c r="O1499" i="1"/>
  <c r="T1499" i="1" s="1"/>
  <c r="S1498" i="1"/>
  <c r="R1498" i="1"/>
  <c r="O1498" i="1"/>
  <c r="T1498" i="1" s="1"/>
  <c r="S1497" i="1"/>
  <c r="R1497" i="1"/>
  <c r="O1497" i="1"/>
  <c r="T1497" i="1" s="1"/>
  <c r="S1496" i="1"/>
  <c r="R1496" i="1"/>
  <c r="O1496" i="1"/>
  <c r="T1496" i="1" s="1"/>
  <c r="S1495" i="1"/>
  <c r="R1495" i="1"/>
  <c r="O1495" i="1"/>
  <c r="T1495" i="1" s="1"/>
  <c r="S1494" i="1"/>
  <c r="R1494" i="1"/>
  <c r="O1494" i="1"/>
  <c r="T1494" i="1" s="1"/>
  <c r="S1493" i="1"/>
  <c r="R1493" i="1"/>
  <c r="O1493" i="1"/>
  <c r="T1493" i="1" s="1"/>
  <c r="S1492" i="1"/>
  <c r="R1492" i="1"/>
  <c r="O1492" i="1"/>
  <c r="T1492" i="1" s="1"/>
  <c r="S1491" i="1"/>
  <c r="R1491" i="1"/>
  <c r="O1491" i="1"/>
  <c r="T1491" i="1" s="1"/>
  <c r="S1490" i="1"/>
  <c r="R1490" i="1"/>
  <c r="O1490" i="1"/>
  <c r="T1490" i="1" s="1"/>
  <c r="S1489" i="1"/>
  <c r="R1489" i="1"/>
  <c r="O1489" i="1"/>
  <c r="T1489" i="1" s="1"/>
  <c r="T1488" i="1"/>
  <c r="S1488" i="1"/>
  <c r="R1488" i="1"/>
  <c r="O1488" i="1"/>
  <c r="S1487" i="1"/>
  <c r="R1487" i="1"/>
  <c r="O1487" i="1"/>
  <c r="T1487" i="1" s="1"/>
  <c r="S1486" i="1"/>
  <c r="R1486" i="1"/>
  <c r="O1486" i="1"/>
  <c r="T1486" i="1" s="1"/>
  <c r="S1485" i="1"/>
  <c r="R1485" i="1"/>
  <c r="O1485" i="1"/>
  <c r="T1485" i="1" s="1"/>
  <c r="S1484" i="1"/>
  <c r="R1484" i="1"/>
  <c r="O1484" i="1"/>
  <c r="T1484" i="1" s="1"/>
  <c r="S1483" i="1"/>
  <c r="R1483" i="1"/>
  <c r="O1483" i="1"/>
  <c r="T1483" i="1" s="1"/>
  <c r="S1482" i="1"/>
  <c r="R1482" i="1"/>
  <c r="O1482" i="1"/>
  <c r="T1482" i="1" s="1"/>
  <c r="S1481" i="1"/>
  <c r="R1481" i="1"/>
  <c r="O1481" i="1"/>
  <c r="T1481" i="1" s="1"/>
  <c r="S1480" i="1"/>
  <c r="R1480" i="1"/>
  <c r="O1480" i="1"/>
  <c r="T1480" i="1" s="1"/>
  <c r="S1479" i="1"/>
  <c r="R1479" i="1"/>
  <c r="O1479" i="1"/>
  <c r="T1479" i="1" s="1"/>
  <c r="S1478" i="1"/>
  <c r="R1478" i="1"/>
  <c r="O1478" i="1"/>
  <c r="T1478" i="1" s="1"/>
  <c r="S1477" i="1"/>
  <c r="R1477" i="1"/>
  <c r="O1477" i="1"/>
  <c r="T1477" i="1" s="1"/>
  <c r="S1476" i="1"/>
  <c r="R1476" i="1"/>
  <c r="O1476" i="1"/>
  <c r="T1476" i="1" s="1"/>
  <c r="S1475" i="1"/>
  <c r="R1475" i="1"/>
  <c r="O1475" i="1"/>
  <c r="T1475" i="1" s="1"/>
  <c r="S1474" i="1"/>
  <c r="R1474" i="1"/>
  <c r="O1474" i="1"/>
  <c r="T1474" i="1" s="1"/>
  <c r="T1473" i="1"/>
  <c r="S1473" i="1"/>
  <c r="R1473" i="1"/>
  <c r="O1473" i="1"/>
  <c r="S1472" i="1"/>
  <c r="R1472" i="1"/>
  <c r="O1472" i="1"/>
  <c r="T1472" i="1" s="1"/>
  <c r="S1471" i="1"/>
  <c r="R1471" i="1"/>
  <c r="O1471" i="1"/>
  <c r="T1471" i="1" s="1"/>
  <c r="S1470" i="1"/>
  <c r="R1470" i="1"/>
  <c r="O1470" i="1"/>
  <c r="T1470" i="1" s="1"/>
  <c r="S1469" i="1"/>
  <c r="R1469" i="1"/>
  <c r="O1469" i="1"/>
  <c r="T1469" i="1" s="1"/>
  <c r="S1468" i="1"/>
  <c r="R1468" i="1"/>
  <c r="O1468" i="1"/>
  <c r="T1468" i="1" s="1"/>
  <c r="S1467" i="1"/>
  <c r="R1467" i="1"/>
  <c r="O1467" i="1"/>
  <c r="T1467" i="1" s="1"/>
  <c r="S1466" i="1"/>
  <c r="R1466" i="1"/>
  <c r="O1466" i="1"/>
  <c r="T1466" i="1" s="1"/>
  <c r="S1465" i="1"/>
  <c r="R1465" i="1"/>
  <c r="O1465" i="1"/>
  <c r="T1465" i="1" s="1"/>
  <c r="S1464" i="1"/>
  <c r="R1464" i="1"/>
  <c r="O1464" i="1"/>
  <c r="T1464" i="1" s="1"/>
  <c r="S1463" i="1"/>
  <c r="R1463" i="1"/>
  <c r="O1463" i="1"/>
  <c r="T1463" i="1" s="1"/>
  <c r="S1462" i="1"/>
  <c r="R1462" i="1"/>
  <c r="O1462" i="1"/>
  <c r="T1462" i="1" s="1"/>
  <c r="S1461" i="1"/>
  <c r="R1461" i="1"/>
  <c r="O1461" i="1"/>
  <c r="T1461" i="1" s="1"/>
  <c r="S1460" i="1"/>
  <c r="R1460" i="1"/>
  <c r="O1460" i="1"/>
  <c r="T1460" i="1" s="1"/>
  <c r="S1459" i="1"/>
  <c r="R1459" i="1"/>
  <c r="O1459" i="1"/>
  <c r="T1459" i="1" s="1"/>
  <c r="S1458" i="1"/>
  <c r="R1458" i="1"/>
  <c r="O1458" i="1"/>
  <c r="T1458" i="1" s="1"/>
  <c r="S1457" i="1"/>
  <c r="R1457" i="1"/>
  <c r="O1457" i="1"/>
  <c r="T1457" i="1" s="1"/>
  <c r="S1456" i="1"/>
  <c r="R1456" i="1"/>
  <c r="O1456" i="1"/>
  <c r="T1456" i="1" s="1"/>
  <c r="S1455" i="1"/>
  <c r="R1455" i="1"/>
  <c r="O1455" i="1"/>
  <c r="T1455" i="1" s="1"/>
  <c r="S1454" i="1"/>
  <c r="R1454" i="1"/>
  <c r="O1454" i="1"/>
  <c r="T1454" i="1" s="1"/>
  <c r="S1453" i="1"/>
  <c r="R1453" i="1"/>
  <c r="O1453" i="1"/>
  <c r="T1453" i="1" s="1"/>
  <c r="S1452" i="1"/>
  <c r="R1452" i="1"/>
  <c r="O1452" i="1"/>
  <c r="T1452" i="1" s="1"/>
  <c r="S1451" i="1"/>
  <c r="R1451" i="1"/>
  <c r="O1451" i="1"/>
  <c r="T1451" i="1" s="1"/>
  <c r="S1450" i="1"/>
  <c r="R1450" i="1"/>
  <c r="O1450" i="1"/>
  <c r="T1450" i="1" s="1"/>
  <c r="S1449" i="1"/>
  <c r="R1449" i="1"/>
  <c r="O1449" i="1"/>
  <c r="T1449" i="1" s="1"/>
  <c r="S1448" i="1"/>
  <c r="R1448" i="1"/>
  <c r="O1448" i="1"/>
  <c r="T1448" i="1" s="1"/>
  <c r="S1447" i="1"/>
  <c r="R1447" i="1"/>
  <c r="O1447" i="1"/>
  <c r="T1447" i="1" s="1"/>
  <c r="S1446" i="1"/>
  <c r="R1446" i="1"/>
  <c r="O1446" i="1"/>
  <c r="T1446" i="1" s="1"/>
  <c r="S1445" i="1"/>
  <c r="R1445" i="1"/>
  <c r="O1445" i="1"/>
  <c r="T1445" i="1" s="1"/>
  <c r="S1444" i="1"/>
  <c r="R1444" i="1"/>
  <c r="O1444" i="1"/>
  <c r="T1444" i="1" s="1"/>
  <c r="S1443" i="1"/>
  <c r="R1443" i="1"/>
  <c r="O1443" i="1"/>
  <c r="T1443" i="1" s="1"/>
  <c r="S1442" i="1"/>
  <c r="R1442" i="1"/>
  <c r="O1442" i="1"/>
  <c r="T1442" i="1" s="1"/>
  <c r="S1441" i="1"/>
  <c r="R1441" i="1"/>
  <c r="O1441" i="1"/>
  <c r="T1441" i="1" s="1"/>
  <c r="S1440" i="1"/>
  <c r="R1440" i="1"/>
  <c r="O1440" i="1"/>
  <c r="T1440" i="1" s="1"/>
  <c r="S1439" i="1"/>
  <c r="R1439" i="1"/>
  <c r="O1439" i="1"/>
  <c r="T1439" i="1" s="1"/>
  <c r="S1438" i="1"/>
  <c r="R1438" i="1"/>
  <c r="O1438" i="1"/>
  <c r="T1438" i="1" s="1"/>
  <c r="S1437" i="1"/>
  <c r="R1437" i="1"/>
  <c r="O1437" i="1"/>
  <c r="T1437" i="1" s="1"/>
  <c r="S1436" i="1"/>
  <c r="R1436" i="1"/>
  <c r="O1436" i="1"/>
  <c r="T1436" i="1" s="1"/>
  <c r="S1435" i="1"/>
  <c r="R1435" i="1"/>
  <c r="O1435" i="1"/>
  <c r="T1435" i="1" s="1"/>
  <c r="S1434" i="1"/>
  <c r="R1434" i="1"/>
  <c r="O1434" i="1"/>
  <c r="T1434" i="1" s="1"/>
  <c r="S1433" i="1"/>
  <c r="R1433" i="1"/>
  <c r="O1433" i="1"/>
  <c r="T1433" i="1" s="1"/>
  <c r="S1432" i="1"/>
  <c r="R1432" i="1"/>
  <c r="O1432" i="1"/>
  <c r="T1432" i="1" s="1"/>
  <c r="S1431" i="1"/>
  <c r="R1431" i="1"/>
  <c r="O1431" i="1"/>
  <c r="T1431" i="1" s="1"/>
  <c r="S1430" i="1"/>
  <c r="R1430" i="1"/>
  <c r="O1430" i="1"/>
  <c r="T1430" i="1" s="1"/>
  <c r="S1429" i="1"/>
  <c r="R1429" i="1"/>
  <c r="O1429" i="1"/>
  <c r="T1429" i="1" s="1"/>
  <c r="S1428" i="1"/>
  <c r="R1428" i="1"/>
  <c r="O1428" i="1"/>
  <c r="T1428" i="1" s="1"/>
  <c r="S1427" i="1"/>
  <c r="R1427" i="1"/>
  <c r="O1427" i="1"/>
  <c r="T1427" i="1" s="1"/>
  <c r="S1426" i="1"/>
  <c r="R1426" i="1"/>
  <c r="O1426" i="1"/>
  <c r="T1426" i="1" s="1"/>
  <c r="S1425" i="1"/>
  <c r="R1425" i="1"/>
  <c r="O1425" i="1"/>
  <c r="T1425" i="1" s="1"/>
  <c r="S1424" i="1"/>
  <c r="R1424" i="1"/>
  <c r="O1424" i="1"/>
  <c r="T1424" i="1" s="1"/>
  <c r="S1423" i="1"/>
  <c r="R1423" i="1"/>
  <c r="O1423" i="1"/>
  <c r="T1423" i="1" s="1"/>
  <c r="S1422" i="1"/>
  <c r="R1422" i="1"/>
  <c r="O1422" i="1"/>
  <c r="T1422" i="1" s="1"/>
  <c r="S1421" i="1"/>
  <c r="R1421" i="1"/>
  <c r="O1421" i="1"/>
  <c r="T1421" i="1" s="1"/>
  <c r="S1420" i="1"/>
  <c r="R1420" i="1"/>
  <c r="O1420" i="1"/>
  <c r="T1420" i="1" s="1"/>
  <c r="S1419" i="1"/>
  <c r="R1419" i="1"/>
  <c r="O1419" i="1"/>
  <c r="T1419" i="1" s="1"/>
  <c r="S1418" i="1"/>
  <c r="R1418" i="1"/>
  <c r="O1418" i="1"/>
  <c r="T1418" i="1" s="1"/>
  <c r="S1417" i="1"/>
  <c r="R1417" i="1"/>
  <c r="O1417" i="1"/>
  <c r="T1417" i="1" s="1"/>
  <c r="S1416" i="1"/>
  <c r="R1416" i="1"/>
  <c r="O1416" i="1"/>
  <c r="T1416" i="1" s="1"/>
  <c r="S1415" i="1"/>
  <c r="R1415" i="1"/>
  <c r="O1415" i="1"/>
  <c r="T1415" i="1" s="1"/>
  <c r="S1414" i="1"/>
  <c r="R1414" i="1"/>
  <c r="O1414" i="1"/>
  <c r="T1414" i="1" s="1"/>
  <c r="S1413" i="1"/>
  <c r="R1413" i="1"/>
  <c r="O1413" i="1"/>
  <c r="T1413" i="1" s="1"/>
  <c r="S1412" i="1"/>
  <c r="R1412" i="1"/>
  <c r="O1412" i="1"/>
  <c r="T1412" i="1" s="1"/>
  <c r="S1411" i="1"/>
  <c r="R1411" i="1"/>
  <c r="O1411" i="1"/>
  <c r="T1411" i="1" s="1"/>
  <c r="S1410" i="1"/>
  <c r="R1410" i="1"/>
  <c r="O1410" i="1"/>
  <c r="T1410" i="1" s="1"/>
  <c r="S1409" i="1"/>
  <c r="R1409" i="1"/>
  <c r="O1409" i="1"/>
  <c r="T1409" i="1" s="1"/>
  <c r="S1408" i="1"/>
  <c r="R1408" i="1"/>
  <c r="O1408" i="1"/>
  <c r="T1408" i="1" s="1"/>
  <c r="S1407" i="1"/>
  <c r="R1407" i="1"/>
  <c r="O1407" i="1"/>
  <c r="T1407" i="1" s="1"/>
  <c r="S1406" i="1"/>
  <c r="R1406" i="1"/>
  <c r="O1406" i="1"/>
  <c r="T1406" i="1" s="1"/>
  <c r="S1405" i="1"/>
  <c r="R1405" i="1"/>
  <c r="O1405" i="1"/>
  <c r="T1405" i="1" s="1"/>
  <c r="S1404" i="1"/>
  <c r="R1404" i="1"/>
  <c r="O1404" i="1"/>
  <c r="T1404" i="1" s="1"/>
  <c r="S1403" i="1"/>
  <c r="R1403" i="1"/>
  <c r="O1403" i="1"/>
  <c r="T1403" i="1" s="1"/>
  <c r="S1402" i="1"/>
  <c r="R1402" i="1"/>
  <c r="O1402" i="1"/>
  <c r="T1402" i="1" s="1"/>
  <c r="S1401" i="1"/>
  <c r="R1401" i="1"/>
  <c r="O1401" i="1"/>
  <c r="T1401" i="1" s="1"/>
  <c r="S1400" i="1"/>
  <c r="R1400" i="1"/>
  <c r="O1400" i="1"/>
  <c r="T1400" i="1" s="1"/>
  <c r="S1399" i="1"/>
  <c r="R1399" i="1"/>
  <c r="O1399" i="1"/>
  <c r="T1399" i="1" s="1"/>
  <c r="S1398" i="1"/>
  <c r="R1398" i="1"/>
  <c r="O1398" i="1"/>
  <c r="T1398" i="1" s="1"/>
  <c r="S1397" i="1"/>
  <c r="R1397" i="1"/>
  <c r="O1397" i="1"/>
  <c r="T1397" i="1" s="1"/>
  <c r="S1396" i="1"/>
  <c r="R1396" i="1"/>
  <c r="O1396" i="1"/>
  <c r="T1396" i="1" s="1"/>
  <c r="S1395" i="1"/>
  <c r="R1395" i="1"/>
  <c r="O1395" i="1"/>
  <c r="T1395" i="1" s="1"/>
  <c r="S1394" i="1"/>
  <c r="R1394" i="1"/>
  <c r="O1394" i="1"/>
  <c r="T1394" i="1" s="1"/>
  <c r="S1393" i="1"/>
  <c r="R1393" i="1"/>
  <c r="O1393" i="1"/>
  <c r="T1393" i="1" s="1"/>
  <c r="S1392" i="1"/>
  <c r="R1392" i="1"/>
  <c r="O1392" i="1"/>
  <c r="T1392" i="1" s="1"/>
  <c r="S1391" i="1"/>
  <c r="R1391" i="1"/>
  <c r="O1391" i="1"/>
  <c r="T1391" i="1" s="1"/>
  <c r="S1390" i="1"/>
  <c r="R1390" i="1"/>
  <c r="O1390" i="1"/>
  <c r="T1390" i="1" s="1"/>
  <c r="S1389" i="1"/>
  <c r="R1389" i="1"/>
  <c r="O1389" i="1"/>
  <c r="T1389" i="1" s="1"/>
  <c r="S1388" i="1"/>
  <c r="R1388" i="1"/>
  <c r="O1388" i="1"/>
  <c r="T1388" i="1" s="1"/>
  <c r="S1387" i="1"/>
  <c r="R1387" i="1"/>
  <c r="O1387" i="1"/>
  <c r="T1387" i="1" s="1"/>
  <c r="S1386" i="1"/>
  <c r="R1386" i="1"/>
  <c r="O1386" i="1"/>
  <c r="T1386" i="1" s="1"/>
  <c r="S1385" i="1"/>
  <c r="R1385" i="1"/>
  <c r="O1385" i="1"/>
  <c r="T1385" i="1" s="1"/>
  <c r="S1384" i="1"/>
  <c r="R1384" i="1"/>
  <c r="O1384" i="1"/>
  <c r="T1384" i="1" s="1"/>
  <c r="S1383" i="1"/>
  <c r="R1383" i="1"/>
  <c r="O1383" i="1"/>
  <c r="T1383" i="1" s="1"/>
  <c r="S1382" i="1"/>
  <c r="R1382" i="1"/>
  <c r="O1382" i="1"/>
  <c r="T1382" i="1" s="1"/>
  <c r="S1381" i="1"/>
  <c r="R1381" i="1"/>
  <c r="O1381" i="1"/>
  <c r="T1381" i="1" s="1"/>
  <c r="S1380" i="1"/>
  <c r="R1380" i="1"/>
  <c r="O1380" i="1"/>
  <c r="T1380" i="1" s="1"/>
  <c r="S1379" i="1"/>
  <c r="R1379" i="1"/>
  <c r="O1379" i="1"/>
  <c r="T1379" i="1" s="1"/>
  <c r="S1378" i="1"/>
  <c r="R1378" i="1"/>
  <c r="O1378" i="1"/>
  <c r="T1378" i="1" s="1"/>
  <c r="S1377" i="1"/>
  <c r="R1377" i="1"/>
  <c r="O1377" i="1"/>
  <c r="T1377" i="1" s="1"/>
  <c r="S1376" i="1"/>
  <c r="R1376" i="1"/>
  <c r="O1376" i="1"/>
  <c r="T1376" i="1" s="1"/>
  <c r="S1375" i="1"/>
  <c r="R1375" i="1"/>
  <c r="O1375" i="1"/>
  <c r="T1375" i="1" s="1"/>
  <c r="S1374" i="1"/>
  <c r="R1374" i="1"/>
  <c r="O1374" i="1"/>
  <c r="T1374" i="1" s="1"/>
  <c r="S1373" i="1"/>
  <c r="R1373" i="1"/>
  <c r="O1373" i="1"/>
  <c r="T1373" i="1" s="1"/>
  <c r="S1372" i="1"/>
  <c r="R1372" i="1"/>
  <c r="O1372" i="1"/>
  <c r="T1372" i="1" s="1"/>
  <c r="S1371" i="1"/>
  <c r="R1371" i="1"/>
  <c r="O1371" i="1"/>
  <c r="T1371" i="1" s="1"/>
  <c r="S1370" i="1"/>
  <c r="R1370" i="1"/>
  <c r="O1370" i="1"/>
  <c r="T1370" i="1" s="1"/>
  <c r="S1369" i="1"/>
  <c r="R1369" i="1"/>
  <c r="O1369" i="1"/>
  <c r="T1369" i="1" s="1"/>
  <c r="S1368" i="1"/>
  <c r="R1368" i="1"/>
  <c r="O1368" i="1"/>
  <c r="T1368" i="1" s="1"/>
  <c r="S1367" i="1"/>
  <c r="R1367" i="1"/>
  <c r="O1367" i="1"/>
  <c r="T1367" i="1" s="1"/>
  <c r="S1366" i="1"/>
  <c r="R1366" i="1"/>
  <c r="O1366" i="1"/>
  <c r="T1366" i="1" s="1"/>
  <c r="S1365" i="1"/>
  <c r="R1365" i="1"/>
  <c r="O1365" i="1"/>
  <c r="T1365" i="1" s="1"/>
  <c r="S1364" i="1"/>
  <c r="R1364" i="1"/>
  <c r="O1364" i="1"/>
  <c r="T1364" i="1" s="1"/>
  <c r="S1363" i="1"/>
  <c r="R1363" i="1"/>
  <c r="O1363" i="1"/>
  <c r="T1363" i="1" s="1"/>
  <c r="S1362" i="1"/>
  <c r="R1362" i="1"/>
  <c r="O1362" i="1"/>
  <c r="T1362" i="1" s="1"/>
  <c r="S1361" i="1"/>
  <c r="R1361" i="1"/>
  <c r="O1361" i="1"/>
  <c r="T1361" i="1" s="1"/>
  <c r="S1360" i="1"/>
  <c r="R1360" i="1"/>
  <c r="O1360" i="1"/>
  <c r="T1360" i="1" s="1"/>
  <c r="S1359" i="1"/>
  <c r="R1359" i="1"/>
  <c r="O1359" i="1"/>
  <c r="T1359" i="1" s="1"/>
  <c r="S1358" i="1"/>
  <c r="R1358" i="1"/>
  <c r="O1358" i="1"/>
  <c r="T1358" i="1" s="1"/>
  <c r="S1357" i="1"/>
  <c r="R1357" i="1"/>
  <c r="O1357" i="1"/>
  <c r="T1357" i="1" s="1"/>
  <c r="S1356" i="1"/>
  <c r="R1356" i="1"/>
  <c r="O1356" i="1"/>
  <c r="T1356" i="1" s="1"/>
  <c r="S1355" i="1"/>
  <c r="R1355" i="1"/>
  <c r="O1355" i="1"/>
  <c r="T1355" i="1" s="1"/>
  <c r="S1354" i="1"/>
  <c r="R1354" i="1"/>
  <c r="O1354" i="1"/>
  <c r="T1354" i="1" s="1"/>
  <c r="S1353" i="1"/>
  <c r="R1353" i="1"/>
  <c r="O1353" i="1"/>
  <c r="T1353" i="1" s="1"/>
  <c r="S1352" i="1"/>
  <c r="R1352" i="1"/>
  <c r="O1352" i="1"/>
  <c r="T1352" i="1" s="1"/>
  <c r="S1351" i="1"/>
  <c r="R1351" i="1"/>
  <c r="O1351" i="1"/>
  <c r="T1351" i="1" s="1"/>
  <c r="S1350" i="1"/>
  <c r="R1350" i="1"/>
  <c r="O1350" i="1"/>
  <c r="T1350" i="1" s="1"/>
  <c r="S1349" i="1"/>
  <c r="R1349" i="1"/>
  <c r="O1349" i="1"/>
  <c r="T1349" i="1" s="1"/>
  <c r="S1348" i="1"/>
  <c r="R1348" i="1"/>
  <c r="O1348" i="1"/>
  <c r="T1348" i="1" s="1"/>
  <c r="S1347" i="1"/>
  <c r="R1347" i="1"/>
  <c r="O1347" i="1"/>
  <c r="T1347" i="1" s="1"/>
  <c r="S1346" i="1"/>
  <c r="R1346" i="1"/>
  <c r="O1346" i="1"/>
  <c r="T1346" i="1" s="1"/>
  <c r="S1345" i="1"/>
  <c r="R1345" i="1"/>
  <c r="O1345" i="1"/>
  <c r="T1345" i="1" s="1"/>
  <c r="S1344" i="1"/>
  <c r="R1344" i="1"/>
  <c r="O1344" i="1"/>
  <c r="T1344" i="1" s="1"/>
  <c r="S1343" i="1"/>
  <c r="R1343" i="1"/>
  <c r="O1343" i="1"/>
  <c r="T1343" i="1" s="1"/>
  <c r="S1342" i="1"/>
  <c r="R1342" i="1"/>
  <c r="O1342" i="1"/>
  <c r="T1342" i="1" s="1"/>
  <c r="S1341" i="1"/>
  <c r="R1341" i="1"/>
  <c r="O1341" i="1"/>
  <c r="T1341" i="1" s="1"/>
  <c r="S1340" i="1"/>
  <c r="R1340" i="1"/>
  <c r="O1340" i="1"/>
  <c r="T1340" i="1" s="1"/>
  <c r="S1339" i="1"/>
  <c r="R1339" i="1"/>
  <c r="O1339" i="1"/>
  <c r="T1339" i="1" s="1"/>
  <c r="S1338" i="1"/>
  <c r="R1338" i="1"/>
  <c r="O1338" i="1"/>
  <c r="T1338" i="1" s="1"/>
  <c r="S1337" i="1"/>
  <c r="R1337" i="1"/>
  <c r="O1337" i="1"/>
  <c r="T1337" i="1" s="1"/>
  <c r="S1336" i="1"/>
  <c r="R1336" i="1"/>
  <c r="O1336" i="1"/>
  <c r="T1336" i="1" s="1"/>
  <c r="S1335" i="1"/>
  <c r="R1335" i="1"/>
  <c r="O1335" i="1"/>
  <c r="T1335" i="1" s="1"/>
  <c r="S1334" i="1"/>
  <c r="R1334" i="1"/>
  <c r="O1334" i="1"/>
  <c r="T1334" i="1" s="1"/>
  <c r="S1333" i="1"/>
  <c r="R1333" i="1"/>
  <c r="O1333" i="1"/>
  <c r="T1333" i="1" s="1"/>
  <c r="S1332" i="1"/>
  <c r="R1332" i="1"/>
  <c r="O1332" i="1"/>
  <c r="T1332" i="1" s="1"/>
  <c r="S1331" i="1"/>
  <c r="R1331" i="1"/>
  <c r="O1331" i="1"/>
  <c r="T1331" i="1" s="1"/>
  <c r="S1330" i="1"/>
  <c r="R1330" i="1"/>
  <c r="O1330" i="1"/>
  <c r="T1330" i="1" s="1"/>
  <c r="S1329" i="1"/>
  <c r="R1329" i="1"/>
  <c r="O1329" i="1"/>
  <c r="T1329" i="1" s="1"/>
  <c r="S1328" i="1"/>
  <c r="R1328" i="1"/>
  <c r="O1328" i="1"/>
  <c r="T1328" i="1" s="1"/>
  <c r="S1327" i="1"/>
  <c r="R1327" i="1"/>
  <c r="O1327" i="1"/>
  <c r="T1327" i="1" s="1"/>
  <c r="S1326" i="1"/>
  <c r="R1326" i="1"/>
  <c r="O1326" i="1"/>
  <c r="T1326" i="1" s="1"/>
  <c r="S1325" i="1"/>
  <c r="R1325" i="1"/>
  <c r="O1325" i="1"/>
  <c r="T1325" i="1" s="1"/>
  <c r="S1324" i="1"/>
  <c r="R1324" i="1"/>
  <c r="O1324" i="1"/>
  <c r="T1324" i="1" s="1"/>
  <c r="S1323" i="1"/>
  <c r="R1323" i="1"/>
  <c r="O1323" i="1"/>
  <c r="T1323" i="1" s="1"/>
  <c r="S1322" i="1"/>
  <c r="R1322" i="1"/>
  <c r="O1322" i="1"/>
  <c r="T1322" i="1" s="1"/>
  <c r="S1321" i="1"/>
  <c r="R1321" i="1"/>
  <c r="O1321" i="1"/>
  <c r="T1321" i="1" s="1"/>
  <c r="S1320" i="1"/>
  <c r="R1320" i="1"/>
  <c r="O1320" i="1"/>
  <c r="T1320" i="1" s="1"/>
  <c r="S1319" i="1"/>
  <c r="R1319" i="1"/>
  <c r="O1319" i="1"/>
  <c r="T1319" i="1" s="1"/>
  <c r="S1318" i="1"/>
  <c r="R1318" i="1"/>
  <c r="O1318" i="1"/>
  <c r="T1318" i="1" s="1"/>
  <c r="S1317" i="1"/>
  <c r="R1317" i="1"/>
  <c r="O1317" i="1"/>
  <c r="T1317" i="1" s="1"/>
  <c r="S1316" i="1"/>
  <c r="R1316" i="1"/>
  <c r="O1316" i="1"/>
  <c r="T1316" i="1" s="1"/>
  <c r="S1315" i="1"/>
  <c r="R1315" i="1"/>
  <c r="O1315" i="1"/>
  <c r="T1315" i="1" s="1"/>
  <c r="S1314" i="1"/>
  <c r="R1314" i="1"/>
  <c r="O1314" i="1"/>
  <c r="T1314" i="1" s="1"/>
  <c r="S1313" i="1"/>
  <c r="R1313" i="1"/>
  <c r="O1313" i="1"/>
  <c r="T1313" i="1" s="1"/>
  <c r="S1312" i="1"/>
  <c r="R1312" i="1"/>
  <c r="O1312" i="1"/>
  <c r="T1312" i="1" s="1"/>
  <c r="S1311" i="1"/>
  <c r="R1311" i="1"/>
  <c r="O1311" i="1"/>
  <c r="T1311" i="1" s="1"/>
  <c r="S1310" i="1"/>
  <c r="R1310" i="1"/>
  <c r="O1310" i="1"/>
  <c r="T1310" i="1" s="1"/>
  <c r="S1309" i="1"/>
  <c r="R1309" i="1"/>
  <c r="O1309" i="1"/>
  <c r="T1309" i="1" s="1"/>
  <c r="S1308" i="1"/>
  <c r="R1308" i="1"/>
  <c r="O1308" i="1"/>
  <c r="T1308" i="1" s="1"/>
  <c r="S1307" i="1"/>
  <c r="R1307" i="1"/>
  <c r="O1307" i="1"/>
  <c r="T1307" i="1" s="1"/>
  <c r="S1306" i="1"/>
  <c r="R1306" i="1"/>
  <c r="O1306" i="1"/>
  <c r="T1306" i="1" s="1"/>
  <c r="S1305" i="1"/>
  <c r="R1305" i="1"/>
  <c r="O1305" i="1"/>
  <c r="T1305" i="1" s="1"/>
  <c r="S1304" i="1"/>
  <c r="R1304" i="1"/>
  <c r="O1304" i="1"/>
  <c r="T1304" i="1" s="1"/>
  <c r="S1303" i="1"/>
  <c r="R1303" i="1"/>
  <c r="O1303" i="1"/>
  <c r="T1303" i="1" s="1"/>
  <c r="S1302" i="1"/>
  <c r="R1302" i="1"/>
  <c r="O1302" i="1"/>
  <c r="T1302" i="1" s="1"/>
  <c r="S1301" i="1"/>
  <c r="R1301" i="1"/>
  <c r="O1301" i="1"/>
  <c r="T1301" i="1" s="1"/>
  <c r="S1300" i="1"/>
  <c r="R1300" i="1"/>
  <c r="O1300" i="1"/>
  <c r="T1300" i="1" s="1"/>
  <c r="S1299" i="1"/>
  <c r="R1299" i="1"/>
  <c r="O1299" i="1"/>
  <c r="T1299" i="1" s="1"/>
  <c r="S1298" i="1"/>
  <c r="R1298" i="1"/>
  <c r="O1298" i="1"/>
  <c r="T1298" i="1" s="1"/>
  <c r="S1297" i="1"/>
  <c r="R1297" i="1"/>
  <c r="O1297" i="1"/>
  <c r="T1297" i="1" s="1"/>
  <c r="S1296" i="1"/>
  <c r="R1296" i="1"/>
  <c r="O1296" i="1"/>
  <c r="T1296" i="1" s="1"/>
  <c r="S1295" i="1"/>
  <c r="R1295" i="1"/>
  <c r="O1295" i="1"/>
  <c r="T1295" i="1" s="1"/>
  <c r="S1294" i="1"/>
  <c r="R1294" i="1"/>
  <c r="O1294" i="1"/>
  <c r="T1294" i="1" s="1"/>
  <c r="S1293" i="1"/>
  <c r="R1293" i="1"/>
  <c r="O1293" i="1"/>
  <c r="T1293" i="1" s="1"/>
  <c r="S1292" i="1"/>
  <c r="R1292" i="1"/>
  <c r="O1292" i="1"/>
  <c r="T1292" i="1" s="1"/>
  <c r="S1291" i="1"/>
  <c r="R1291" i="1"/>
  <c r="O1291" i="1"/>
  <c r="T1291" i="1" s="1"/>
  <c r="S1290" i="1"/>
  <c r="R1290" i="1"/>
  <c r="O1290" i="1"/>
  <c r="T1290" i="1" s="1"/>
  <c r="S1289" i="1"/>
  <c r="R1289" i="1"/>
  <c r="O1289" i="1"/>
  <c r="T1289" i="1" s="1"/>
  <c r="S1288" i="1"/>
  <c r="R1288" i="1"/>
  <c r="O1288" i="1"/>
  <c r="T1288" i="1" s="1"/>
  <c r="S1287" i="1"/>
  <c r="R1287" i="1"/>
  <c r="O1287" i="1"/>
  <c r="T1287" i="1" s="1"/>
  <c r="S1286" i="1"/>
  <c r="R1286" i="1"/>
  <c r="O1286" i="1"/>
  <c r="T1286" i="1" s="1"/>
  <c r="S1285" i="1"/>
  <c r="R1285" i="1"/>
  <c r="O1285" i="1"/>
  <c r="T1285" i="1" s="1"/>
  <c r="S1284" i="1"/>
  <c r="R1284" i="1"/>
  <c r="O1284" i="1"/>
  <c r="T1284" i="1" s="1"/>
  <c r="S1283" i="1"/>
  <c r="R1283" i="1"/>
  <c r="O1283" i="1"/>
  <c r="T1283" i="1" s="1"/>
  <c r="S1282" i="1"/>
  <c r="R1282" i="1"/>
  <c r="O1282" i="1"/>
  <c r="T1282" i="1" s="1"/>
  <c r="S1281" i="1"/>
  <c r="R1281" i="1"/>
  <c r="O1281" i="1"/>
  <c r="T1281" i="1" s="1"/>
  <c r="S1280" i="1"/>
  <c r="R1280" i="1"/>
  <c r="O1280" i="1"/>
  <c r="T1280" i="1" s="1"/>
  <c r="S1279" i="1"/>
  <c r="R1279" i="1"/>
  <c r="O1279" i="1"/>
  <c r="T1279" i="1" s="1"/>
  <c r="S1278" i="1"/>
  <c r="R1278" i="1"/>
  <c r="O1278" i="1"/>
  <c r="T1278" i="1" s="1"/>
  <c r="S1277" i="1"/>
  <c r="R1277" i="1"/>
  <c r="O1277" i="1"/>
  <c r="T1277" i="1" s="1"/>
  <c r="S1276" i="1"/>
  <c r="R1276" i="1"/>
  <c r="O1276" i="1"/>
  <c r="T1276" i="1" s="1"/>
  <c r="S1275" i="1"/>
  <c r="R1275" i="1"/>
  <c r="O1275" i="1"/>
  <c r="T1275" i="1" s="1"/>
  <c r="S1274" i="1"/>
  <c r="R1274" i="1"/>
  <c r="O1274" i="1"/>
  <c r="T1274" i="1" s="1"/>
  <c r="S1273" i="1"/>
  <c r="R1273" i="1"/>
  <c r="O1273" i="1"/>
  <c r="T1273" i="1" s="1"/>
  <c r="S1272" i="1"/>
  <c r="R1272" i="1"/>
  <c r="O1272" i="1"/>
  <c r="T1272" i="1" s="1"/>
  <c r="S1271" i="1"/>
  <c r="R1271" i="1"/>
  <c r="O1271" i="1"/>
  <c r="T1271" i="1" s="1"/>
  <c r="S1270" i="1"/>
  <c r="R1270" i="1"/>
  <c r="O1270" i="1"/>
  <c r="T1270" i="1" s="1"/>
  <c r="S1269" i="1"/>
  <c r="R1269" i="1"/>
  <c r="O1269" i="1"/>
  <c r="T1269" i="1" s="1"/>
  <c r="S1268" i="1"/>
  <c r="R1268" i="1"/>
  <c r="O1268" i="1"/>
  <c r="T1268" i="1" s="1"/>
  <c r="S1267" i="1"/>
  <c r="R1267" i="1"/>
  <c r="O1267" i="1"/>
  <c r="T1267" i="1" s="1"/>
  <c r="S1266" i="1"/>
  <c r="R1266" i="1"/>
  <c r="O1266" i="1"/>
  <c r="T1266" i="1" s="1"/>
  <c r="S1265" i="1"/>
  <c r="R1265" i="1"/>
  <c r="O1265" i="1"/>
  <c r="T1265" i="1" s="1"/>
  <c r="S1264" i="1"/>
  <c r="R1264" i="1"/>
  <c r="O1264" i="1"/>
  <c r="T1264" i="1" s="1"/>
  <c r="S1263" i="1"/>
  <c r="R1263" i="1"/>
  <c r="O1263" i="1"/>
  <c r="T1263" i="1" s="1"/>
  <c r="S1262" i="1"/>
  <c r="R1262" i="1"/>
  <c r="O1262" i="1"/>
  <c r="T1262" i="1" s="1"/>
  <c r="S1261" i="1"/>
  <c r="R1261" i="1"/>
  <c r="O1261" i="1"/>
  <c r="T1261" i="1" s="1"/>
  <c r="S1260" i="1"/>
  <c r="R1260" i="1"/>
  <c r="O1260" i="1"/>
  <c r="T1260" i="1" s="1"/>
  <c r="S1259" i="1"/>
  <c r="R1259" i="1"/>
  <c r="O1259" i="1"/>
  <c r="T1259" i="1" s="1"/>
  <c r="S1258" i="1"/>
  <c r="R1258" i="1"/>
  <c r="O1258" i="1"/>
  <c r="T1258" i="1" s="1"/>
  <c r="S1257" i="1"/>
  <c r="R1257" i="1"/>
  <c r="O1257" i="1"/>
  <c r="T1257" i="1" s="1"/>
  <c r="S1256" i="1"/>
  <c r="R1256" i="1"/>
  <c r="O1256" i="1"/>
  <c r="T1256" i="1" s="1"/>
  <c r="S1255" i="1"/>
  <c r="R1255" i="1"/>
  <c r="O1255" i="1"/>
  <c r="T1255" i="1" s="1"/>
  <c r="S1254" i="1"/>
  <c r="R1254" i="1"/>
  <c r="O1254" i="1"/>
  <c r="T1254" i="1" s="1"/>
  <c r="S1253" i="1"/>
  <c r="R1253" i="1"/>
  <c r="O1253" i="1"/>
  <c r="T1253" i="1" s="1"/>
  <c r="S1252" i="1"/>
  <c r="R1252" i="1"/>
  <c r="O1252" i="1"/>
  <c r="T1252" i="1" s="1"/>
  <c r="S1251" i="1"/>
  <c r="R1251" i="1"/>
  <c r="O1251" i="1"/>
  <c r="T1251" i="1" s="1"/>
  <c r="S1250" i="1"/>
  <c r="R1250" i="1"/>
  <c r="O1250" i="1"/>
  <c r="T1250" i="1" s="1"/>
  <c r="S1249" i="1"/>
  <c r="R1249" i="1"/>
  <c r="O1249" i="1"/>
  <c r="T1249" i="1" s="1"/>
  <c r="S1248" i="1"/>
  <c r="R1248" i="1"/>
  <c r="O1248" i="1"/>
  <c r="T1248" i="1" s="1"/>
  <c r="S1247" i="1"/>
  <c r="R1247" i="1"/>
  <c r="O1247" i="1"/>
  <c r="T1247" i="1" s="1"/>
  <c r="S1246" i="1"/>
  <c r="R1246" i="1"/>
  <c r="O1246" i="1"/>
  <c r="T1246" i="1" s="1"/>
  <c r="S1245" i="1"/>
  <c r="R1245" i="1"/>
  <c r="O1245" i="1"/>
  <c r="T1245" i="1" s="1"/>
  <c r="S1244" i="1"/>
  <c r="R1244" i="1"/>
  <c r="O1244" i="1"/>
  <c r="T1244" i="1" s="1"/>
  <c r="S1243" i="1"/>
  <c r="R1243" i="1"/>
  <c r="O1243" i="1"/>
  <c r="T1243" i="1" s="1"/>
  <c r="S1242" i="1"/>
  <c r="R1242" i="1"/>
  <c r="O1242" i="1"/>
  <c r="T1242" i="1" s="1"/>
  <c r="S1241" i="1"/>
  <c r="R1241" i="1"/>
  <c r="O1241" i="1"/>
  <c r="T1241" i="1" s="1"/>
  <c r="S1240" i="1"/>
  <c r="R1240" i="1"/>
  <c r="O1240" i="1"/>
  <c r="T1240" i="1" s="1"/>
  <c r="S1239" i="1"/>
  <c r="R1239" i="1"/>
  <c r="O1239" i="1"/>
  <c r="T1239" i="1" s="1"/>
  <c r="S1238" i="1"/>
  <c r="R1238" i="1"/>
  <c r="O1238" i="1"/>
  <c r="T1238" i="1" s="1"/>
  <c r="S1237" i="1"/>
  <c r="R1237" i="1"/>
  <c r="O1237" i="1"/>
  <c r="T1237" i="1" s="1"/>
  <c r="S1236" i="1"/>
  <c r="R1236" i="1"/>
  <c r="O1236" i="1"/>
  <c r="T1236" i="1" s="1"/>
  <c r="S1235" i="1"/>
  <c r="R1235" i="1"/>
  <c r="O1235" i="1"/>
  <c r="T1235" i="1" s="1"/>
  <c r="S1234" i="1"/>
  <c r="R1234" i="1"/>
  <c r="O1234" i="1"/>
  <c r="T1234" i="1" s="1"/>
  <c r="S1233" i="1"/>
  <c r="R1233" i="1"/>
  <c r="O1233" i="1"/>
  <c r="T1233" i="1" s="1"/>
  <c r="T1232" i="1"/>
  <c r="S1232" i="1"/>
  <c r="R1232" i="1"/>
  <c r="O1232" i="1"/>
  <c r="S1231" i="1"/>
  <c r="R1231" i="1"/>
  <c r="O1231" i="1"/>
  <c r="T1231" i="1" s="1"/>
  <c r="S1230" i="1"/>
  <c r="R1230" i="1"/>
  <c r="O1230" i="1"/>
  <c r="T1230" i="1" s="1"/>
  <c r="S1229" i="1"/>
  <c r="R1229" i="1"/>
  <c r="O1229" i="1"/>
  <c r="T1229" i="1" s="1"/>
  <c r="S1228" i="1"/>
  <c r="R1228" i="1"/>
  <c r="O1228" i="1"/>
  <c r="T1228" i="1" s="1"/>
  <c r="S1227" i="1"/>
  <c r="R1227" i="1"/>
  <c r="O1227" i="1"/>
  <c r="T1227" i="1" s="1"/>
  <c r="S1226" i="1"/>
  <c r="R1226" i="1"/>
  <c r="O1226" i="1"/>
  <c r="T1226" i="1" s="1"/>
  <c r="S1225" i="1"/>
  <c r="R1225" i="1"/>
  <c r="O1225" i="1"/>
  <c r="T1225" i="1" s="1"/>
  <c r="S1224" i="1"/>
  <c r="R1224" i="1"/>
  <c r="O1224" i="1"/>
  <c r="T1224" i="1" s="1"/>
  <c r="S1223" i="1"/>
  <c r="R1223" i="1"/>
  <c r="O1223" i="1"/>
  <c r="T1223" i="1" s="1"/>
  <c r="S1222" i="1"/>
  <c r="R1222" i="1"/>
  <c r="O1222" i="1"/>
  <c r="T1222" i="1" s="1"/>
  <c r="S1221" i="1"/>
  <c r="R1221" i="1"/>
  <c r="O1221" i="1"/>
  <c r="T1221" i="1" s="1"/>
  <c r="S1220" i="1"/>
  <c r="R1220" i="1"/>
  <c r="O1220" i="1"/>
  <c r="T1220" i="1" s="1"/>
  <c r="S1219" i="1"/>
  <c r="R1219" i="1"/>
  <c r="O1219" i="1"/>
  <c r="T1219" i="1" s="1"/>
  <c r="S1218" i="1"/>
  <c r="R1218" i="1"/>
  <c r="O1218" i="1"/>
  <c r="T1218" i="1" s="1"/>
  <c r="S1217" i="1"/>
  <c r="R1217" i="1"/>
  <c r="O1217" i="1"/>
  <c r="T1217" i="1" s="1"/>
  <c r="S1216" i="1"/>
  <c r="R1216" i="1"/>
  <c r="O1216" i="1"/>
  <c r="T1216" i="1" s="1"/>
  <c r="S1215" i="1"/>
  <c r="R1215" i="1"/>
  <c r="O1215" i="1"/>
  <c r="T1215" i="1" s="1"/>
  <c r="S1214" i="1"/>
  <c r="R1214" i="1"/>
  <c r="O1214" i="1"/>
  <c r="T1214" i="1" s="1"/>
  <c r="S1213" i="1"/>
  <c r="R1213" i="1"/>
  <c r="O1213" i="1"/>
  <c r="T1213" i="1" s="1"/>
  <c r="S1212" i="1"/>
  <c r="R1212" i="1"/>
  <c r="O1212" i="1"/>
  <c r="T1212" i="1" s="1"/>
  <c r="S1211" i="1"/>
  <c r="R1211" i="1"/>
  <c r="O1211" i="1"/>
  <c r="T1211" i="1" s="1"/>
  <c r="S1210" i="1"/>
  <c r="R1210" i="1"/>
  <c r="O1210" i="1"/>
  <c r="T1210" i="1" s="1"/>
  <c r="S1209" i="1"/>
  <c r="R1209" i="1"/>
  <c r="O1209" i="1"/>
  <c r="T1209" i="1" s="1"/>
  <c r="S1208" i="1"/>
  <c r="R1208" i="1"/>
  <c r="O1208" i="1"/>
  <c r="T1208" i="1" s="1"/>
  <c r="S1207" i="1"/>
  <c r="R1207" i="1"/>
  <c r="O1207" i="1"/>
  <c r="T1207" i="1" s="1"/>
  <c r="S1206" i="1"/>
  <c r="R1206" i="1"/>
  <c r="O1206" i="1"/>
  <c r="T1206" i="1" s="1"/>
  <c r="S1205" i="1"/>
  <c r="R1205" i="1"/>
  <c r="O1205" i="1"/>
  <c r="T1205" i="1" s="1"/>
  <c r="S1204" i="1"/>
  <c r="R1204" i="1"/>
  <c r="O1204" i="1"/>
  <c r="T1204" i="1" s="1"/>
  <c r="S1203" i="1"/>
  <c r="R1203" i="1"/>
  <c r="O1203" i="1"/>
  <c r="T1203" i="1" s="1"/>
  <c r="S1202" i="1"/>
  <c r="R1202" i="1"/>
  <c r="O1202" i="1"/>
  <c r="T1202" i="1" s="1"/>
  <c r="S1201" i="1"/>
  <c r="R1201" i="1"/>
  <c r="O1201" i="1"/>
  <c r="T1201" i="1" s="1"/>
  <c r="S1200" i="1"/>
  <c r="R1200" i="1"/>
  <c r="O1200" i="1"/>
  <c r="T1200" i="1" s="1"/>
  <c r="S1199" i="1"/>
  <c r="R1199" i="1"/>
  <c r="O1199" i="1"/>
  <c r="T1199" i="1" s="1"/>
  <c r="S1198" i="1"/>
  <c r="R1198" i="1"/>
  <c r="O1198" i="1"/>
  <c r="T1198" i="1" s="1"/>
  <c r="S1197" i="1"/>
  <c r="R1197" i="1"/>
  <c r="O1197" i="1"/>
  <c r="T1197" i="1" s="1"/>
  <c r="S1196" i="1"/>
  <c r="R1196" i="1"/>
  <c r="O1196" i="1"/>
  <c r="T1196" i="1" s="1"/>
  <c r="S1195" i="1"/>
  <c r="R1195" i="1"/>
  <c r="O1195" i="1"/>
  <c r="T1195" i="1" s="1"/>
  <c r="S1194" i="1"/>
  <c r="R1194" i="1"/>
  <c r="O1194" i="1"/>
  <c r="T1194" i="1" s="1"/>
  <c r="S1193" i="1"/>
  <c r="R1193" i="1"/>
  <c r="O1193" i="1"/>
  <c r="T1193" i="1" s="1"/>
  <c r="S1192" i="1"/>
  <c r="R1192" i="1"/>
  <c r="O1192" i="1"/>
  <c r="T1192" i="1" s="1"/>
  <c r="S1191" i="1"/>
  <c r="R1191" i="1"/>
  <c r="O1191" i="1"/>
  <c r="T1191" i="1" s="1"/>
  <c r="S1190" i="1"/>
  <c r="R1190" i="1"/>
  <c r="O1190" i="1"/>
  <c r="T1190" i="1" s="1"/>
  <c r="S1189" i="1"/>
  <c r="R1189" i="1"/>
  <c r="O1189" i="1"/>
  <c r="T1189" i="1" s="1"/>
  <c r="S1188" i="1"/>
  <c r="R1188" i="1"/>
  <c r="O1188" i="1"/>
  <c r="T1188" i="1" s="1"/>
  <c r="S1187" i="1"/>
  <c r="R1187" i="1"/>
  <c r="O1187" i="1"/>
  <c r="T1187" i="1" s="1"/>
  <c r="S1186" i="1"/>
  <c r="R1186" i="1"/>
  <c r="O1186" i="1"/>
  <c r="T1186" i="1" s="1"/>
  <c r="S1185" i="1"/>
  <c r="R1185" i="1"/>
  <c r="O1185" i="1"/>
  <c r="T1185" i="1" s="1"/>
  <c r="S1184" i="1"/>
  <c r="R1184" i="1"/>
  <c r="O1184" i="1"/>
  <c r="T1184" i="1" s="1"/>
  <c r="S1183" i="1"/>
  <c r="R1183" i="1"/>
  <c r="O1183" i="1"/>
  <c r="T1183" i="1" s="1"/>
  <c r="S1182" i="1"/>
  <c r="R1182" i="1"/>
  <c r="O1182" i="1"/>
  <c r="T1182" i="1" s="1"/>
  <c r="S1181" i="1"/>
  <c r="R1181" i="1"/>
  <c r="O1181" i="1"/>
  <c r="T1181" i="1" s="1"/>
  <c r="S1180" i="1"/>
  <c r="R1180" i="1"/>
  <c r="O1180" i="1"/>
  <c r="T1180" i="1" s="1"/>
  <c r="S1179" i="1"/>
  <c r="R1179" i="1"/>
  <c r="O1179" i="1"/>
  <c r="T1179" i="1" s="1"/>
  <c r="S1178" i="1"/>
  <c r="R1178" i="1"/>
  <c r="O1178" i="1"/>
  <c r="T1178" i="1" s="1"/>
  <c r="S1177" i="1"/>
  <c r="R1177" i="1"/>
  <c r="O1177" i="1"/>
  <c r="T1177" i="1" s="1"/>
  <c r="S1176" i="1"/>
  <c r="R1176" i="1"/>
  <c r="O1176" i="1"/>
  <c r="T1176" i="1" s="1"/>
  <c r="S1175" i="1"/>
  <c r="R1175" i="1"/>
  <c r="O1175" i="1"/>
  <c r="T1175" i="1" s="1"/>
  <c r="S1174" i="1"/>
  <c r="R1174" i="1"/>
  <c r="O1174" i="1"/>
  <c r="T1174" i="1" s="1"/>
  <c r="S1173" i="1"/>
  <c r="R1173" i="1"/>
  <c r="O1173" i="1"/>
  <c r="T1173" i="1" s="1"/>
  <c r="S1172" i="1"/>
  <c r="R1172" i="1"/>
  <c r="O1172" i="1"/>
  <c r="T1172" i="1" s="1"/>
  <c r="S1171" i="1"/>
  <c r="R1171" i="1"/>
  <c r="O1171" i="1"/>
  <c r="T1171" i="1" s="1"/>
  <c r="S1170" i="1"/>
  <c r="R1170" i="1"/>
  <c r="O1170" i="1"/>
  <c r="T1170" i="1" s="1"/>
  <c r="S1169" i="1"/>
  <c r="R1169" i="1"/>
  <c r="O1169" i="1"/>
  <c r="T1169" i="1" s="1"/>
  <c r="T1168" i="1"/>
  <c r="S1168" i="1"/>
  <c r="R1168" i="1"/>
  <c r="O1168" i="1"/>
  <c r="S1167" i="1"/>
  <c r="R1167" i="1"/>
  <c r="O1167" i="1"/>
  <c r="T1167" i="1" s="1"/>
  <c r="S1166" i="1"/>
  <c r="R1166" i="1"/>
  <c r="O1166" i="1"/>
  <c r="T1166" i="1" s="1"/>
  <c r="S1165" i="1"/>
  <c r="R1165" i="1"/>
  <c r="O1165" i="1"/>
  <c r="T1165" i="1" s="1"/>
  <c r="S1164" i="1"/>
  <c r="R1164" i="1"/>
  <c r="O1164" i="1"/>
  <c r="T1164" i="1" s="1"/>
  <c r="S1163" i="1"/>
  <c r="R1163" i="1"/>
  <c r="O1163" i="1"/>
  <c r="T1163" i="1" s="1"/>
  <c r="S1162" i="1"/>
  <c r="R1162" i="1"/>
  <c r="O1162" i="1"/>
  <c r="T1162" i="1" s="1"/>
  <c r="S1161" i="1"/>
  <c r="R1161" i="1"/>
  <c r="O1161" i="1"/>
  <c r="T1161" i="1" s="1"/>
  <c r="S1160" i="1"/>
  <c r="R1160" i="1"/>
  <c r="O1160" i="1"/>
  <c r="T1160" i="1" s="1"/>
  <c r="S1159" i="1"/>
  <c r="R1159" i="1"/>
  <c r="O1159" i="1"/>
  <c r="T1159" i="1" s="1"/>
  <c r="S1158" i="1"/>
  <c r="R1158" i="1"/>
  <c r="O1158" i="1"/>
  <c r="T1158" i="1" s="1"/>
  <c r="S1157" i="1"/>
  <c r="R1157" i="1"/>
  <c r="O1157" i="1"/>
  <c r="T1157" i="1" s="1"/>
  <c r="S1156" i="1"/>
  <c r="R1156" i="1"/>
  <c r="O1156" i="1"/>
  <c r="T1156" i="1" s="1"/>
  <c r="S1155" i="1"/>
  <c r="R1155" i="1"/>
  <c r="O1155" i="1"/>
  <c r="T1155" i="1" s="1"/>
  <c r="S1154" i="1"/>
  <c r="R1154" i="1"/>
  <c r="O1154" i="1"/>
  <c r="T1154" i="1" s="1"/>
  <c r="S1153" i="1"/>
  <c r="R1153" i="1"/>
  <c r="O1153" i="1"/>
  <c r="T1153" i="1" s="1"/>
  <c r="S1152" i="1"/>
  <c r="R1152" i="1"/>
  <c r="O1152" i="1"/>
  <c r="T1152" i="1" s="1"/>
  <c r="S1151" i="1"/>
  <c r="R1151" i="1"/>
  <c r="O1151" i="1"/>
  <c r="T1151" i="1" s="1"/>
  <c r="S1150" i="1"/>
  <c r="R1150" i="1"/>
  <c r="O1150" i="1"/>
  <c r="T1150" i="1" s="1"/>
  <c r="S1149" i="1"/>
  <c r="R1149" i="1"/>
  <c r="O1149" i="1"/>
  <c r="T1149" i="1" s="1"/>
  <c r="S1148" i="1"/>
  <c r="R1148" i="1"/>
  <c r="O1148" i="1"/>
  <c r="T1148" i="1" s="1"/>
  <c r="S1147" i="1"/>
  <c r="R1147" i="1"/>
  <c r="O1147" i="1"/>
  <c r="T1147" i="1" s="1"/>
  <c r="S1146" i="1"/>
  <c r="R1146" i="1"/>
  <c r="O1146" i="1"/>
  <c r="T1146" i="1" s="1"/>
  <c r="S1145" i="1"/>
  <c r="R1145" i="1"/>
  <c r="O1145" i="1"/>
  <c r="T1145" i="1" s="1"/>
  <c r="S1144" i="1"/>
  <c r="R1144" i="1"/>
  <c r="O1144" i="1"/>
  <c r="T1144" i="1" s="1"/>
  <c r="S1143" i="1"/>
  <c r="R1143" i="1"/>
  <c r="O1143" i="1"/>
  <c r="T1143" i="1" s="1"/>
  <c r="S1142" i="1"/>
  <c r="R1142" i="1"/>
  <c r="O1142" i="1"/>
  <c r="T1142" i="1" s="1"/>
  <c r="S1141" i="1"/>
  <c r="R1141" i="1"/>
  <c r="O1141" i="1"/>
  <c r="T1141" i="1" s="1"/>
  <c r="S1140" i="1"/>
  <c r="R1140" i="1"/>
  <c r="O1140" i="1"/>
  <c r="T1140" i="1" s="1"/>
  <c r="S1139" i="1"/>
  <c r="R1139" i="1"/>
  <c r="O1139" i="1"/>
  <c r="T1139" i="1" s="1"/>
  <c r="S1138" i="1"/>
  <c r="R1138" i="1"/>
  <c r="O1138" i="1"/>
  <c r="T1138" i="1" s="1"/>
  <c r="S1137" i="1"/>
  <c r="R1137" i="1"/>
  <c r="O1137" i="1"/>
  <c r="T1137" i="1" s="1"/>
  <c r="S1136" i="1"/>
  <c r="R1136" i="1"/>
  <c r="O1136" i="1"/>
  <c r="T1136" i="1" s="1"/>
  <c r="S1135" i="1"/>
  <c r="R1135" i="1"/>
  <c r="O1135" i="1"/>
  <c r="T1135" i="1" s="1"/>
  <c r="S1134" i="1"/>
  <c r="R1134" i="1"/>
  <c r="O1134" i="1"/>
  <c r="T1134" i="1" s="1"/>
  <c r="S1133" i="1"/>
  <c r="R1133" i="1"/>
  <c r="O1133" i="1"/>
  <c r="T1133" i="1" s="1"/>
  <c r="S1132" i="1"/>
  <c r="R1132" i="1"/>
  <c r="O1132" i="1"/>
  <c r="T1132" i="1" s="1"/>
  <c r="S1131" i="1"/>
  <c r="R1131" i="1"/>
  <c r="O1131" i="1"/>
  <c r="T1131" i="1" s="1"/>
  <c r="S1130" i="1"/>
  <c r="R1130" i="1"/>
  <c r="O1130" i="1"/>
  <c r="T1130" i="1" s="1"/>
  <c r="S1129" i="1"/>
  <c r="R1129" i="1"/>
  <c r="O1129" i="1"/>
  <c r="T1129" i="1" s="1"/>
  <c r="S1128" i="1"/>
  <c r="R1128" i="1"/>
  <c r="O1128" i="1"/>
  <c r="T1128" i="1" s="1"/>
  <c r="S1127" i="1"/>
  <c r="R1127" i="1"/>
  <c r="O1127" i="1"/>
  <c r="T1127" i="1" s="1"/>
  <c r="S1126" i="1"/>
  <c r="R1126" i="1"/>
  <c r="O1126" i="1"/>
  <c r="T1126" i="1" s="1"/>
  <c r="S1125" i="1"/>
  <c r="R1125" i="1"/>
  <c r="O1125" i="1"/>
  <c r="T1125" i="1" s="1"/>
  <c r="S1124" i="1"/>
  <c r="R1124" i="1"/>
  <c r="O1124" i="1"/>
  <c r="T1124" i="1" s="1"/>
  <c r="S1123" i="1"/>
  <c r="R1123" i="1"/>
  <c r="O1123" i="1"/>
  <c r="T1123" i="1" s="1"/>
  <c r="S1122" i="1"/>
  <c r="R1122" i="1"/>
  <c r="O1122" i="1"/>
  <c r="T1122" i="1" s="1"/>
  <c r="S1121" i="1"/>
  <c r="R1121" i="1"/>
  <c r="O1121" i="1"/>
  <c r="T1121" i="1" s="1"/>
  <c r="S1120" i="1"/>
  <c r="R1120" i="1"/>
  <c r="O1120" i="1"/>
  <c r="T1120" i="1" s="1"/>
  <c r="S1119" i="1"/>
  <c r="R1119" i="1"/>
  <c r="O1119" i="1"/>
  <c r="T1119" i="1" s="1"/>
  <c r="S1118" i="1"/>
  <c r="R1118" i="1"/>
  <c r="O1118" i="1"/>
  <c r="T1118" i="1" s="1"/>
  <c r="S1117" i="1"/>
  <c r="R1117" i="1"/>
  <c r="O1117" i="1"/>
  <c r="T1117" i="1" s="1"/>
  <c r="S1116" i="1"/>
  <c r="R1116" i="1"/>
  <c r="O1116" i="1"/>
  <c r="T1116" i="1" s="1"/>
  <c r="S1115" i="1"/>
  <c r="R1115" i="1"/>
  <c r="O1115" i="1"/>
  <c r="T1115" i="1" s="1"/>
  <c r="S1114" i="1"/>
  <c r="R1114" i="1"/>
  <c r="O1114" i="1"/>
  <c r="T1114" i="1" s="1"/>
  <c r="S1113" i="1"/>
  <c r="R1113" i="1"/>
  <c r="O1113" i="1"/>
  <c r="T1113" i="1" s="1"/>
  <c r="S1112" i="1"/>
  <c r="R1112" i="1"/>
  <c r="O1112" i="1"/>
  <c r="T1112" i="1" s="1"/>
  <c r="S1111" i="1"/>
  <c r="R1111" i="1"/>
  <c r="O1111" i="1"/>
  <c r="T1111" i="1" s="1"/>
  <c r="S1110" i="1"/>
  <c r="R1110" i="1"/>
  <c r="O1110" i="1"/>
  <c r="T1110" i="1" s="1"/>
  <c r="S1109" i="1"/>
  <c r="R1109" i="1"/>
  <c r="O1109" i="1"/>
  <c r="T1109" i="1" s="1"/>
  <c r="S1108" i="1"/>
  <c r="R1108" i="1"/>
  <c r="O1108" i="1"/>
  <c r="T1108" i="1" s="1"/>
  <c r="S1107" i="1"/>
  <c r="R1107" i="1"/>
  <c r="O1107" i="1"/>
  <c r="T1107" i="1" s="1"/>
  <c r="S1106" i="1"/>
  <c r="R1106" i="1"/>
  <c r="O1106" i="1"/>
  <c r="T1106" i="1" s="1"/>
  <c r="S1105" i="1"/>
  <c r="R1105" i="1"/>
  <c r="O1105" i="1"/>
  <c r="T1105" i="1" s="1"/>
  <c r="S1104" i="1"/>
  <c r="R1104" i="1"/>
  <c r="O1104" i="1"/>
  <c r="T1104" i="1" s="1"/>
  <c r="S1103" i="1"/>
  <c r="R1103" i="1"/>
  <c r="O1103" i="1"/>
  <c r="T1103" i="1" s="1"/>
  <c r="S1102" i="1"/>
  <c r="R1102" i="1"/>
  <c r="O1102" i="1"/>
  <c r="T1102" i="1" s="1"/>
  <c r="S1101" i="1"/>
  <c r="R1101" i="1"/>
  <c r="O1101" i="1"/>
  <c r="T1101" i="1" s="1"/>
  <c r="S1100" i="1"/>
  <c r="R1100" i="1"/>
  <c r="O1100" i="1"/>
  <c r="T1100" i="1" s="1"/>
  <c r="S1099" i="1"/>
  <c r="R1099" i="1"/>
  <c r="O1099" i="1"/>
  <c r="T1099" i="1" s="1"/>
  <c r="S1098" i="1"/>
  <c r="R1098" i="1"/>
  <c r="O1098" i="1"/>
  <c r="T1098" i="1" s="1"/>
  <c r="S1097" i="1"/>
  <c r="R1097" i="1"/>
  <c r="O1097" i="1"/>
  <c r="T1097" i="1" s="1"/>
  <c r="S1096" i="1"/>
  <c r="R1096" i="1"/>
  <c r="O1096" i="1"/>
  <c r="T1096" i="1" s="1"/>
  <c r="S1095" i="1"/>
  <c r="R1095" i="1"/>
  <c r="O1095" i="1"/>
  <c r="T1095" i="1" s="1"/>
  <c r="S1094" i="1"/>
  <c r="R1094" i="1"/>
  <c r="O1094" i="1"/>
  <c r="T1094" i="1" s="1"/>
  <c r="S1093" i="1"/>
  <c r="R1093" i="1"/>
  <c r="O1093" i="1"/>
  <c r="T1093" i="1" s="1"/>
  <c r="S1092" i="1"/>
  <c r="R1092" i="1"/>
  <c r="O1092" i="1"/>
  <c r="T1092" i="1" s="1"/>
  <c r="S1091" i="1"/>
  <c r="R1091" i="1"/>
  <c r="O1091" i="1"/>
  <c r="T1091" i="1" s="1"/>
  <c r="S1090" i="1"/>
  <c r="R1090" i="1"/>
  <c r="O1090" i="1"/>
  <c r="T1090" i="1" s="1"/>
  <c r="S1089" i="1"/>
  <c r="R1089" i="1"/>
  <c r="O1089" i="1"/>
  <c r="T1089" i="1" s="1"/>
  <c r="S1088" i="1"/>
  <c r="R1088" i="1"/>
  <c r="O1088" i="1"/>
  <c r="T1088" i="1" s="1"/>
  <c r="S1087" i="1"/>
  <c r="R1087" i="1"/>
  <c r="O1087" i="1"/>
  <c r="T1087" i="1" s="1"/>
  <c r="S1086" i="1"/>
  <c r="R1086" i="1"/>
  <c r="O1086" i="1"/>
  <c r="T1086" i="1" s="1"/>
  <c r="S1085" i="1"/>
  <c r="R1085" i="1"/>
  <c r="O1085" i="1"/>
  <c r="T1085" i="1" s="1"/>
  <c r="S1084" i="1"/>
  <c r="R1084" i="1"/>
  <c r="O1084" i="1"/>
  <c r="T1084" i="1" s="1"/>
  <c r="S1083" i="1"/>
  <c r="R1083" i="1"/>
  <c r="O1083" i="1"/>
  <c r="T1083" i="1" s="1"/>
  <c r="S1082" i="1"/>
  <c r="R1082" i="1"/>
  <c r="O1082" i="1"/>
  <c r="T1082" i="1" s="1"/>
  <c r="S1081" i="1"/>
  <c r="R1081" i="1"/>
  <c r="O1081" i="1"/>
  <c r="T1081" i="1" s="1"/>
  <c r="S1080" i="1"/>
  <c r="R1080" i="1"/>
  <c r="O1080" i="1"/>
  <c r="T1080" i="1" s="1"/>
  <c r="S1079" i="1"/>
  <c r="R1079" i="1"/>
  <c r="O1079" i="1"/>
  <c r="T1079" i="1" s="1"/>
  <c r="S1078" i="1"/>
  <c r="R1078" i="1"/>
  <c r="O1078" i="1"/>
  <c r="T1078" i="1" s="1"/>
  <c r="S1077" i="1"/>
  <c r="R1077" i="1"/>
  <c r="O1077" i="1"/>
  <c r="T1077" i="1" s="1"/>
  <c r="S1076" i="1"/>
  <c r="R1076" i="1"/>
  <c r="O1076" i="1"/>
  <c r="T1076" i="1" s="1"/>
  <c r="S1075" i="1"/>
  <c r="R1075" i="1"/>
  <c r="O1075" i="1"/>
  <c r="T1075" i="1" s="1"/>
  <c r="S1074" i="1"/>
  <c r="R1074" i="1"/>
  <c r="O1074" i="1"/>
  <c r="T1074" i="1" s="1"/>
  <c r="S1073" i="1"/>
  <c r="R1073" i="1"/>
  <c r="O1073" i="1"/>
  <c r="T1073" i="1" s="1"/>
  <c r="S1072" i="1"/>
  <c r="R1072" i="1"/>
  <c r="O1072" i="1"/>
  <c r="T1072" i="1" s="1"/>
  <c r="S1071" i="1"/>
  <c r="R1071" i="1"/>
  <c r="O1071" i="1"/>
  <c r="T1071" i="1" s="1"/>
  <c r="S1070" i="1"/>
  <c r="R1070" i="1"/>
  <c r="O1070" i="1"/>
  <c r="T1070" i="1" s="1"/>
  <c r="S1069" i="1"/>
  <c r="R1069" i="1"/>
  <c r="O1069" i="1"/>
  <c r="T1069" i="1" s="1"/>
  <c r="S1068" i="1"/>
  <c r="R1068" i="1"/>
  <c r="O1068" i="1"/>
  <c r="T1068" i="1" s="1"/>
  <c r="S1067" i="1"/>
  <c r="R1067" i="1"/>
  <c r="O1067" i="1"/>
  <c r="T1067" i="1" s="1"/>
  <c r="S1066" i="1"/>
  <c r="R1066" i="1"/>
  <c r="O1066" i="1"/>
  <c r="T1066" i="1" s="1"/>
  <c r="S1065" i="1"/>
  <c r="R1065" i="1"/>
  <c r="O1065" i="1"/>
  <c r="T1065" i="1" s="1"/>
  <c r="S1064" i="1"/>
  <c r="R1064" i="1"/>
  <c r="O1064" i="1"/>
  <c r="T1064" i="1" s="1"/>
  <c r="S1063" i="1"/>
  <c r="R1063" i="1"/>
  <c r="O1063" i="1"/>
  <c r="T1063" i="1" s="1"/>
  <c r="S1062" i="1"/>
  <c r="R1062" i="1"/>
  <c r="O1062" i="1"/>
  <c r="T1062" i="1" s="1"/>
  <c r="S1061" i="1"/>
  <c r="R1061" i="1"/>
  <c r="O1061" i="1"/>
  <c r="T1061" i="1" s="1"/>
  <c r="S1060" i="1"/>
  <c r="R1060" i="1"/>
  <c r="O1060" i="1"/>
  <c r="T1060" i="1" s="1"/>
  <c r="S1059" i="1"/>
  <c r="R1059" i="1"/>
  <c r="O1059" i="1"/>
  <c r="T1059" i="1" s="1"/>
  <c r="S1058" i="1"/>
  <c r="R1058" i="1"/>
  <c r="O1058" i="1"/>
  <c r="T1058" i="1" s="1"/>
  <c r="S1057" i="1"/>
  <c r="R1057" i="1"/>
  <c r="O1057" i="1"/>
  <c r="T1057" i="1" s="1"/>
  <c r="S1056" i="1"/>
  <c r="R1056" i="1"/>
  <c r="O1056" i="1"/>
  <c r="T1056" i="1" s="1"/>
  <c r="S1055" i="1"/>
  <c r="R1055" i="1"/>
  <c r="O1055" i="1"/>
  <c r="T1055" i="1" s="1"/>
  <c r="S1054" i="1"/>
  <c r="R1054" i="1"/>
  <c r="O1054" i="1"/>
  <c r="T1054" i="1" s="1"/>
  <c r="S1053" i="1"/>
  <c r="R1053" i="1"/>
  <c r="O1053" i="1"/>
  <c r="T1053" i="1" s="1"/>
  <c r="S1052" i="1"/>
  <c r="R1052" i="1"/>
  <c r="O1052" i="1"/>
  <c r="T1052" i="1" s="1"/>
  <c r="S1051" i="1"/>
  <c r="R1051" i="1"/>
  <c r="O1051" i="1"/>
  <c r="T1051" i="1" s="1"/>
  <c r="S1050" i="1"/>
  <c r="R1050" i="1"/>
  <c r="O1050" i="1"/>
  <c r="T1050" i="1" s="1"/>
  <c r="S1049" i="1"/>
  <c r="R1049" i="1"/>
  <c r="O1049" i="1"/>
  <c r="T1049" i="1" s="1"/>
  <c r="S1048" i="1"/>
  <c r="R1048" i="1"/>
  <c r="O1048" i="1"/>
  <c r="T1048" i="1" s="1"/>
  <c r="S1047" i="1"/>
  <c r="R1047" i="1"/>
  <c r="O1047" i="1"/>
  <c r="T1047" i="1" s="1"/>
  <c r="S1046" i="1"/>
  <c r="R1046" i="1"/>
  <c r="O1046" i="1"/>
  <c r="T1046" i="1" s="1"/>
  <c r="S1045" i="1"/>
  <c r="R1045" i="1"/>
  <c r="O1045" i="1"/>
  <c r="T1045" i="1" s="1"/>
  <c r="S1044" i="1"/>
  <c r="R1044" i="1"/>
  <c r="O1044" i="1"/>
  <c r="T1044" i="1" s="1"/>
  <c r="S1043" i="1"/>
  <c r="R1043" i="1"/>
  <c r="O1043" i="1"/>
  <c r="T1043" i="1" s="1"/>
  <c r="S1042" i="1"/>
  <c r="R1042" i="1"/>
  <c r="O1042" i="1"/>
  <c r="T1042" i="1" s="1"/>
  <c r="S1041" i="1"/>
  <c r="R1041" i="1"/>
  <c r="O1041" i="1"/>
  <c r="T1041" i="1" s="1"/>
  <c r="S1040" i="1"/>
  <c r="R1040" i="1"/>
  <c r="O1040" i="1"/>
  <c r="T1040" i="1" s="1"/>
  <c r="S1039" i="1"/>
  <c r="R1039" i="1"/>
  <c r="O1039" i="1"/>
  <c r="T1039" i="1" s="1"/>
  <c r="S1038" i="1"/>
  <c r="R1038" i="1"/>
  <c r="O1038" i="1"/>
  <c r="T1038" i="1" s="1"/>
  <c r="S1037" i="1"/>
  <c r="R1037" i="1"/>
  <c r="O1037" i="1"/>
  <c r="T1037" i="1" s="1"/>
  <c r="S1036" i="1"/>
  <c r="R1036" i="1"/>
  <c r="O1036" i="1"/>
  <c r="T1036" i="1" s="1"/>
  <c r="S1035" i="1"/>
  <c r="R1035" i="1"/>
  <c r="O1035" i="1"/>
  <c r="T1035" i="1" s="1"/>
  <c r="S1034" i="1"/>
  <c r="R1034" i="1"/>
  <c r="O1034" i="1"/>
  <c r="T1034" i="1" s="1"/>
  <c r="S1033" i="1"/>
  <c r="R1033" i="1"/>
  <c r="O1033" i="1"/>
  <c r="T1033" i="1" s="1"/>
  <c r="S1032" i="1"/>
  <c r="R1032" i="1"/>
  <c r="O1032" i="1"/>
  <c r="T1032" i="1" s="1"/>
  <c r="S1031" i="1"/>
  <c r="R1031" i="1"/>
  <c r="O1031" i="1"/>
  <c r="T1031" i="1" s="1"/>
  <c r="S1030" i="1"/>
  <c r="R1030" i="1"/>
  <c r="O1030" i="1"/>
  <c r="T1030" i="1" s="1"/>
  <c r="S1029" i="1"/>
  <c r="R1029" i="1"/>
  <c r="O1029" i="1"/>
  <c r="T1029" i="1" s="1"/>
  <c r="S1028" i="1"/>
  <c r="R1028" i="1"/>
  <c r="O1028" i="1"/>
  <c r="T1028" i="1" s="1"/>
  <c r="S1027" i="1"/>
  <c r="R1027" i="1"/>
  <c r="O1027" i="1"/>
  <c r="T1027" i="1" s="1"/>
  <c r="S1026" i="1"/>
  <c r="R1026" i="1"/>
  <c r="O1026" i="1"/>
  <c r="T1026" i="1" s="1"/>
  <c r="S1025" i="1"/>
  <c r="R1025" i="1"/>
  <c r="O1025" i="1"/>
  <c r="T1025" i="1" s="1"/>
  <c r="S1024" i="1"/>
  <c r="R1024" i="1"/>
  <c r="O1024" i="1"/>
  <c r="T1024" i="1" s="1"/>
  <c r="S1023" i="1"/>
  <c r="R1023" i="1"/>
  <c r="O1023" i="1"/>
  <c r="T1023" i="1" s="1"/>
  <c r="S1022" i="1"/>
  <c r="R1022" i="1"/>
  <c r="O1022" i="1"/>
  <c r="T1022" i="1" s="1"/>
  <c r="S1021" i="1"/>
  <c r="R1021" i="1"/>
  <c r="O1021" i="1"/>
  <c r="T1021" i="1" s="1"/>
  <c r="S1020" i="1"/>
  <c r="R1020" i="1"/>
  <c r="O1020" i="1"/>
  <c r="T1020" i="1" s="1"/>
  <c r="S1019" i="1"/>
  <c r="R1019" i="1"/>
  <c r="O1019" i="1"/>
  <c r="T1019" i="1" s="1"/>
  <c r="S1018" i="1"/>
  <c r="R1018" i="1"/>
  <c r="O1018" i="1"/>
  <c r="T1018" i="1" s="1"/>
  <c r="S1017" i="1"/>
  <c r="R1017" i="1"/>
  <c r="O1017" i="1"/>
  <c r="T1017" i="1" s="1"/>
  <c r="S1016" i="1"/>
  <c r="R1016" i="1"/>
  <c r="O1016" i="1"/>
  <c r="T1016" i="1" s="1"/>
  <c r="S1015" i="1"/>
  <c r="R1015" i="1"/>
  <c r="O1015" i="1"/>
  <c r="T1015" i="1" s="1"/>
  <c r="S1014" i="1"/>
  <c r="R1014" i="1"/>
  <c r="O1014" i="1"/>
  <c r="T1014" i="1" s="1"/>
  <c r="S1013" i="1"/>
  <c r="R1013" i="1"/>
  <c r="O1013" i="1"/>
  <c r="T1013" i="1" s="1"/>
  <c r="S1012" i="1"/>
  <c r="R1012" i="1"/>
  <c r="O1012" i="1"/>
  <c r="T1012" i="1" s="1"/>
  <c r="S1011" i="1"/>
  <c r="R1011" i="1"/>
  <c r="O1011" i="1"/>
  <c r="T1011" i="1" s="1"/>
  <c r="S1010" i="1"/>
  <c r="R1010" i="1"/>
  <c r="O1010" i="1"/>
  <c r="T1010" i="1" s="1"/>
  <c r="S1009" i="1"/>
  <c r="R1009" i="1"/>
  <c r="O1009" i="1"/>
  <c r="T1009" i="1" s="1"/>
  <c r="S1008" i="1"/>
  <c r="R1008" i="1"/>
  <c r="O1008" i="1"/>
  <c r="T1008" i="1" s="1"/>
  <c r="S1007" i="1"/>
  <c r="R1007" i="1"/>
  <c r="O1007" i="1"/>
  <c r="T1007" i="1" s="1"/>
  <c r="S1006" i="1"/>
  <c r="R1006" i="1"/>
  <c r="O1006" i="1"/>
  <c r="T1006" i="1" s="1"/>
  <c r="S1005" i="1"/>
  <c r="R1005" i="1"/>
  <c r="O1005" i="1"/>
  <c r="T1005" i="1" s="1"/>
  <c r="S1004" i="1"/>
  <c r="R1004" i="1"/>
  <c r="O1004" i="1"/>
  <c r="T1004" i="1" s="1"/>
  <c r="S1003" i="1"/>
  <c r="R1003" i="1"/>
  <c r="O1003" i="1"/>
  <c r="T1003" i="1" s="1"/>
  <c r="S1002" i="1"/>
  <c r="R1002" i="1"/>
  <c r="O1002" i="1"/>
  <c r="T1002" i="1" s="1"/>
  <c r="S1001" i="1"/>
  <c r="R1001" i="1"/>
  <c r="O1001" i="1"/>
  <c r="T1001" i="1" s="1"/>
  <c r="S1000" i="1"/>
  <c r="R1000" i="1"/>
  <c r="O1000" i="1"/>
  <c r="T1000" i="1" s="1"/>
  <c r="S999" i="1"/>
  <c r="R999" i="1"/>
  <c r="O999" i="1"/>
  <c r="T999" i="1" s="1"/>
  <c r="S998" i="1"/>
  <c r="R998" i="1"/>
  <c r="O998" i="1"/>
  <c r="T998" i="1" s="1"/>
  <c r="S997" i="1"/>
  <c r="R997" i="1"/>
  <c r="O997" i="1"/>
  <c r="T997" i="1" s="1"/>
  <c r="S996" i="1"/>
  <c r="R996" i="1"/>
  <c r="O996" i="1"/>
  <c r="T996" i="1" s="1"/>
  <c r="S995" i="1"/>
  <c r="R995" i="1"/>
  <c r="O995" i="1"/>
  <c r="T995" i="1" s="1"/>
  <c r="S994" i="1"/>
  <c r="R994" i="1"/>
  <c r="O994" i="1"/>
  <c r="T994" i="1" s="1"/>
  <c r="S993" i="1"/>
  <c r="R993" i="1"/>
  <c r="O993" i="1"/>
  <c r="T993" i="1" s="1"/>
  <c r="S992" i="1"/>
  <c r="R992" i="1"/>
  <c r="O992" i="1"/>
  <c r="T992" i="1" s="1"/>
  <c r="S991" i="1"/>
  <c r="R991" i="1"/>
  <c r="O991" i="1"/>
  <c r="T991" i="1" s="1"/>
  <c r="S990" i="1"/>
  <c r="R990" i="1"/>
  <c r="O990" i="1"/>
  <c r="T990" i="1" s="1"/>
  <c r="S989" i="1"/>
  <c r="R989" i="1"/>
  <c r="O989" i="1"/>
  <c r="T989" i="1" s="1"/>
  <c r="S988" i="1"/>
  <c r="R988" i="1"/>
  <c r="O988" i="1"/>
  <c r="T988" i="1" s="1"/>
  <c r="S987" i="1"/>
  <c r="R987" i="1"/>
  <c r="O987" i="1"/>
  <c r="T987" i="1" s="1"/>
  <c r="S986" i="1"/>
  <c r="R986" i="1"/>
  <c r="O986" i="1"/>
  <c r="T986" i="1" s="1"/>
  <c r="S985" i="1"/>
  <c r="R985" i="1"/>
  <c r="O985" i="1"/>
  <c r="T985" i="1" s="1"/>
  <c r="S984" i="1"/>
  <c r="R984" i="1"/>
  <c r="O984" i="1"/>
  <c r="T984" i="1" s="1"/>
  <c r="S983" i="1"/>
  <c r="R983" i="1"/>
  <c r="O983" i="1"/>
  <c r="T983" i="1" s="1"/>
  <c r="S982" i="1"/>
  <c r="R982" i="1"/>
  <c r="O982" i="1"/>
  <c r="T982" i="1" s="1"/>
  <c r="S981" i="1"/>
  <c r="R981" i="1"/>
  <c r="O981" i="1"/>
  <c r="T981" i="1" s="1"/>
  <c r="S980" i="1"/>
  <c r="R980" i="1"/>
  <c r="O980" i="1"/>
  <c r="T980" i="1" s="1"/>
  <c r="S979" i="1"/>
  <c r="R979" i="1"/>
  <c r="O979" i="1"/>
  <c r="T979" i="1" s="1"/>
  <c r="S978" i="1"/>
  <c r="R978" i="1"/>
  <c r="O978" i="1"/>
  <c r="T978" i="1" s="1"/>
  <c r="S977" i="1"/>
  <c r="R977" i="1"/>
  <c r="O977" i="1"/>
  <c r="T977" i="1" s="1"/>
  <c r="S976" i="1"/>
  <c r="R976" i="1"/>
  <c r="O976" i="1"/>
  <c r="T976" i="1" s="1"/>
  <c r="S975" i="1"/>
  <c r="R975" i="1"/>
  <c r="O975" i="1"/>
  <c r="T975" i="1" s="1"/>
  <c r="S974" i="1"/>
  <c r="R974" i="1"/>
  <c r="O974" i="1"/>
  <c r="T974" i="1" s="1"/>
  <c r="S973" i="1"/>
  <c r="R973" i="1"/>
  <c r="O973" i="1"/>
  <c r="T973" i="1" s="1"/>
  <c r="S972" i="1"/>
  <c r="R972" i="1"/>
  <c r="O972" i="1"/>
  <c r="T972" i="1" s="1"/>
  <c r="S971" i="1"/>
  <c r="R971" i="1"/>
  <c r="O971" i="1"/>
  <c r="T971" i="1" s="1"/>
  <c r="S970" i="1"/>
  <c r="R970" i="1"/>
  <c r="O970" i="1"/>
  <c r="T970" i="1" s="1"/>
  <c r="S969" i="1"/>
  <c r="R969" i="1"/>
  <c r="O969" i="1"/>
  <c r="T969" i="1" s="1"/>
  <c r="S968" i="1"/>
  <c r="R968" i="1"/>
  <c r="O968" i="1"/>
  <c r="T968" i="1" s="1"/>
  <c r="S967" i="1"/>
  <c r="R967" i="1"/>
  <c r="O967" i="1"/>
  <c r="T967" i="1" s="1"/>
  <c r="S966" i="1"/>
  <c r="R966" i="1"/>
  <c r="O966" i="1"/>
  <c r="T966" i="1" s="1"/>
  <c r="S965" i="1"/>
  <c r="R965" i="1"/>
  <c r="O965" i="1"/>
  <c r="T965" i="1" s="1"/>
  <c r="S964" i="1"/>
  <c r="R964" i="1"/>
  <c r="O964" i="1"/>
  <c r="T964" i="1" s="1"/>
  <c r="S963" i="1"/>
  <c r="R963" i="1"/>
  <c r="O963" i="1"/>
  <c r="T963" i="1" s="1"/>
  <c r="S962" i="1"/>
  <c r="R962" i="1"/>
  <c r="O962" i="1"/>
  <c r="T962" i="1" s="1"/>
  <c r="S961" i="1"/>
  <c r="R961" i="1"/>
  <c r="O961" i="1"/>
  <c r="T961" i="1" s="1"/>
  <c r="S960" i="1"/>
  <c r="R960" i="1"/>
  <c r="O960" i="1"/>
  <c r="T960" i="1" s="1"/>
  <c r="S959" i="1"/>
  <c r="R959" i="1"/>
  <c r="O959" i="1"/>
  <c r="T959" i="1" s="1"/>
  <c r="S958" i="1"/>
  <c r="R958" i="1"/>
  <c r="O958" i="1"/>
  <c r="T958" i="1" s="1"/>
  <c r="S957" i="1"/>
  <c r="R957" i="1"/>
  <c r="O957" i="1"/>
  <c r="T957" i="1" s="1"/>
  <c r="S956" i="1"/>
  <c r="R956" i="1"/>
  <c r="O956" i="1"/>
  <c r="T956" i="1" s="1"/>
  <c r="S955" i="1"/>
  <c r="R955" i="1"/>
  <c r="O955" i="1"/>
  <c r="T955" i="1" s="1"/>
  <c r="S954" i="1"/>
  <c r="R954" i="1"/>
  <c r="O954" i="1"/>
  <c r="T954" i="1" s="1"/>
  <c r="S953" i="1"/>
  <c r="R953" i="1"/>
  <c r="O953" i="1"/>
  <c r="T953" i="1" s="1"/>
  <c r="S952" i="1"/>
  <c r="R952" i="1"/>
  <c r="O952" i="1"/>
  <c r="T952" i="1" s="1"/>
  <c r="S951" i="1"/>
  <c r="R951" i="1"/>
  <c r="O951" i="1"/>
  <c r="T951" i="1" s="1"/>
  <c r="S950" i="1"/>
  <c r="R950" i="1"/>
  <c r="O950" i="1"/>
  <c r="T950" i="1" s="1"/>
  <c r="S949" i="1"/>
  <c r="R949" i="1"/>
  <c r="O949" i="1"/>
  <c r="T949" i="1" s="1"/>
  <c r="S948" i="1"/>
  <c r="R948" i="1"/>
  <c r="O948" i="1"/>
  <c r="T948" i="1" s="1"/>
  <c r="S947" i="1"/>
  <c r="R947" i="1"/>
  <c r="O947" i="1"/>
  <c r="T947" i="1" s="1"/>
  <c r="S946" i="1"/>
  <c r="R946" i="1"/>
  <c r="O946" i="1"/>
  <c r="T946" i="1" s="1"/>
  <c r="S945" i="1"/>
  <c r="R945" i="1"/>
  <c r="O945" i="1"/>
  <c r="T945" i="1" s="1"/>
  <c r="S944" i="1"/>
  <c r="R944" i="1"/>
  <c r="O944" i="1"/>
  <c r="T944" i="1" s="1"/>
  <c r="S943" i="1"/>
  <c r="R943" i="1"/>
  <c r="O943" i="1"/>
  <c r="T943" i="1" s="1"/>
  <c r="S942" i="1"/>
  <c r="R942" i="1"/>
  <c r="O942" i="1"/>
  <c r="T942" i="1" s="1"/>
  <c r="S941" i="1"/>
  <c r="R941" i="1"/>
  <c r="O941" i="1"/>
  <c r="T941" i="1" s="1"/>
  <c r="S940" i="1"/>
  <c r="R940" i="1"/>
  <c r="O940" i="1"/>
  <c r="T940" i="1" s="1"/>
  <c r="S939" i="1"/>
  <c r="R939" i="1"/>
  <c r="O939" i="1"/>
  <c r="T939" i="1" s="1"/>
  <c r="S938" i="1"/>
  <c r="R938" i="1"/>
  <c r="O938" i="1"/>
  <c r="T938" i="1" s="1"/>
  <c r="S937" i="1"/>
  <c r="R937" i="1"/>
  <c r="O937" i="1"/>
  <c r="T937" i="1" s="1"/>
  <c r="S936" i="1"/>
  <c r="R936" i="1"/>
  <c r="O936" i="1"/>
  <c r="T936" i="1" s="1"/>
  <c r="S935" i="1"/>
  <c r="R935" i="1"/>
  <c r="O935" i="1"/>
  <c r="T935" i="1" s="1"/>
  <c r="S934" i="1"/>
  <c r="R934" i="1"/>
  <c r="O934" i="1"/>
  <c r="T934" i="1" s="1"/>
  <c r="S933" i="1"/>
  <c r="R933" i="1"/>
  <c r="O933" i="1"/>
  <c r="T933" i="1" s="1"/>
  <c r="S932" i="1"/>
  <c r="R932" i="1"/>
  <c r="O932" i="1"/>
  <c r="T932" i="1" s="1"/>
  <c r="S931" i="1"/>
  <c r="R931" i="1"/>
  <c r="O931" i="1"/>
  <c r="T931" i="1" s="1"/>
  <c r="S930" i="1"/>
  <c r="R930" i="1"/>
  <c r="O930" i="1"/>
  <c r="T930" i="1" s="1"/>
  <c r="T929" i="1"/>
  <c r="S929" i="1"/>
  <c r="R929" i="1"/>
  <c r="O929" i="1"/>
  <c r="S928" i="1"/>
  <c r="R928" i="1"/>
  <c r="O928" i="1"/>
  <c r="T928" i="1" s="1"/>
  <c r="S927" i="1"/>
  <c r="R927" i="1"/>
  <c r="O927" i="1"/>
  <c r="T927" i="1" s="1"/>
  <c r="S926" i="1"/>
  <c r="R926" i="1"/>
  <c r="O926" i="1"/>
  <c r="T926" i="1" s="1"/>
  <c r="S925" i="1"/>
  <c r="R925" i="1"/>
  <c r="O925" i="1"/>
  <c r="T925" i="1" s="1"/>
  <c r="S924" i="1"/>
  <c r="R924" i="1"/>
  <c r="O924" i="1"/>
  <c r="T924" i="1" s="1"/>
  <c r="S923" i="1"/>
  <c r="R923" i="1"/>
  <c r="O923" i="1"/>
  <c r="T923" i="1" s="1"/>
  <c r="S922" i="1"/>
  <c r="R922" i="1"/>
  <c r="O922" i="1"/>
  <c r="T922" i="1" s="1"/>
  <c r="S921" i="1"/>
  <c r="R921" i="1"/>
  <c r="O921" i="1"/>
  <c r="T921" i="1" s="1"/>
  <c r="S920" i="1"/>
  <c r="R920" i="1"/>
  <c r="O920" i="1"/>
  <c r="T920" i="1" s="1"/>
  <c r="S919" i="1"/>
  <c r="R919" i="1"/>
  <c r="O919" i="1"/>
  <c r="T919" i="1" s="1"/>
  <c r="S918" i="1"/>
  <c r="R918" i="1"/>
  <c r="O918" i="1"/>
  <c r="T918" i="1" s="1"/>
  <c r="S917" i="1"/>
  <c r="R917" i="1"/>
  <c r="O917" i="1"/>
  <c r="T917" i="1" s="1"/>
  <c r="S916" i="1"/>
  <c r="R916" i="1"/>
  <c r="O916" i="1"/>
  <c r="T916" i="1" s="1"/>
  <c r="S915" i="1"/>
  <c r="R915" i="1"/>
  <c r="O915" i="1"/>
  <c r="T915" i="1" s="1"/>
  <c r="S914" i="1"/>
  <c r="R914" i="1"/>
  <c r="O914" i="1"/>
  <c r="T914" i="1" s="1"/>
  <c r="S913" i="1"/>
  <c r="R913" i="1"/>
  <c r="O913" i="1"/>
  <c r="T913" i="1" s="1"/>
  <c r="S912" i="1"/>
  <c r="R912" i="1"/>
  <c r="O912" i="1"/>
  <c r="T912" i="1" s="1"/>
  <c r="S911" i="1"/>
  <c r="R911" i="1"/>
  <c r="O911" i="1"/>
  <c r="T911" i="1" s="1"/>
  <c r="S910" i="1"/>
  <c r="R910" i="1"/>
  <c r="O910" i="1"/>
  <c r="T910" i="1" s="1"/>
  <c r="S909" i="1"/>
  <c r="R909" i="1"/>
  <c r="O909" i="1"/>
  <c r="T909" i="1" s="1"/>
  <c r="S908" i="1"/>
  <c r="R908" i="1"/>
  <c r="O908" i="1"/>
  <c r="T908" i="1" s="1"/>
  <c r="S907" i="1"/>
  <c r="R907" i="1"/>
  <c r="O907" i="1"/>
  <c r="T907" i="1" s="1"/>
  <c r="S906" i="1"/>
  <c r="R906" i="1"/>
  <c r="O906" i="1"/>
  <c r="T906" i="1" s="1"/>
  <c r="S905" i="1"/>
  <c r="R905" i="1"/>
  <c r="O905" i="1"/>
  <c r="T905" i="1" s="1"/>
  <c r="S904" i="1"/>
  <c r="R904" i="1"/>
  <c r="O904" i="1"/>
  <c r="T904" i="1" s="1"/>
  <c r="S903" i="1"/>
  <c r="R903" i="1"/>
  <c r="O903" i="1"/>
  <c r="T903" i="1" s="1"/>
  <c r="S902" i="1"/>
  <c r="R902" i="1"/>
  <c r="O902" i="1"/>
  <c r="T902" i="1" s="1"/>
  <c r="S901" i="1"/>
  <c r="R901" i="1"/>
  <c r="O901" i="1"/>
  <c r="T901" i="1" s="1"/>
  <c r="S900" i="1"/>
  <c r="R900" i="1"/>
  <c r="O900" i="1"/>
  <c r="T900" i="1" s="1"/>
  <c r="S899" i="1"/>
  <c r="R899" i="1"/>
  <c r="O899" i="1"/>
  <c r="T899" i="1" s="1"/>
  <c r="S898" i="1"/>
  <c r="R898" i="1"/>
  <c r="O898" i="1"/>
  <c r="T898" i="1" s="1"/>
  <c r="S897" i="1"/>
  <c r="R897" i="1"/>
  <c r="O897" i="1"/>
  <c r="T897" i="1" s="1"/>
  <c r="S896" i="1"/>
  <c r="R896" i="1"/>
  <c r="O896" i="1"/>
  <c r="T896" i="1" s="1"/>
  <c r="S895" i="1"/>
  <c r="R895" i="1"/>
  <c r="O895" i="1"/>
  <c r="T895" i="1" s="1"/>
  <c r="S894" i="1"/>
  <c r="R894" i="1"/>
  <c r="O894" i="1"/>
  <c r="T894" i="1" s="1"/>
  <c r="S893" i="1"/>
  <c r="R893" i="1"/>
  <c r="O893" i="1"/>
  <c r="T893" i="1" s="1"/>
  <c r="S892" i="1"/>
  <c r="R892" i="1"/>
  <c r="O892" i="1"/>
  <c r="T892" i="1" s="1"/>
  <c r="S891" i="1"/>
  <c r="R891" i="1"/>
  <c r="O891" i="1"/>
  <c r="T891" i="1" s="1"/>
  <c r="S890" i="1"/>
  <c r="R890" i="1"/>
  <c r="O890" i="1"/>
  <c r="T890" i="1" s="1"/>
  <c r="S889" i="1"/>
  <c r="R889" i="1"/>
  <c r="O889" i="1"/>
  <c r="T889" i="1" s="1"/>
  <c r="S888" i="1"/>
  <c r="R888" i="1"/>
  <c r="O888" i="1"/>
  <c r="T888" i="1" s="1"/>
  <c r="S887" i="1"/>
  <c r="R887" i="1"/>
  <c r="O887" i="1"/>
  <c r="T887" i="1" s="1"/>
  <c r="S886" i="1"/>
  <c r="R886" i="1"/>
  <c r="O886" i="1"/>
  <c r="T886" i="1" s="1"/>
  <c r="S885" i="1"/>
  <c r="R885" i="1"/>
  <c r="O885" i="1"/>
  <c r="T885" i="1" s="1"/>
  <c r="S884" i="1"/>
  <c r="R884" i="1"/>
  <c r="O884" i="1"/>
  <c r="T884" i="1" s="1"/>
  <c r="S883" i="1"/>
  <c r="R883" i="1"/>
  <c r="O883" i="1"/>
  <c r="T883" i="1" s="1"/>
  <c r="S882" i="1"/>
  <c r="R882" i="1"/>
  <c r="O882" i="1"/>
  <c r="T882" i="1" s="1"/>
  <c r="S881" i="1"/>
  <c r="R881" i="1"/>
  <c r="O881" i="1"/>
  <c r="T881" i="1" s="1"/>
  <c r="S880" i="1"/>
  <c r="R880" i="1"/>
  <c r="O880" i="1"/>
  <c r="T880" i="1" s="1"/>
  <c r="S879" i="1"/>
  <c r="R879" i="1"/>
  <c r="O879" i="1"/>
  <c r="T879" i="1" s="1"/>
  <c r="S878" i="1"/>
  <c r="R878" i="1"/>
  <c r="O878" i="1"/>
  <c r="T878" i="1" s="1"/>
  <c r="S877" i="1"/>
  <c r="R877" i="1"/>
  <c r="O877" i="1"/>
  <c r="T877" i="1" s="1"/>
  <c r="S876" i="1"/>
  <c r="R876" i="1"/>
  <c r="O876" i="1"/>
  <c r="T876" i="1" s="1"/>
  <c r="S875" i="1"/>
  <c r="R875" i="1"/>
  <c r="O875" i="1"/>
  <c r="T875" i="1" s="1"/>
  <c r="S874" i="1"/>
  <c r="R874" i="1"/>
  <c r="O874" i="1"/>
  <c r="T874" i="1" s="1"/>
  <c r="S873" i="1"/>
  <c r="R873" i="1"/>
  <c r="O873" i="1"/>
  <c r="T873" i="1" s="1"/>
  <c r="S872" i="1"/>
  <c r="R872" i="1"/>
  <c r="O872" i="1"/>
  <c r="T872" i="1" s="1"/>
  <c r="S871" i="1"/>
  <c r="R871" i="1"/>
  <c r="O871" i="1"/>
  <c r="T871" i="1" s="1"/>
  <c r="S870" i="1"/>
  <c r="R870" i="1"/>
  <c r="O870" i="1"/>
  <c r="T870" i="1" s="1"/>
  <c r="S869" i="1"/>
  <c r="R869" i="1"/>
  <c r="O869" i="1"/>
  <c r="T869" i="1" s="1"/>
  <c r="S868" i="1"/>
  <c r="R868" i="1"/>
  <c r="O868" i="1"/>
  <c r="T868" i="1" s="1"/>
  <c r="S867" i="1"/>
  <c r="R867" i="1"/>
  <c r="O867" i="1"/>
  <c r="T867" i="1" s="1"/>
  <c r="S866" i="1"/>
  <c r="R866" i="1"/>
  <c r="O866" i="1"/>
  <c r="T866" i="1" s="1"/>
  <c r="S865" i="1"/>
  <c r="R865" i="1"/>
  <c r="O865" i="1"/>
  <c r="T865" i="1" s="1"/>
  <c r="S864" i="1"/>
  <c r="R864" i="1"/>
  <c r="O864" i="1"/>
  <c r="T864" i="1" s="1"/>
  <c r="S863" i="1"/>
  <c r="R863" i="1"/>
  <c r="O863" i="1"/>
  <c r="T863" i="1" s="1"/>
  <c r="S862" i="1"/>
  <c r="R862" i="1"/>
  <c r="O862" i="1"/>
  <c r="T862" i="1" s="1"/>
  <c r="S861" i="1"/>
  <c r="R861" i="1"/>
  <c r="O861" i="1"/>
  <c r="T861" i="1" s="1"/>
  <c r="S860" i="1"/>
  <c r="R860" i="1"/>
  <c r="O860" i="1"/>
  <c r="T860" i="1" s="1"/>
  <c r="S859" i="1"/>
  <c r="R859" i="1"/>
  <c r="O859" i="1"/>
  <c r="T859" i="1" s="1"/>
  <c r="S858" i="1"/>
  <c r="R858" i="1"/>
  <c r="O858" i="1"/>
  <c r="T858" i="1" s="1"/>
  <c r="S857" i="1"/>
  <c r="R857" i="1"/>
  <c r="O857" i="1"/>
  <c r="T857" i="1" s="1"/>
  <c r="S856" i="1"/>
  <c r="R856" i="1"/>
  <c r="O856" i="1"/>
  <c r="T856" i="1" s="1"/>
  <c r="S855" i="1"/>
  <c r="R855" i="1"/>
  <c r="O855" i="1"/>
  <c r="T855" i="1" s="1"/>
  <c r="S854" i="1"/>
  <c r="R854" i="1"/>
  <c r="O854" i="1"/>
  <c r="T854" i="1" s="1"/>
  <c r="S853" i="1"/>
  <c r="R853" i="1"/>
  <c r="O853" i="1"/>
  <c r="T853" i="1" s="1"/>
  <c r="S852" i="1"/>
  <c r="R852" i="1"/>
  <c r="O852" i="1"/>
  <c r="T852" i="1" s="1"/>
  <c r="S851" i="1"/>
  <c r="R851" i="1"/>
  <c r="O851" i="1"/>
  <c r="T851" i="1" s="1"/>
  <c r="S850" i="1"/>
  <c r="R850" i="1"/>
  <c r="O850" i="1"/>
  <c r="T850" i="1" s="1"/>
  <c r="S849" i="1"/>
  <c r="R849" i="1"/>
  <c r="O849" i="1"/>
  <c r="T849" i="1" s="1"/>
  <c r="S848" i="1"/>
  <c r="R848" i="1"/>
  <c r="O848" i="1"/>
  <c r="T848" i="1" s="1"/>
  <c r="S847" i="1"/>
  <c r="R847" i="1"/>
  <c r="O847" i="1"/>
  <c r="T847" i="1" s="1"/>
  <c r="S846" i="1"/>
  <c r="R846" i="1"/>
  <c r="O846" i="1"/>
  <c r="T846" i="1" s="1"/>
  <c r="S845" i="1"/>
  <c r="R845" i="1"/>
  <c r="O845" i="1"/>
  <c r="T845" i="1" s="1"/>
  <c r="S844" i="1"/>
  <c r="R844" i="1"/>
  <c r="O844" i="1"/>
  <c r="T844" i="1" s="1"/>
  <c r="S843" i="1"/>
  <c r="R843" i="1"/>
  <c r="O843" i="1"/>
  <c r="T843" i="1" s="1"/>
  <c r="S842" i="1"/>
  <c r="R842" i="1"/>
  <c r="O842" i="1"/>
  <c r="T842" i="1" s="1"/>
  <c r="S841" i="1"/>
  <c r="R841" i="1"/>
  <c r="O841" i="1"/>
  <c r="T841" i="1" s="1"/>
  <c r="S840" i="1"/>
  <c r="R840" i="1"/>
  <c r="O840" i="1"/>
  <c r="T840" i="1" s="1"/>
  <c r="S839" i="1"/>
  <c r="R839" i="1"/>
  <c r="O839" i="1"/>
  <c r="T839" i="1" s="1"/>
  <c r="S838" i="1"/>
  <c r="R838" i="1"/>
  <c r="O838" i="1"/>
  <c r="T838" i="1" s="1"/>
  <c r="S837" i="1"/>
  <c r="R837" i="1"/>
  <c r="O837" i="1"/>
  <c r="T837" i="1" s="1"/>
  <c r="S836" i="1"/>
  <c r="R836" i="1"/>
  <c r="O836" i="1"/>
  <c r="T836" i="1" s="1"/>
  <c r="S835" i="1"/>
  <c r="R835" i="1"/>
  <c r="O835" i="1"/>
  <c r="T835" i="1" s="1"/>
  <c r="S834" i="1"/>
  <c r="R834" i="1"/>
  <c r="O834" i="1"/>
  <c r="T834" i="1" s="1"/>
  <c r="S833" i="1"/>
  <c r="R833" i="1"/>
  <c r="O833" i="1"/>
  <c r="T833" i="1" s="1"/>
  <c r="S832" i="1"/>
  <c r="R832" i="1"/>
  <c r="O832" i="1"/>
  <c r="T832" i="1" s="1"/>
  <c r="S831" i="1"/>
  <c r="R831" i="1"/>
  <c r="O831" i="1"/>
  <c r="T831" i="1" s="1"/>
  <c r="S830" i="1"/>
  <c r="R830" i="1"/>
  <c r="O830" i="1"/>
  <c r="T830" i="1" s="1"/>
  <c r="S829" i="1"/>
  <c r="R829" i="1"/>
  <c r="O829" i="1"/>
  <c r="T829" i="1" s="1"/>
  <c r="S828" i="1"/>
  <c r="R828" i="1"/>
  <c r="O828" i="1"/>
  <c r="T828" i="1" s="1"/>
  <c r="S827" i="1"/>
  <c r="R827" i="1"/>
  <c r="O827" i="1"/>
  <c r="T827" i="1" s="1"/>
  <c r="S826" i="1"/>
  <c r="R826" i="1"/>
  <c r="O826" i="1"/>
  <c r="T826" i="1" s="1"/>
  <c r="S825" i="1"/>
  <c r="R825" i="1"/>
  <c r="O825" i="1"/>
  <c r="T825" i="1" s="1"/>
  <c r="S824" i="1"/>
  <c r="R824" i="1"/>
  <c r="O824" i="1"/>
  <c r="T824" i="1" s="1"/>
  <c r="S823" i="1"/>
  <c r="R823" i="1"/>
  <c r="O823" i="1"/>
  <c r="T823" i="1" s="1"/>
  <c r="S822" i="1"/>
  <c r="R822" i="1"/>
  <c r="O822" i="1"/>
  <c r="T822" i="1" s="1"/>
  <c r="S821" i="1"/>
  <c r="R821" i="1"/>
  <c r="O821" i="1"/>
  <c r="T821" i="1" s="1"/>
  <c r="S820" i="1"/>
  <c r="R820" i="1"/>
  <c r="O820" i="1"/>
  <c r="T820" i="1" s="1"/>
  <c r="S819" i="1"/>
  <c r="R819" i="1"/>
  <c r="O819" i="1"/>
  <c r="T819" i="1" s="1"/>
  <c r="S818" i="1"/>
  <c r="R818" i="1"/>
  <c r="O818" i="1"/>
  <c r="T818" i="1" s="1"/>
  <c r="S817" i="1"/>
  <c r="R817" i="1"/>
  <c r="O817" i="1"/>
  <c r="T817" i="1" s="1"/>
  <c r="S816" i="1"/>
  <c r="R816" i="1"/>
  <c r="O816" i="1"/>
  <c r="T816" i="1" s="1"/>
  <c r="S815" i="1"/>
  <c r="R815" i="1"/>
  <c r="O815" i="1"/>
  <c r="T815" i="1" s="1"/>
  <c r="S814" i="1"/>
  <c r="R814" i="1"/>
  <c r="O814" i="1"/>
  <c r="T814" i="1" s="1"/>
  <c r="S813" i="1"/>
  <c r="R813" i="1"/>
  <c r="O813" i="1"/>
  <c r="T813" i="1" s="1"/>
  <c r="S812" i="1"/>
  <c r="R812" i="1"/>
  <c r="O812" i="1"/>
  <c r="T812" i="1" s="1"/>
  <c r="S811" i="1"/>
  <c r="R811" i="1"/>
  <c r="O811" i="1"/>
  <c r="T811" i="1" s="1"/>
  <c r="S810" i="1"/>
  <c r="R810" i="1"/>
  <c r="O810" i="1"/>
  <c r="T810" i="1" s="1"/>
  <c r="S809" i="1"/>
  <c r="R809" i="1"/>
  <c r="O809" i="1"/>
  <c r="T809" i="1" s="1"/>
  <c r="S808" i="1"/>
  <c r="R808" i="1"/>
  <c r="O808" i="1"/>
  <c r="T808" i="1" s="1"/>
  <c r="S807" i="1"/>
  <c r="R807" i="1"/>
  <c r="O807" i="1"/>
  <c r="T807" i="1" s="1"/>
  <c r="S806" i="1"/>
  <c r="R806" i="1"/>
  <c r="O806" i="1"/>
  <c r="T806" i="1" s="1"/>
  <c r="S805" i="1"/>
  <c r="R805" i="1"/>
  <c r="O805" i="1"/>
  <c r="T805" i="1" s="1"/>
  <c r="S804" i="1"/>
  <c r="R804" i="1"/>
  <c r="O804" i="1"/>
  <c r="T804" i="1" s="1"/>
  <c r="S803" i="1"/>
  <c r="R803" i="1"/>
  <c r="O803" i="1"/>
  <c r="T803" i="1" s="1"/>
  <c r="S802" i="1"/>
  <c r="R802" i="1"/>
  <c r="O802" i="1"/>
  <c r="T802" i="1" s="1"/>
  <c r="S801" i="1"/>
  <c r="R801" i="1"/>
  <c r="O801" i="1"/>
  <c r="T801" i="1" s="1"/>
  <c r="S800" i="1"/>
  <c r="R800" i="1"/>
  <c r="O800" i="1"/>
  <c r="T800" i="1" s="1"/>
  <c r="S799" i="1"/>
  <c r="R799" i="1"/>
  <c r="O799" i="1"/>
  <c r="T799" i="1" s="1"/>
  <c r="S798" i="1"/>
  <c r="R798" i="1"/>
  <c r="O798" i="1"/>
  <c r="T798" i="1" s="1"/>
  <c r="S797" i="1"/>
  <c r="R797" i="1"/>
  <c r="O797" i="1"/>
  <c r="T797" i="1" s="1"/>
  <c r="S796" i="1"/>
  <c r="R796" i="1"/>
  <c r="O796" i="1"/>
  <c r="T796" i="1" s="1"/>
  <c r="S795" i="1"/>
  <c r="R795" i="1"/>
  <c r="O795" i="1"/>
  <c r="T795" i="1" s="1"/>
  <c r="S794" i="1"/>
  <c r="R794" i="1"/>
  <c r="O794" i="1"/>
  <c r="T794" i="1" s="1"/>
  <c r="S793" i="1"/>
  <c r="R793" i="1"/>
  <c r="O793" i="1"/>
  <c r="T793" i="1" s="1"/>
  <c r="S792" i="1"/>
  <c r="R792" i="1"/>
  <c r="O792" i="1"/>
  <c r="T792" i="1" s="1"/>
  <c r="S791" i="1"/>
  <c r="R791" i="1"/>
  <c r="O791" i="1"/>
  <c r="T791" i="1" s="1"/>
  <c r="S790" i="1"/>
  <c r="R790" i="1"/>
  <c r="O790" i="1"/>
  <c r="T790" i="1" s="1"/>
  <c r="S789" i="1"/>
  <c r="R789" i="1"/>
  <c r="O789" i="1"/>
  <c r="T789" i="1" s="1"/>
  <c r="S788" i="1"/>
  <c r="R788" i="1"/>
  <c r="O788" i="1"/>
  <c r="T788" i="1" s="1"/>
  <c r="S787" i="1"/>
  <c r="R787" i="1"/>
  <c r="O787" i="1"/>
  <c r="T787" i="1" s="1"/>
  <c r="S786" i="1"/>
  <c r="R786" i="1"/>
  <c r="O786" i="1"/>
  <c r="T786" i="1" s="1"/>
  <c r="S785" i="1"/>
  <c r="R785" i="1"/>
  <c r="O785" i="1"/>
  <c r="T785" i="1" s="1"/>
  <c r="S784" i="1"/>
  <c r="R784" i="1"/>
  <c r="O784" i="1"/>
  <c r="T784" i="1" s="1"/>
  <c r="S783" i="1"/>
  <c r="R783" i="1"/>
  <c r="O783" i="1"/>
  <c r="T783" i="1" s="1"/>
  <c r="S782" i="1"/>
  <c r="R782" i="1"/>
  <c r="O782" i="1"/>
  <c r="T782" i="1" s="1"/>
  <c r="S781" i="1"/>
  <c r="R781" i="1"/>
  <c r="O781" i="1"/>
  <c r="T781" i="1" s="1"/>
  <c r="S780" i="1"/>
  <c r="R780" i="1"/>
  <c r="O780" i="1"/>
  <c r="T780" i="1" s="1"/>
  <c r="S779" i="1"/>
  <c r="R779" i="1"/>
  <c r="O779" i="1"/>
  <c r="T779" i="1" s="1"/>
  <c r="S778" i="1"/>
  <c r="R778" i="1"/>
  <c r="O778" i="1"/>
  <c r="T778" i="1" s="1"/>
  <c r="S777" i="1"/>
  <c r="R777" i="1"/>
  <c r="O777" i="1"/>
  <c r="T777" i="1" s="1"/>
  <c r="S776" i="1"/>
  <c r="R776" i="1"/>
  <c r="O776" i="1"/>
  <c r="T776" i="1" s="1"/>
  <c r="S775" i="1"/>
  <c r="R775" i="1"/>
  <c r="O775" i="1"/>
  <c r="T775" i="1" s="1"/>
  <c r="S774" i="1"/>
  <c r="R774" i="1"/>
  <c r="O774" i="1"/>
  <c r="T774" i="1" s="1"/>
  <c r="S773" i="1"/>
  <c r="R773" i="1"/>
  <c r="O773" i="1"/>
  <c r="T773" i="1" s="1"/>
  <c r="S772" i="1"/>
  <c r="R772" i="1"/>
  <c r="O772" i="1"/>
  <c r="T772" i="1" s="1"/>
  <c r="S771" i="1"/>
  <c r="R771" i="1"/>
  <c r="O771" i="1"/>
  <c r="T771" i="1" s="1"/>
  <c r="S770" i="1"/>
  <c r="R770" i="1"/>
  <c r="O770" i="1"/>
  <c r="T770" i="1" s="1"/>
  <c r="S769" i="1"/>
  <c r="R769" i="1"/>
  <c r="O769" i="1"/>
  <c r="T769" i="1" s="1"/>
  <c r="S768" i="1"/>
  <c r="R768" i="1"/>
  <c r="O768" i="1"/>
  <c r="T768" i="1" s="1"/>
  <c r="S767" i="1"/>
  <c r="R767" i="1"/>
  <c r="O767" i="1"/>
  <c r="T767" i="1" s="1"/>
  <c r="S766" i="1"/>
  <c r="R766" i="1"/>
  <c r="O766" i="1"/>
  <c r="T766" i="1" s="1"/>
  <c r="S765" i="1"/>
  <c r="R765" i="1"/>
  <c r="O765" i="1"/>
  <c r="T765" i="1" s="1"/>
  <c r="S764" i="1"/>
  <c r="R764" i="1"/>
  <c r="O764" i="1"/>
  <c r="T764" i="1" s="1"/>
  <c r="S763" i="1"/>
  <c r="R763" i="1"/>
  <c r="O763" i="1"/>
  <c r="T763" i="1" s="1"/>
  <c r="S762" i="1"/>
  <c r="R762" i="1"/>
  <c r="O762" i="1"/>
  <c r="T762" i="1" s="1"/>
  <c r="S761" i="1"/>
  <c r="R761" i="1"/>
  <c r="O761" i="1"/>
  <c r="T761" i="1" s="1"/>
  <c r="S760" i="1"/>
  <c r="R760" i="1"/>
  <c r="O760" i="1"/>
  <c r="T760" i="1" s="1"/>
  <c r="S759" i="1"/>
  <c r="R759" i="1"/>
  <c r="O759" i="1"/>
  <c r="T759" i="1" s="1"/>
  <c r="S758" i="1"/>
  <c r="R758" i="1"/>
  <c r="O758" i="1"/>
  <c r="T758" i="1" s="1"/>
  <c r="S757" i="1"/>
  <c r="R757" i="1"/>
  <c r="O757" i="1"/>
  <c r="T757" i="1" s="1"/>
  <c r="S756" i="1"/>
  <c r="R756" i="1"/>
  <c r="O756" i="1"/>
  <c r="T756" i="1" s="1"/>
  <c r="S755" i="1"/>
  <c r="R755" i="1"/>
  <c r="O755" i="1"/>
  <c r="T755" i="1" s="1"/>
  <c r="S754" i="1"/>
  <c r="R754" i="1"/>
  <c r="O754" i="1"/>
  <c r="T754" i="1" s="1"/>
  <c r="S753" i="1"/>
  <c r="R753" i="1"/>
  <c r="O753" i="1"/>
  <c r="T753" i="1" s="1"/>
  <c r="S752" i="1"/>
  <c r="R752" i="1"/>
  <c r="O752" i="1"/>
  <c r="T752" i="1" s="1"/>
  <c r="S751" i="1"/>
  <c r="R751" i="1"/>
  <c r="O751" i="1"/>
  <c r="T751" i="1" s="1"/>
  <c r="S750" i="1"/>
  <c r="R750" i="1"/>
  <c r="O750" i="1"/>
  <c r="T750" i="1" s="1"/>
  <c r="S749" i="1"/>
  <c r="R749" i="1"/>
  <c r="O749" i="1"/>
  <c r="T749" i="1" s="1"/>
  <c r="S748" i="1"/>
  <c r="R748" i="1"/>
  <c r="O748" i="1"/>
  <c r="T748" i="1" s="1"/>
  <c r="S747" i="1"/>
  <c r="R747" i="1"/>
  <c r="O747" i="1"/>
  <c r="T747" i="1" s="1"/>
  <c r="T746" i="1"/>
  <c r="S746" i="1"/>
  <c r="R746" i="1"/>
  <c r="O746" i="1"/>
  <c r="S745" i="1"/>
  <c r="R745" i="1"/>
  <c r="O745" i="1"/>
  <c r="T745" i="1" s="1"/>
  <c r="S744" i="1"/>
  <c r="R744" i="1"/>
  <c r="O744" i="1"/>
  <c r="T744" i="1" s="1"/>
  <c r="S743" i="1"/>
  <c r="R743" i="1"/>
  <c r="O743" i="1"/>
  <c r="T743" i="1" s="1"/>
  <c r="S742" i="1"/>
  <c r="R742" i="1"/>
  <c r="O742" i="1"/>
  <c r="T742" i="1" s="1"/>
  <c r="S741" i="1"/>
  <c r="R741" i="1"/>
  <c r="O741" i="1"/>
  <c r="T741" i="1" s="1"/>
  <c r="S740" i="1"/>
  <c r="R740" i="1"/>
  <c r="O740" i="1"/>
  <c r="T740" i="1" s="1"/>
  <c r="S739" i="1"/>
  <c r="R739" i="1"/>
  <c r="O739" i="1"/>
  <c r="T739" i="1" s="1"/>
  <c r="S738" i="1"/>
  <c r="R738" i="1"/>
  <c r="O738" i="1"/>
  <c r="T738" i="1" s="1"/>
  <c r="S737" i="1"/>
  <c r="R737" i="1"/>
  <c r="O737" i="1"/>
  <c r="T737" i="1" s="1"/>
  <c r="S736" i="1"/>
  <c r="R736" i="1"/>
  <c r="O736" i="1"/>
  <c r="T736" i="1" s="1"/>
  <c r="S735" i="1"/>
  <c r="R735" i="1"/>
  <c r="O735" i="1"/>
  <c r="T735" i="1" s="1"/>
  <c r="S734" i="1"/>
  <c r="R734" i="1"/>
  <c r="O734" i="1"/>
  <c r="T734" i="1" s="1"/>
  <c r="S733" i="1"/>
  <c r="R733" i="1"/>
  <c r="O733" i="1"/>
  <c r="T733" i="1" s="1"/>
  <c r="S732" i="1"/>
  <c r="R732" i="1"/>
  <c r="O732" i="1"/>
  <c r="T732" i="1" s="1"/>
  <c r="S731" i="1"/>
  <c r="R731" i="1"/>
  <c r="O731" i="1"/>
  <c r="T731" i="1" s="1"/>
  <c r="S730" i="1"/>
  <c r="R730" i="1"/>
  <c r="O730" i="1"/>
  <c r="T730" i="1" s="1"/>
  <c r="S729" i="1"/>
  <c r="R729" i="1"/>
  <c r="O729" i="1"/>
  <c r="T729" i="1" s="1"/>
  <c r="S728" i="1"/>
  <c r="R728" i="1"/>
  <c r="O728" i="1"/>
  <c r="T728" i="1" s="1"/>
  <c r="S727" i="1"/>
  <c r="R727" i="1"/>
  <c r="O727" i="1"/>
  <c r="T727" i="1" s="1"/>
  <c r="S726" i="1"/>
  <c r="R726" i="1"/>
  <c r="O726" i="1"/>
  <c r="T726" i="1" s="1"/>
  <c r="S725" i="1"/>
  <c r="R725" i="1"/>
  <c r="O725" i="1"/>
  <c r="T725" i="1" s="1"/>
  <c r="S724" i="1"/>
  <c r="R724" i="1"/>
  <c r="O724" i="1"/>
  <c r="T724" i="1" s="1"/>
  <c r="S723" i="1"/>
  <c r="R723" i="1"/>
  <c r="O723" i="1"/>
  <c r="T723" i="1" s="1"/>
  <c r="S722" i="1"/>
  <c r="R722" i="1"/>
  <c r="O722" i="1"/>
  <c r="T722" i="1" s="1"/>
  <c r="S721" i="1"/>
  <c r="R721" i="1"/>
  <c r="O721" i="1"/>
  <c r="T721" i="1" s="1"/>
  <c r="S720" i="1"/>
  <c r="R720" i="1"/>
  <c r="O720" i="1"/>
  <c r="T720" i="1" s="1"/>
  <c r="S719" i="1"/>
  <c r="R719" i="1"/>
  <c r="O719" i="1"/>
  <c r="T719" i="1" s="1"/>
  <c r="S718" i="1"/>
  <c r="R718" i="1"/>
  <c r="O718" i="1"/>
  <c r="T718" i="1" s="1"/>
  <c r="S717" i="1"/>
  <c r="R717" i="1"/>
  <c r="O717" i="1"/>
  <c r="T717" i="1" s="1"/>
  <c r="S716" i="1"/>
  <c r="R716" i="1"/>
  <c r="O716" i="1"/>
  <c r="T716" i="1" s="1"/>
  <c r="S715" i="1"/>
  <c r="R715" i="1"/>
  <c r="O715" i="1"/>
  <c r="T715" i="1" s="1"/>
  <c r="S714" i="1"/>
  <c r="R714" i="1"/>
  <c r="O714" i="1"/>
  <c r="T714" i="1" s="1"/>
  <c r="S713" i="1"/>
  <c r="R713" i="1"/>
  <c r="O713" i="1"/>
  <c r="T713" i="1" s="1"/>
  <c r="S712" i="1"/>
  <c r="R712" i="1"/>
  <c r="O712" i="1"/>
  <c r="T712" i="1" s="1"/>
  <c r="S711" i="1"/>
  <c r="R711" i="1"/>
  <c r="O711" i="1"/>
  <c r="T711" i="1" s="1"/>
  <c r="S710" i="1"/>
  <c r="R710" i="1"/>
  <c r="O710" i="1"/>
  <c r="T710" i="1" s="1"/>
  <c r="S709" i="1"/>
  <c r="R709" i="1"/>
  <c r="O709" i="1"/>
  <c r="T709" i="1" s="1"/>
  <c r="S708" i="1"/>
  <c r="R708" i="1"/>
  <c r="O708" i="1"/>
  <c r="T708" i="1" s="1"/>
  <c r="S707" i="1"/>
  <c r="R707" i="1"/>
  <c r="O707" i="1"/>
  <c r="T707" i="1" s="1"/>
  <c r="S706" i="1"/>
  <c r="R706" i="1"/>
  <c r="O706" i="1"/>
  <c r="T706" i="1" s="1"/>
  <c r="S705" i="1"/>
  <c r="R705" i="1"/>
  <c r="O705" i="1"/>
  <c r="T705" i="1" s="1"/>
  <c r="S704" i="1"/>
  <c r="R704" i="1"/>
  <c r="O704" i="1"/>
  <c r="T704" i="1" s="1"/>
  <c r="S703" i="1"/>
  <c r="R703" i="1"/>
  <c r="O703" i="1"/>
  <c r="T703" i="1" s="1"/>
  <c r="S702" i="1"/>
  <c r="R702" i="1"/>
  <c r="O702" i="1"/>
  <c r="T702" i="1" s="1"/>
  <c r="S701" i="1"/>
  <c r="R701" i="1"/>
  <c r="O701" i="1"/>
  <c r="T701" i="1" s="1"/>
  <c r="S700" i="1"/>
  <c r="R700" i="1"/>
  <c r="O700" i="1"/>
  <c r="T700" i="1" s="1"/>
  <c r="S699" i="1"/>
  <c r="R699" i="1"/>
  <c r="O699" i="1"/>
  <c r="T699" i="1" s="1"/>
  <c r="T698" i="1"/>
  <c r="S698" i="1"/>
  <c r="R698" i="1"/>
  <c r="O698" i="1"/>
  <c r="S697" i="1"/>
  <c r="R697" i="1"/>
  <c r="O697" i="1"/>
  <c r="T697" i="1" s="1"/>
  <c r="S696" i="1"/>
  <c r="R696" i="1"/>
  <c r="O696" i="1"/>
  <c r="T696" i="1" s="1"/>
  <c r="S695" i="1"/>
  <c r="R695" i="1"/>
  <c r="O695" i="1"/>
  <c r="T695" i="1" s="1"/>
  <c r="S694" i="1"/>
  <c r="R694" i="1"/>
  <c r="O694" i="1"/>
  <c r="T694" i="1" s="1"/>
  <c r="S693" i="1"/>
  <c r="R693" i="1"/>
  <c r="O693" i="1"/>
  <c r="T693" i="1" s="1"/>
  <c r="S692" i="1"/>
  <c r="R692" i="1"/>
  <c r="O692" i="1"/>
  <c r="T692" i="1" s="1"/>
  <c r="S691" i="1"/>
  <c r="R691" i="1"/>
  <c r="O691" i="1"/>
  <c r="T691" i="1" s="1"/>
  <c r="S690" i="1"/>
  <c r="R690" i="1"/>
  <c r="O690" i="1"/>
  <c r="T690" i="1" s="1"/>
  <c r="S689" i="1"/>
  <c r="R689" i="1"/>
  <c r="O689" i="1"/>
  <c r="T689" i="1" s="1"/>
  <c r="S688" i="1"/>
  <c r="R688" i="1"/>
  <c r="O688" i="1"/>
  <c r="T688" i="1" s="1"/>
  <c r="S687" i="1"/>
  <c r="R687" i="1"/>
  <c r="O687" i="1"/>
  <c r="T687" i="1" s="1"/>
  <c r="S686" i="1"/>
  <c r="R686" i="1"/>
  <c r="O686" i="1"/>
  <c r="T686" i="1" s="1"/>
  <c r="S685" i="1"/>
  <c r="R685" i="1"/>
  <c r="O685" i="1"/>
  <c r="T685" i="1" s="1"/>
  <c r="S684" i="1"/>
  <c r="R684" i="1"/>
  <c r="O684" i="1"/>
  <c r="T684" i="1" s="1"/>
  <c r="S683" i="1"/>
  <c r="R683" i="1"/>
  <c r="O683" i="1"/>
  <c r="T683" i="1" s="1"/>
  <c r="S682" i="1"/>
  <c r="R682" i="1"/>
  <c r="O682" i="1"/>
  <c r="T682" i="1" s="1"/>
  <c r="S681" i="1"/>
  <c r="R681" i="1"/>
  <c r="O681" i="1"/>
  <c r="T681" i="1" s="1"/>
  <c r="S680" i="1"/>
  <c r="R680" i="1"/>
  <c r="O680" i="1"/>
  <c r="T680" i="1" s="1"/>
  <c r="S679" i="1"/>
  <c r="R679" i="1"/>
  <c r="O679" i="1"/>
  <c r="T679" i="1" s="1"/>
  <c r="S678" i="1"/>
  <c r="R678" i="1"/>
  <c r="O678" i="1"/>
  <c r="T678" i="1" s="1"/>
  <c r="T677" i="1"/>
  <c r="S677" i="1"/>
  <c r="R677" i="1"/>
  <c r="O677" i="1"/>
  <c r="S676" i="1"/>
  <c r="R676" i="1"/>
  <c r="O676" i="1"/>
  <c r="T676" i="1" s="1"/>
  <c r="S675" i="1"/>
  <c r="R675" i="1"/>
  <c r="O675" i="1"/>
  <c r="T675" i="1" s="1"/>
  <c r="S674" i="1"/>
  <c r="R674" i="1"/>
  <c r="O674" i="1"/>
  <c r="T674" i="1" s="1"/>
  <c r="S673" i="1"/>
  <c r="R673" i="1"/>
  <c r="O673" i="1"/>
  <c r="T673" i="1" s="1"/>
  <c r="T672" i="1"/>
  <c r="S672" i="1"/>
  <c r="R672" i="1"/>
  <c r="O672" i="1"/>
  <c r="S671" i="1"/>
  <c r="R671" i="1"/>
  <c r="O671" i="1"/>
  <c r="T671" i="1" s="1"/>
  <c r="S670" i="1"/>
  <c r="R670" i="1"/>
  <c r="O670" i="1"/>
  <c r="T670" i="1" s="1"/>
  <c r="S669" i="1"/>
  <c r="R669" i="1"/>
  <c r="O669" i="1"/>
  <c r="T669" i="1" s="1"/>
  <c r="S668" i="1"/>
  <c r="R668" i="1"/>
  <c r="O668" i="1"/>
  <c r="T668" i="1" s="1"/>
  <c r="S667" i="1"/>
  <c r="R667" i="1"/>
  <c r="O667" i="1"/>
  <c r="T667" i="1" s="1"/>
  <c r="S666" i="1"/>
  <c r="R666" i="1"/>
  <c r="O666" i="1"/>
  <c r="T666" i="1" s="1"/>
  <c r="S665" i="1"/>
  <c r="R665" i="1"/>
  <c r="O665" i="1"/>
  <c r="T665" i="1" s="1"/>
  <c r="S664" i="1"/>
  <c r="R664" i="1"/>
  <c r="O664" i="1"/>
  <c r="T664" i="1" s="1"/>
  <c r="S663" i="1"/>
  <c r="R663" i="1"/>
  <c r="O663" i="1"/>
  <c r="T663" i="1" s="1"/>
  <c r="S662" i="1"/>
  <c r="R662" i="1"/>
  <c r="O662" i="1"/>
  <c r="T662" i="1" s="1"/>
  <c r="S661" i="1"/>
  <c r="R661" i="1"/>
  <c r="O661" i="1"/>
  <c r="T661" i="1" s="1"/>
  <c r="S660" i="1"/>
  <c r="R660" i="1"/>
  <c r="O660" i="1"/>
  <c r="T660" i="1" s="1"/>
  <c r="S659" i="1"/>
  <c r="R659" i="1"/>
  <c r="O659" i="1"/>
  <c r="T659" i="1" s="1"/>
  <c r="S658" i="1"/>
  <c r="R658" i="1"/>
  <c r="O658" i="1"/>
  <c r="T658" i="1" s="1"/>
  <c r="S657" i="1"/>
  <c r="R657" i="1"/>
  <c r="O657" i="1"/>
  <c r="T657" i="1" s="1"/>
  <c r="S656" i="1"/>
  <c r="R656" i="1"/>
  <c r="O656" i="1"/>
  <c r="T656" i="1" s="1"/>
  <c r="S655" i="1"/>
  <c r="R655" i="1"/>
  <c r="O655" i="1"/>
  <c r="T655" i="1" s="1"/>
  <c r="S654" i="1"/>
  <c r="R654" i="1"/>
  <c r="O654" i="1"/>
  <c r="T654" i="1" s="1"/>
  <c r="S653" i="1"/>
  <c r="R653" i="1"/>
  <c r="O653" i="1"/>
  <c r="T653" i="1" s="1"/>
  <c r="S652" i="1"/>
  <c r="R652" i="1"/>
  <c r="O652" i="1"/>
  <c r="T652" i="1" s="1"/>
  <c r="S651" i="1"/>
  <c r="R651" i="1"/>
  <c r="O651" i="1"/>
  <c r="T651" i="1" s="1"/>
  <c r="S650" i="1"/>
  <c r="R650" i="1"/>
  <c r="O650" i="1"/>
  <c r="T650" i="1" s="1"/>
  <c r="S649" i="1"/>
  <c r="R649" i="1"/>
  <c r="O649" i="1"/>
  <c r="T649" i="1" s="1"/>
  <c r="S648" i="1"/>
  <c r="R648" i="1"/>
  <c r="O648" i="1"/>
  <c r="T648" i="1" s="1"/>
  <c r="S647" i="1"/>
  <c r="R647" i="1"/>
  <c r="O647" i="1"/>
  <c r="T647" i="1" s="1"/>
  <c r="S646" i="1"/>
  <c r="R646" i="1"/>
  <c r="O646" i="1"/>
  <c r="T646" i="1" s="1"/>
  <c r="S645" i="1"/>
  <c r="R645" i="1"/>
  <c r="O645" i="1"/>
  <c r="T645" i="1" s="1"/>
  <c r="S644" i="1"/>
  <c r="R644" i="1"/>
  <c r="O644" i="1"/>
  <c r="T644" i="1" s="1"/>
  <c r="S643" i="1"/>
  <c r="R643" i="1"/>
  <c r="O643" i="1"/>
  <c r="T643" i="1" s="1"/>
  <c r="S642" i="1"/>
  <c r="R642" i="1"/>
  <c r="O642" i="1"/>
  <c r="T642" i="1" s="1"/>
  <c r="S641" i="1"/>
  <c r="R641" i="1"/>
  <c r="O641" i="1"/>
  <c r="T641" i="1" s="1"/>
  <c r="S640" i="1"/>
  <c r="R640" i="1"/>
  <c r="O640" i="1"/>
  <c r="T640" i="1" s="1"/>
  <c r="S639" i="1"/>
  <c r="R639" i="1"/>
  <c r="O639" i="1"/>
  <c r="T639" i="1" s="1"/>
  <c r="S638" i="1"/>
  <c r="R638" i="1"/>
  <c r="O638" i="1"/>
  <c r="T638" i="1" s="1"/>
  <c r="S637" i="1"/>
  <c r="R637" i="1"/>
  <c r="O637" i="1"/>
  <c r="T637" i="1" s="1"/>
  <c r="S636" i="1"/>
  <c r="R636" i="1"/>
  <c r="O636" i="1"/>
  <c r="T636" i="1" s="1"/>
  <c r="S635" i="1"/>
  <c r="R635" i="1"/>
  <c r="O635" i="1"/>
  <c r="T635" i="1" s="1"/>
  <c r="S634" i="1"/>
  <c r="R634" i="1"/>
  <c r="O634" i="1"/>
  <c r="T634" i="1" s="1"/>
  <c r="S633" i="1"/>
  <c r="R633" i="1"/>
  <c r="O633" i="1"/>
  <c r="T633" i="1" s="1"/>
  <c r="S632" i="1"/>
  <c r="R632" i="1"/>
  <c r="O632" i="1"/>
  <c r="T632" i="1" s="1"/>
  <c r="S631" i="1"/>
  <c r="R631" i="1"/>
  <c r="O631" i="1"/>
  <c r="T631" i="1" s="1"/>
  <c r="S630" i="1"/>
  <c r="R630" i="1"/>
  <c r="O630" i="1"/>
  <c r="T630" i="1" s="1"/>
  <c r="S629" i="1"/>
  <c r="R629" i="1"/>
  <c r="O629" i="1"/>
  <c r="T629" i="1" s="1"/>
  <c r="S628" i="1"/>
  <c r="R628" i="1"/>
  <c r="O628" i="1"/>
  <c r="T628" i="1" s="1"/>
  <c r="S627" i="1"/>
  <c r="R627" i="1"/>
  <c r="O627" i="1"/>
  <c r="T627" i="1" s="1"/>
  <c r="S626" i="1"/>
  <c r="R626" i="1"/>
  <c r="O626" i="1"/>
  <c r="T626" i="1" s="1"/>
  <c r="S625" i="1"/>
  <c r="R625" i="1"/>
  <c r="O625" i="1"/>
  <c r="T625" i="1" s="1"/>
  <c r="S624" i="1"/>
  <c r="R624" i="1"/>
  <c r="O624" i="1"/>
  <c r="T624" i="1" s="1"/>
  <c r="S623" i="1"/>
  <c r="R623" i="1"/>
  <c r="O623" i="1"/>
  <c r="T623" i="1" s="1"/>
  <c r="S622" i="1"/>
  <c r="R622" i="1"/>
  <c r="O622" i="1"/>
  <c r="T622" i="1" s="1"/>
  <c r="S621" i="1"/>
  <c r="R621" i="1"/>
  <c r="O621" i="1"/>
  <c r="T621" i="1" s="1"/>
  <c r="S620" i="1"/>
  <c r="R620" i="1"/>
  <c r="O620" i="1"/>
  <c r="T620" i="1" s="1"/>
  <c r="S619" i="1"/>
  <c r="R619" i="1"/>
  <c r="O619" i="1"/>
  <c r="T619" i="1" s="1"/>
  <c r="S618" i="1"/>
  <c r="R618" i="1"/>
  <c r="O618" i="1"/>
  <c r="T618" i="1" s="1"/>
  <c r="S617" i="1"/>
  <c r="R617" i="1"/>
  <c r="O617" i="1"/>
  <c r="T617" i="1" s="1"/>
  <c r="S616" i="1"/>
  <c r="R616" i="1"/>
  <c r="O616" i="1"/>
  <c r="T616" i="1" s="1"/>
  <c r="S615" i="1"/>
  <c r="R615" i="1"/>
  <c r="O615" i="1"/>
  <c r="T615" i="1" s="1"/>
  <c r="S614" i="1"/>
  <c r="R614" i="1"/>
  <c r="O614" i="1"/>
  <c r="T614" i="1" s="1"/>
  <c r="S613" i="1"/>
  <c r="R613" i="1"/>
  <c r="O613" i="1"/>
  <c r="T613" i="1" s="1"/>
  <c r="S612" i="1"/>
  <c r="R612" i="1"/>
  <c r="O612" i="1"/>
  <c r="T612" i="1" s="1"/>
  <c r="S611" i="1"/>
  <c r="R611" i="1"/>
  <c r="O611" i="1"/>
  <c r="T611" i="1" s="1"/>
  <c r="S610" i="1"/>
  <c r="R610" i="1"/>
  <c r="O610" i="1"/>
  <c r="T610" i="1" s="1"/>
  <c r="S609" i="1"/>
  <c r="R609" i="1"/>
  <c r="O609" i="1"/>
  <c r="T609" i="1" s="1"/>
  <c r="S608" i="1"/>
  <c r="R608" i="1"/>
  <c r="O608" i="1"/>
  <c r="T608" i="1" s="1"/>
  <c r="S607" i="1"/>
  <c r="R607" i="1"/>
  <c r="O607" i="1"/>
  <c r="T607" i="1" s="1"/>
  <c r="S606" i="1"/>
  <c r="R606" i="1"/>
  <c r="O606" i="1"/>
  <c r="T606" i="1" s="1"/>
  <c r="S605" i="1"/>
  <c r="R605" i="1"/>
  <c r="O605" i="1"/>
  <c r="T605" i="1" s="1"/>
  <c r="S604" i="1"/>
  <c r="R604" i="1"/>
  <c r="O604" i="1"/>
  <c r="T604" i="1" s="1"/>
  <c r="S603" i="1"/>
  <c r="R603" i="1"/>
  <c r="O603" i="1"/>
  <c r="T603" i="1" s="1"/>
  <c r="S602" i="1"/>
  <c r="R602" i="1"/>
  <c r="O602" i="1"/>
  <c r="T602" i="1" s="1"/>
  <c r="S601" i="1"/>
  <c r="R601" i="1"/>
  <c r="O601" i="1"/>
  <c r="T601" i="1" s="1"/>
  <c r="S600" i="1"/>
  <c r="R600" i="1"/>
  <c r="O600" i="1"/>
  <c r="T600" i="1" s="1"/>
  <c r="S599" i="1"/>
  <c r="R599" i="1"/>
  <c r="O599" i="1"/>
  <c r="T599" i="1" s="1"/>
  <c r="S598" i="1"/>
  <c r="R598" i="1"/>
  <c r="O598" i="1"/>
  <c r="T598" i="1" s="1"/>
  <c r="S597" i="1"/>
  <c r="R597" i="1"/>
  <c r="O597" i="1"/>
  <c r="T597" i="1" s="1"/>
  <c r="S596" i="1"/>
  <c r="R596" i="1"/>
  <c r="O596" i="1"/>
  <c r="T596" i="1" s="1"/>
  <c r="S595" i="1"/>
  <c r="R595" i="1"/>
  <c r="O595" i="1"/>
  <c r="T595" i="1" s="1"/>
  <c r="S594" i="1"/>
  <c r="R594" i="1"/>
  <c r="O594" i="1"/>
  <c r="T594" i="1" s="1"/>
  <c r="S593" i="1"/>
  <c r="R593" i="1"/>
  <c r="O593" i="1"/>
  <c r="T593" i="1" s="1"/>
  <c r="S592" i="1"/>
  <c r="R592" i="1"/>
  <c r="O592" i="1"/>
  <c r="T592" i="1" s="1"/>
  <c r="S591" i="1"/>
  <c r="R591" i="1"/>
  <c r="O591" i="1"/>
  <c r="T591" i="1" s="1"/>
  <c r="S590" i="1"/>
  <c r="R590" i="1"/>
  <c r="O590" i="1"/>
  <c r="T590" i="1" s="1"/>
  <c r="S589" i="1"/>
  <c r="R589" i="1"/>
  <c r="O589" i="1"/>
  <c r="T589" i="1" s="1"/>
  <c r="S588" i="1"/>
  <c r="R588" i="1"/>
  <c r="O588" i="1"/>
  <c r="T588" i="1" s="1"/>
  <c r="S587" i="1"/>
  <c r="R587" i="1"/>
  <c r="O587" i="1"/>
  <c r="T587" i="1" s="1"/>
  <c r="S586" i="1"/>
  <c r="R586" i="1"/>
  <c r="O586" i="1"/>
  <c r="T586" i="1" s="1"/>
  <c r="S585" i="1"/>
  <c r="R585" i="1"/>
  <c r="O585" i="1"/>
  <c r="T585" i="1" s="1"/>
  <c r="S584" i="1"/>
  <c r="R584" i="1"/>
  <c r="O584" i="1"/>
  <c r="T584" i="1" s="1"/>
  <c r="S583" i="1"/>
  <c r="R583" i="1"/>
  <c r="O583" i="1"/>
  <c r="T583" i="1" s="1"/>
  <c r="S582" i="1"/>
  <c r="R582" i="1"/>
  <c r="O582" i="1"/>
  <c r="T582" i="1" s="1"/>
  <c r="S581" i="1"/>
  <c r="R581" i="1"/>
  <c r="O581" i="1"/>
  <c r="T581" i="1" s="1"/>
  <c r="S580" i="1"/>
  <c r="R580" i="1"/>
  <c r="O580" i="1"/>
  <c r="T580" i="1" s="1"/>
  <c r="S579" i="1"/>
  <c r="R579" i="1"/>
  <c r="O579" i="1"/>
  <c r="T579" i="1" s="1"/>
  <c r="S578" i="1"/>
  <c r="R578" i="1"/>
  <c r="O578" i="1"/>
  <c r="T578" i="1" s="1"/>
  <c r="T577" i="1"/>
  <c r="S577" i="1"/>
  <c r="R577" i="1"/>
  <c r="O577" i="1"/>
  <c r="S576" i="1"/>
  <c r="R576" i="1"/>
  <c r="O576" i="1"/>
  <c r="T576" i="1" s="1"/>
  <c r="S575" i="1"/>
  <c r="R575" i="1"/>
  <c r="O575" i="1"/>
  <c r="T575" i="1" s="1"/>
  <c r="S574" i="1"/>
  <c r="R574" i="1"/>
  <c r="O574" i="1"/>
  <c r="T574" i="1" s="1"/>
  <c r="S573" i="1"/>
  <c r="R573" i="1"/>
  <c r="O573" i="1"/>
  <c r="T573" i="1" s="1"/>
  <c r="S572" i="1"/>
  <c r="R572" i="1"/>
  <c r="O572" i="1"/>
  <c r="T572" i="1" s="1"/>
  <c r="S571" i="1"/>
  <c r="R571" i="1"/>
  <c r="O571" i="1"/>
  <c r="T571" i="1" s="1"/>
  <c r="S570" i="1"/>
  <c r="R570" i="1"/>
  <c r="O570" i="1"/>
  <c r="T570" i="1" s="1"/>
  <c r="S569" i="1"/>
  <c r="R569" i="1"/>
  <c r="O569" i="1"/>
  <c r="T569" i="1" s="1"/>
  <c r="S568" i="1"/>
  <c r="R568" i="1"/>
  <c r="O568" i="1"/>
  <c r="T568" i="1" s="1"/>
  <c r="S567" i="1"/>
  <c r="R567" i="1"/>
  <c r="O567" i="1"/>
  <c r="T567" i="1" s="1"/>
  <c r="S566" i="1"/>
  <c r="R566" i="1"/>
  <c r="O566" i="1"/>
  <c r="T566" i="1" s="1"/>
  <c r="S565" i="1"/>
  <c r="R565" i="1"/>
  <c r="O565" i="1"/>
  <c r="T565" i="1" s="1"/>
  <c r="S564" i="1"/>
  <c r="R564" i="1"/>
  <c r="O564" i="1"/>
  <c r="T564" i="1" s="1"/>
  <c r="S563" i="1"/>
  <c r="R563" i="1"/>
  <c r="O563" i="1"/>
  <c r="T563" i="1" s="1"/>
  <c r="S562" i="1"/>
  <c r="R562" i="1"/>
  <c r="O562" i="1"/>
  <c r="T562" i="1" s="1"/>
  <c r="S561" i="1"/>
  <c r="R561" i="1"/>
  <c r="O561" i="1"/>
  <c r="T561" i="1" s="1"/>
  <c r="S560" i="1"/>
  <c r="R560" i="1"/>
  <c r="O560" i="1"/>
  <c r="T560" i="1" s="1"/>
  <c r="S559" i="1"/>
  <c r="R559" i="1"/>
  <c r="O559" i="1"/>
  <c r="T559" i="1" s="1"/>
  <c r="S558" i="1"/>
  <c r="R558" i="1"/>
  <c r="O558" i="1"/>
  <c r="T558" i="1" s="1"/>
  <c r="S557" i="1"/>
  <c r="R557" i="1"/>
  <c r="O557" i="1"/>
  <c r="T557" i="1" s="1"/>
  <c r="S556" i="1"/>
  <c r="R556" i="1"/>
  <c r="O556" i="1"/>
  <c r="T556" i="1" s="1"/>
  <c r="S555" i="1"/>
  <c r="R555" i="1"/>
  <c r="O555" i="1"/>
  <c r="T555" i="1" s="1"/>
  <c r="S554" i="1"/>
  <c r="R554" i="1"/>
  <c r="O554" i="1"/>
  <c r="T554" i="1" s="1"/>
  <c r="S553" i="1"/>
  <c r="R553" i="1"/>
  <c r="O553" i="1"/>
  <c r="T553" i="1" s="1"/>
  <c r="S552" i="1"/>
  <c r="R552" i="1"/>
  <c r="O552" i="1"/>
  <c r="T552" i="1" s="1"/>
  <c r="S551" i="1"/>
  <c r="R551" i="1"/>
  <c r="O551" i="1"/>
  <c r="T551" i="1" s="1"/>
  <c r="S550" i="1"/>
  <c r="R550" i="1"/>
  <c r="O550" i="1"/>
  <c r="T550" i="1" s="1"/>
  <c r="S549" i="1"/>
  <c r="R549" i="1"/>
  <c r="O549" i="1"/>
  <c r="T549" i="1" s="1"/>
  <c r="S548" i="1"/>
  <c r="R548" i="1"/>
  <c r="O548" i="1"/>
  <c r="T548" i="1" s="1"/>
  <c r="S547" i="1"/>
  <c r="R547" i="1"/>
  <c r="O547" i="1"/>
  <c r="T547" i="1" s="1"/>
  <c r="S546" i="1"/>
  <c r="R546" i="1"/>
  <c r="O546" i="1"/>
  <c r="T546" i="1" s="1"/>
  <c r="S545" i="1"/>
  <c r="R545" i="1"/>
  <c r="O545" i="1"/>
  <c r="T545" i="1" s="1"/>
  <c r="S544" i="1"/>
  <c r="R544" i="1"/>
  <c r="O544" i="1"/>
  <c r="T544" i="1" s="1"/>
  <c r="S543" i="1"/>
  <c r="R543" i="1"/>
  <c r="O543" i="1"/>
  <c r="T543" i="1" s="1"/>
  <c r="S542" i="1"/>
  <c r="R542" i="1"/>
  <c r="O542" i="1"/>
  <c r="T542" i="1" s="1"/>
  <c r="S541" i="1"/>
  <c r="R541" i="1"/>
  <c r="O541" i="1"/>
  <c r="T541" i="1" s="1"/>
  <c r="S540" i="1"/>
  <c r="R540" i="1"/>
  <c r="O540" i="1"/>
  <c r="T540" i="1" s="1"/>
  <c r="S539" i="1"/>
  <c r="R539" i="1"/>
  <c r="O539" i="1"/>
  <c r="T539" i="1" s="1"/>
  <c r="S538" i="1"/>
  <c r="R538" i="1"/>
  <c r="O538" i="1"/>
  <c r="T538" i="1" s="1"/>
  <c r="S537" i="1"/>
  <c r="R537" i="1"/>
  <c r="O537" i="1"/>
  <c r="T537" i="1" s="1"/>
  <c r="S536" i="1"/>
  <c r="R536" i="1"/>
  <c r="O536" i="1"/>
  <c r="T536" i="1" s="1"/>
  <c r="S535" i="1"/>
  <c r="R535" i="1"/>
  <c r="O535" i="1"/>
  <c r="T535" i="1" s="1"/>
  <c r="S534" i="1"/>
  <c r="R534" i="1"/>
  <c r="O534" i="1"/>
  <c r="T534" i="1" s="1"/>
  <c r="S533" i="1"/>
  <c r="R533" i="1"/>
  <c r="O533" i="1"/>
  <c r="T533" i="1" s="1"/>
  <c r="S532" i="1"/>
  <c r="R532" i="1"/>
  <c r="O532" i="1"/>
  <c r="T532" i="1" s="1"/>
  <c r="S531" i="1"/>
  <c r="R531" i="1"/>
  <c r="O531" i="1"/>
  <c r="T531" i="1" s="1"/>
  <c r="S530" i="1"/>
  <c r="R530" i="1"/>
  <c r="O530" i="1"/>
  <c r="T530" i="1" s="1"/>
  <c r="S529" i="1"/>
  <c r="R529" i="1"/>
  <c r="O529" i="1"/>
  <c r="T529" i="1" s="1"/>
  <c r="S528" i="1"/>
  <c r="R528" i="1"/>
  <c r="O528" i="1"/>
  <c r="T528" i="1" s="1"/>
  <c r="S527" i="1"/>
  <c r="R527" i="1"/>
  <c r="O527" i="1"/>
  <c r="T527" i="1" s="1"/>
  <c r="S526" i="1"/>
  <c r="R526" i="1"/>
  <c r="O526" i="1"/>
  <c r="T526" i="1" s="1"/>
  <c r="S525" i="1"/>
  <c r="R525" i="1"/>
  <c r="O525" i="1"/>
  <c r="T525" i="1" s="1"/>
  <c r="S524" i="1"/>
  <c r="R524" i="1"/>
  <c r="O524" i="1"/>
  <c r="T524" i="1" s="1"/>
  <c r="S523" i="1"/>
  <c r="R523" i="1"/>
  <c r="O523" i="1"/>
  <c r="T523" i="1" s="1"/>
  <c r="S522" i="1"/>
  <c r="R522" i="1"/>
  <c r="O522" i="1"/>
  <c r="T522" i="1" s="1"/>
  <c r="S521" i="1"/>
  <c r="R521" i="1"/>
  <c r="O521" i="1"/>
  <c r="T521" i="1" s="1"/>
  <c r="S520" i="1"/>
  <c r="R520" i="1"/>
  <c r="O520" i="1"/>
  <c r="T520" i="1" s="1"/>
  <c r="S519" i="1"/>
  <c r="R519" i="1"/>
  <c r="O519" i="1"/>
  <c r="T519" i="1" s="1"/>
  <c r="S518" i="1"/>
  <c r="R518" i="1"/>
  <c r="O518" i="1"/>
  <c r="T518" i="1" s="1"/>
  <c r="S517" i="1"/>
  <c r="R517" i="1"/>
  <c r="O517" i="1"/>
  <c r="T517" i="1" s="1"/>
  <c r="S516" i="1"/>
  <c r="R516" i="1"/>
  <c r="O516" i="1"/>
  <c r="T516" i="1" s="1"/>
  <c r="S515" i="1"/>
  <c r="R515" i="1"/>
  <c r="O515" i="1"/>
  <c r="T515" i="1" s="1"/>
  <c r="S514" i="1"/>
  <c r="R514" i="1"/>
  <c r="O514" i="1"/>
  <c r="T514" i="1" s="1"/>
  <c r="S513" i="1"/>
  <c r="R513" i="1"/>
  <c r="O513" i="1"/>
  <c r="T513" i="1" s="1"/>
  <c r="S512" i="1"/>
  <c r="R512" i="1"/>
  <c r="O512" i="1"/>
  <c r="T512" i="1" s="1"/>
  <c r="S511" i="1"/>
  <c r="R511" i="1"/>
  <c r="O511" i="1"/>
  <c r="T511" i="1" s="1"/>
  <c r="S510" i="1"/>
  <c r="R510" i="1"/>
  <c r="O510" i="1"/>
  <c r="T510" i="1" s="1"/>
  <c r="S509" i="1"/>
  <c r="R509" i="1"/>
  <c r="O509" i="1"/>
  <c r="T509" i="1" s="1"/>
  <c r="S508" i="1"/>
  <c r="R508" i="1"/>
  <c r="O508" i="1"/>
  <c r="T508" i="1" s="1"/>
  <c r="S507" i="1"/>
  <c r="R507" i="1"/>
  <c r="O507" i="1"/>
  <c r="T507" i="1" s="1"/>
  <c r="S506" i="1"/>
  <c r="R506" i="1"/>
  <c r="O506" i="1"/>
  <c r="T506" i="1" s="1"/>
  <c r="S505" i="1"/>
  <c r="R505" i="1"/>
  <c r="O505" i="1"/>
  <c r="T505" i="1" s="1"/>
  <c r="S504" i="1"/>
  <c r="R504" i="1"/>
  <c r="O504" i="1"/>
  <c r="T504" i="1" s="1"/>
  <c r="S503" i="1"/>
  <c r="R503" i="1"/>
  <c r="O503" i="1"/>
  <c r="T503" i="1" s="1"/>
  <c r="S502" i="1"/>
  <c r="R502" i="1"/>
  <c r="O502" i="1"/>
  <c r="T502" i="1" s="1"/>
  <c r="S501" i="1"/>
  <c r="R501" i="1"/>
  <c r="O501" i="1"/>
  <c r="T501" i="1" s="1"/>
  <c r="S500" i="1"/>
  <c r="R500" i="1"/>
  <c r="O500" i="1"/>
  <c r="T500" i="1" s="1"/>
  <c r="S499" i="1"/>
  <c r="R499" i="1"/>
  <c r="O499" i="1"/>
  <c r="T499" i="1" s="1"/>
  <c r="S498" i="1"/>
  <c r="R498" i="1"/>
  <c r="O498" i="1"/>
  <c r="T498" i="1" s="1"/>
  <c r="S497" i="1"/>
  <c r="R497" i="1"/>
  <c r="O497" i="1"/>
  <c r="T497" i="1" s="1"/>
  <c r="S496" i="1"/>
  <c r="R496" i="1"/>
  <c r="O496" i="1"/>
  <c r="T496" i="1" s="1"/>
  <c r="S495" i="1"/>
  <c r="R495" i="1"/>
  <c r="O495" i="1"/>
  <c r="T495" i="1" s="1"/>
  <c r="S494" i="1"/>
  <c r="R494" i="1"/>
  <c r="O494" i="1"/>
  <c r="T494" i="1" s="1"/>
  <c r="S493" i="1"/>
  <c r="R493" i="1"/>
  <c r="O493" i="1"/>
  <c r="T493" i="1" s="1"/>
  <c r="S492" i="1"/>
  <c r="R492" i="1"/>
  <c r="O492" i="1"/>
  <c r="T492" i="1" s="1"/>
  <c r="S491" i="1"/>
  <c r="R491" i="1"/>
  <c r="O491" i="1"/>
  <c r="T491" i="1" s="1"/>
  <c r="S490" i="1"/>
  <c r="R490" i="1"/>
  <c r="O490" i="1"/>
  <c r="T490" i="1" s="1"/>
  <c r="S489" i="1"/>
  <c r="R489" i="1"/>
  <c r="O489" i="1"/>
  <c r="T489" i="1" s="1"/>
  <c r="S488" i="1"/>
  <c r="R488" i="1"/>
  <c r="O488" i="1"/>
  <c r="T488" i="1" s="1"/>
  <c r="S487" i="1"/>
  <c r="R487" i="1"/>
  <c r="O487" i="1"/>
  <c r="T487" i="1" s="1"/>
  <c r="S486" i="1"/>
  <c r="R486" i="1"/>
  <c r="O486" i="1"/>
  <c r="T486" i="1" s="1"/>
  <c r="S485" i="1"/>
  <c r="R485" i="1"/>
  <c r="O485" i="1"/>
  <c r="T485" i="1" s="1"/>
  <c r="S484" i="1"/>
  <c r="R484" i="1"/>
  <c r="O484" i="1"/>
  <c r="T484" i="1" s="1"/>
  <c r="S483" i="1"/>
  <c r="R483" i="1"/>
  <c r="O483" i="1"/>
  <c r="T483" i="1" s="1"/>
  <c r="S482" i="1"/>
  <c r="R482" i="1"/>
  <c r="O482" i="1"/>
  <c r="T482" i="1" s="1"/>
  <c r="T481" i="1"/>
  <c r="S481" i="1"/>
  <c r="R481" i="1"/>
  <c r="O481" i="1"/>
  <c r="S480" i="1"/>
  <c r="R480" i="1"/>
  <c r="O480" i="1"/>
  <c r="T480" i="1" s="1"/>
  <c r="S479" i="1"/>
  <c r="R479" i="1"/>
  <c r="O479" i="1"/>
  <c r="T479" i="1" s="1"/>
  <c r="S478" i="1"/>
  <c r="R478" i="1"/>
  <c r="O478" i="1"/>
  <c r="T478" i="1" s="1"/>
  <c r="S477" i="1"/>
  <c r="R477" i="1"/>
  <c r="O477" i="1"/>
  <c r="T477" i="1" s="1"/>
  <c r="S476" i="1"/>
  <c r="R476" i="1"/>
  <c r="O476" i="1"/>
  <c r="T476" i="1" s="1"/>
  <c r="S475" i="1"/>
  <c r="R475" i="1"/>
  <c r="O475" i="1"/>
  <c r="T475" i="1" s="1"/>
  <c r="S474" i="1"/>
  <c r="R474" i="1"/>
  <c r="O474" i="1"/>
  <c r="T474" i="1" s="1"/>
  <c r="S473" i="1"/>
  <c r="R473" i="1"/>
  <c r="O473" i="1"/>
  <c r="T473" i="1" s="1"/>
  <c r="S472" i="1"/>
  <c r="R472" i="1"/>
  <c r="O472" i="1"/>
  <c r="T472" i="1" s="1"/>
  <c r="S471" i="1"/>
  <c r="R471" i="1"/>
  <c r="O471" i="1"/>
  <c r="T471" i="1" s="1"/>
  <c r="S470" i="1"/>
  <c r="R470" i="1"/>
  <c r="O470" i="1"/>
  <c r="T470" i="1" s="1"/>
  <c r="S469" i="1"/>
  <c r="R469" i="1"/>
  <c r="O469" i="1"/>
  <c r="T469" i="1" s="1"/>
  <c r="S468" i="1"/>
  <c r="R468" i="1"/>
  <c r="O468" i="1"/>
  <c r="T468" i="1" s="1"/>
  <c r="S467" i="1"/>
  <c r="R467" i="1"/>
  <c r="O467" i="1"/>
  <c r="T467" i="1" s="1"/>
  <c r="S466" i="1"/>
  <c r="R466" i="1"/>
  <c r="O466" i="1"/>
  <c r="T466" i="1" s="1"/>
  <c r="S465" i="1"/>
  <c r="R465" i="1"/>
  <c r="O465" i="1"/>
  <c r="T465" i="1" s="1"/>
  <c r="S464" i="1"/>
  <c r="R464" i="1"/>
  <c r="O464" i="1"/>
  <c r="T464" i="1" s="1"/>
  <c r="S463" i="1"/>
  <c r="R463" i="1"/>
  <c r="O463" i="1"/>
  <c r="T463" i="1" s="1"/>
  <c r="S462" i="1"/>
  <c r="R462" i="1"/>
  <c r="O462" i="1"/>
  <c r="T462" i="1" s="1"/>
  <c r="S461" i="1"/>
  <c r="R461" i="1"/>
  <c r="O461" i="1"/>
  <c r="T461" i="1" s="1"/>
  <c r="S460" i="1"/>
  <c r="R460" i="1"/>
  <c r="O460" i="1"/>
  <c r="T460" i="1" s="1"/>
  <c r="S459" i="1"/>
  <c r="R459" i="1"/>
  <c r="O459" i="1"/>
  <c r="T459" i="1" s="1"/>
  <c r="S458" i="1"/>
  <c r="R458" i="1"/>
  <c r="O458" i="1"/>
  <c r="T458" i="1" s="1"/>
  <c r="S457" i="1"/>
  <c r="R457" i="1"/>
  <c r="O457" i="1"/>
  <c r="T457" i="1" s="1"/>
  <c r="S456" i="1"/>
  <c r="R456" i="1"/>
  <c r="O456" i="1"/>
  <c r="T456" i="1" s="1"/>
  <c r="S455" i="1"/>
  <c r="R455" i="1"/>
  <c r="O455" i="1"/>
  <c r="T455" i="1" s="1"/>
  <c r="S454" i="1"/>
  <c r="R454" i="1"/>
  <c r="O454" i="1"/>
  <c r="T454" i="1" s="1"/>
  <c r="S453" i="1"/>
  <c r="R453" i="1"/>
  <c r="O453" i="1"/>
  <c r="T453" i="1" s="1"/>
  <c r="S452" i="1"/>
  <c r="R452" i="1"/>
  <c r="O452" i="1"/>
  <c r="T452" i="1" s="1"/>
  <c r="S451" i="1"/>
  <c r="R451" i="1"/>
  <c r="O451" i="1"/>
  <c r="T451" i="1" s="1"/>
  <c r="S450" i="1"/>
  <c r="R450" i="1"/>
  <c r="O450" i="1"/>
  <c r="T450" i="1" s="1"/>
  <c r="S449" i="1"/>
  <c r="R449" i="1"/>
  <c r="O449" i="1"/>
  <c r="T449" i="1" s="1"/>
  <c r="S448" i="1"/>
  <c r="R448" i="1"/>
  <c r="O448" i="1"/>
  <c r="T448" i="1" s="1"/>
  <c r="S447" i="1"/>
  <c r="R447" i="1"/>
  <c r="O447" i="1"/>
  <c r="T447" i="1" s="1"/>
  <c r="S446" i="1"/>
  <c r="R446" i="1"/>
  <c r="O446" i="1"/>
  <c r="T446" i="1" s="1"/>
  <c r="S445" i="1"/>
  <c r="R445" i="1"/>
  <c r="O445" i="1"/>
  <c r="T445" i="1" s="1"/>
  <c r="S444" i="1"/>
  <c r="R444" i="1"/>
  <c r="O444" i="1"/>
  <c r="T444" i="1" s="1"/>
  <c r="S443" i="1"/>
  <c r="R443" i="1"/>
  <c r="O443" i="1"/>
  <c r="T443" i="1" s="1"/>
  <c r="S442" i="1"/>
  <c r="R442" i="1"/>
  <c r="O442" i="1"/>
  <c r="T442" i="1" s="1"/>
  <c r="S441" i="1"/>
  <c r="R441" i="1"/>
  <c r="O441" i="1"/>
  <c r="T441" i="1" s="1"/>
  <c r="S440" i="1"/>
  <c r="R440" i="1"/>
  <c r="O440" i="1"/>
  <c r="T440" i="1" s="1"/>
  <c r="S439" i="1"/>
  <c r="R439" i="1"/>
  <c r="O439" i="1"/>
  <c r="T439" i="1" s="1"/>
  <c r="S438" i="1"/>
  <c r="R438" i="1"/>
  <c r="O438" i="1"/>
  <c r="T438" i="1" s="1"/>
  <c r="S437" i="1"/>
  <c r="R437" i="1"/>
  <c r="O437" i="1"/>
  <c r="T437" i="1" s="1"/>
  <c r="S436" i="1"/>
  <c r="R436" i="1"/>
  <c r="O436" i="1"/>
  <c r="T436" i="1" s="1"/>
  <c r="S435" i="1"/>
  <c r="R435" i="1"/>
  <c r="O435" i="1"/>
  <c r="T435" i="1" s="1"/>
  <c r="S434" i="1"/>
  <c r="R434" i="1"/>
  <c r="O434" i="1"/>
  <c r="T434" i="1" s="1"/>
  <c r="S433" i="1"/>
  <c r="R433" i="1"/>
  <c r="O433" i="1"/>
  <c r="T433" i="1" s="1"/>
  <c r="S432" i="1"/>
  <c r="R432" i="1"/>
  <c r="O432" i="1"/>
  <c r="T432" i="1" s="1"/>
  <c r="S431" i="1"/>
  <c r="R431" i="1"/>
  <c r="O431" i="1"/>
  <c r="T431" i="1" s="1"/>
  <c r="S430" i="1"/>
  <c r="R430" i="1"/>
  <c r="O430" i="1"/>
  <c r="T430" i="1" s="1"/>
  <c r="S429" i="1"/>
  <c r="R429" i="1"/>
  <c r="O429" i="1"/>
  <c r="T429" i="1" s="1"/>
  <c r="S428" i="1"/>
  <c r="R428" i="1"/>
  <c r="O428" i="1"/>
  <c r="T428" i="1" s="1"/>
  <c r="S427" i="1"/>
  <c r="R427" i="1"/>
  <c r="O427" i="1"/>
  <c r="T427" i="1" s="1"/>
  <c r="S426" i="1"/>
  <c r="R426" i="1"/>
  <c r="O426" i="1"/>
  <c r="T426" i="1" s="1"/>
  <c r="S425" i="1"/>
  <c r="R425" i="1"/>
  <c r="O425" i="1"/>
  <c r="T425" i="1" s="1"/>
  <c r="S424" i="1"/>
  <c r="R424" i="1"/>
  <c r="O424" i="1"/>
  <c r="T424" i="1" s="1"/>
  <c r="S423" i="1"/>
  <c r="R423" i="1"/>
  <c r="O423" i="1"/>
  <c r="T423" i="1" s="1"/>
  <c r="S422" i="1"/>
  <c r="R422" i="1"/>
  <c r="O422" i="1"/>
  <c r="T422" i="1" s="1"/>
  <c r="S421" i="1"/>
  <c r="R421" i="1"/>
  <c r="O421" i="1"/>
  <c r="T421" i="1" s="1"/>
  <c r="S420" i="1"/>
  <c r="R420" i="1"/>
  <c r="O420" i="1"/>
  <c r="T420" i="1" s="1"/>
  <c r="S419" i="1"/>
  <c r="R419" i="1"/>
  <c r="O419" i="1"/>
  <c r="T419" i="1" s="1"/>
  <c r="S418" i="1"/>
  <c r="R418" i="1"/>
  <c r="O418" i="1"/>
  <c r="T418" i="1" s="1"/>
  <c r="S417" i="1"/>
  <c r="R417" i="1"/>
  <c r="O417" i="1"/>
  <c r="T417" i="1" s="1"/>
  <c r="S416" i="1"/>
  <c r="R416" i="1"/>
  <c r="O416" i="1"/>
  <c r="T416" i="1" s="1"/>
  <c r="S415" i="1"/>
  <c r="R415" i="1"/>
  <c r="O415" i="1"/>
  <c r="T415" i="1" s="1"/>
  <c r="S414" i="1"/>
  <c r="R414" i="1"/>
  <c r="O414" i="1"/>
  <c r="T414" i="1" s="1"/>
  <c r="S413" i="1"/>
  <c r="R413" i="1"/>
  <c r="O413" i="1"/>
  <c r="T413" i="1" s="1"/>
  <c r="S412" i="1"/>
  <c r="R412" i="1"/>
  <c r="O412" i="1"/>
  <c r="T412" i="1" s="1"/>
  <c r="S411" i="1"/>
  <c r="R411" i="1"/>
  <c r="O411" i="1"/>
  <c r="T411" i="1" s="1"/>
  <c r="S410" i="1"/>
  <c r="R410" i="1"/>
  <c r="O410" i="1"/>
  <c r="T410" i="1" s="1"/>
  <c r="S409" i="1"/>
  <c r="R409" i="1"/>
  <c r="O409" i="1"/>
  <c r="T409" i="1" s="1"/>
  <c r="S408" i="1"/>
  <c r="R408" i="1"/>
  <c r="O408" i="1"/>
  <c r="T408" i="1" s="1"/>
  <c r="S407" i="1"/>
  <c r="R407" i="1"/>
  <c r="O407" i="1"/>
  <c r="T407" i="1" s="1"/>
  <c r="S406" i="1"/>
  <c r="R406" i="1"/>
  <c r="O406" i="1"/>
  <c r="T406" i="1" s="1"/>
  <c r="S405" i="1"/>
  <c r="R405" i="1"/>
  <c r="O405" i="1"/>
  <c r="T405" i="1" s="1"/>
  <c r="S404" i="1"/>
  <c r="R404" i="1"/>
  <c r="O404" i="1"/>
  <c r="T404" i="1" s="1"/>
  <c r="S403" i="1"/>
  <c r="R403" i="1"/>
  <c r="O403" i="1"/>
  <c r="T403" i="1" s="1"/>
  <c r="S402" i="1"/>
  <c r="R402" i="1"/>
  <c r="O402" i="1"/>
  <c r="T402" i="1" s="1"/>
  <c r="S401" i="1"/>
  <c r="R401" i="1"/>
  <c r="O401" i="1"/>
  <c r="T401" i="1" s="1"/>
  <c r="S400" i="1"/>
  <c r="R400" i="1"/>
  <c r="O400" i="1"/>
  <c r="T400" i="1" s="1"/>
  <c r="S399" i="1"/>
  <c r="R399" i="1"/>
  <c r="O399" i="1"/>
  <c r="T399" i="1" s="1"/>
  <c r="S398" i="1"/>
  <c r="R398" i="1"/>
  <c r="O398" i="1"/>
  <c r="T398" i="1" s="1"/>
  <c r="S397" i="1"/>
  <c r="R397" i="1"/>
  <c r="O397" i="1"/>
  <c r="T397" i="1" s="1"/>
  <c r="S396" i="1"/>
  <c r="R396" i="1"/>
  <c r="O396" i="1"/>
  <c r="T396" i="1" s="1"/>
  <c r="S395" i="1"/>
  <c r="R395" i="1"/>
  <c r="O395" i="1"/>
  <c r="T395" i="1" s="1"/>
  <c r="S394" i="1"/>
  <c r="R394" i="1"/>
  <c r="O394" i="1"/>
  <c r="T394" i="1" s="1"/>
  <c r="S393" i="1"/>
  <c r="R393" i="1"/>
  <c r="O393" i="1"/>
  <c r="T393" i="1" s="1"/>
  <c r="S392" i="1"/>
  <c r="R392" i="1"/>
  <c r="O392" i="1"/>
  <c r="T392" i="1" s="1"/>
  <c r="S391" i="1"/>
  <c r="R391" i="1"/>
  <c r="O391" i="1"/>
  <c r="T391" i="1" s="1"/>
  <c r="S390" i="1"/>
  <c r="R390" i="1"/>
  <c r="O390" i="1"/>
  <c r="T390" i="1" s="1"/>
  <c r="S389" i="1"/>
  <c r="R389" i="1"/>
  <c r="O389" i="1"/>
  <c r="T389" i="1" s="1"/>
  <c r="S388" i="1"/>
  <c r="R388" i="1"/>
  <c r="O388" i="1"/>
  <c r="T388" i="1" s="1"/>
  <c r="S387" i="1"/>
  <c r="R387" i="1"/>
  <c r="O387" i="1"/>
  <c r="T387" i="1" s="1"/>
  <c r="S386" i="1"/>
  <c r="R386" i="1"/>
  <c r="O386" i="1"/>
  <c r="T386" i="1" s="1"/>
  <c r="S385" i="1"/>
  <c r="R385" i="1"/>
  <c r="O385" i="1"/>
  <c r="T385" i="1" s="1"/>
  <c r="S384" i="1"/>
  <c r="R384" i="1"/>
  <c r="O384" i="1"/>
  <c r="T384" i="1" s="1"/>
  <c r="S383" i="1"/>
  <c r="R383" i="1"/>
  <c r="O383" i="1"/>
  <c r="T383" i="1" s="1"/>
  <c r="S382" i="1"/>
  <c r="R382" i="1"/>
  <c r="O382" i="1"/>
  <c r="T382" i="1" s="1"/>
  <c r="S381" i="1"/>
  <c r="R381" i="1"/>
  <c r="O381" i="1"/>
  <c r="T381" i="1" s="1"/>
  <c r="S380" i="1"/>
  <c r="R380" i="1"/>
  <c r="O380" i="1"/>
  <c r="T380" i="1" s="1"/>
  <c r="S379" i="1"/>
  <c r="R379" i="1"/>
  <c r="O379" i="1"/>
  <c r="T379" i="1" s="1"/>
  <c r="S378" i="1"/>
  <c r="R378" i="1"/>
  <c r="O378" i="1"/>
  <c r="T378" i="1" s="1"/>
  <c r="S377" i="1"/>
  <c r="R377" i="1"/>
  <c r="O377" i="1"/>
  <c r="T377" i="1" s="1"/>
  <c r="S376" i="1"/>
  <c r="R376" i="1"/>
  <c r="O376" i="1"/>
  <c r="T376" i="1" s="1"/>
  <c r="S375" i="1"/>
  <c r="R375" i="1"/>
  <c r="O375" i="1"/>
  <c r="T375" i="1" s="1"/>
  <c r="S374" i="1"/>
  <c r="R374" i="1"/>
  <c r="O374" i="1"/>
  <c r="T374" i="1" s="1"/>
  <c r="S373" i="1"/>
  <c r="R373" i="1"/>
  <c r="O373" i="1"/>
  <c r="T373" i="1" s="1"/>
  <c r="S372" i="1"/>
  <c r="R372" i="1"/>
  <c r="O372" i="1"/>
  <c r="T372" i="1" s="1"/>
  <c r="S371" i="1"/>
  <c r="R371" i="1"/>
  <c r="O371" i="1"/>
  <c r="T371" i="1" s="1"/>
  <c r="S370" i="1"/>
  <c r="R370" i="1"/>
  <c r="O370" i="1"/>
  <c r="T370" i="1" s="1"/>
  <c r="S369" i="1"/>
  <c r="R369" i="1"/>
  <c r="O369" i="1"/>
  <c r="T369" i="1" s="1"/>
  <c r="S368" i="1"/>
  <c r="R368" i="1"/>
  <c r="O368" i="1"/>
  <c r="T368" i="1" s="1"/>
  <c r="S367" i="1"/>
  <c r="R367" i="1"/>
  <c r="O367" i="1"/>
  <c r="T367" i="1" s="1"/>
  <c r="S366" i="1"/>
  <c r="R366" i="1"/>
  <c r="O366" i="1"/>
  <c r="T366" i="1" s="1"/>
  <c r="S365" i="1"/>
  <c r="R365" i="1"/>
  <c r="O365" i="1"/>
  <c r="T365" i="1" s="1"/>
  <c r="S364" i="1"/>
  <c r="R364" i="1"/>
  <c r="O364" i="1"/>
  <c r="T364" i="1" s="1"/>
  <c r="S363" i="1"/>
  <c r="R363" i="1"/>
  <c r="O363" i="1"/>
  <c r="T363" i="1" s="1"/>
  <c r="S362" i="1"/>
  <c r="R362" i="1"/>
  <c r="O362" i="1"/>
  <c r="T362" i="1" s="1"/>
  <c r="S361" i="1"/>
  <c r="R361" i="1"/>
  <c r="O361" i="1"/>
  <c r="T361" i="1" s="1"/>
  <c r="S360" i="1"/>
  <c r="R360" i="1"/>
  <c r="O360" i="1"/>
  <c r="T360" i="1" s="1"/>
  <c r="S359" i="1"/>
  <c r="R359" i="1"/>
  <c r="O359" i="1"/>
  <c r="T359" i="1" s="1"/>
  <c r="S358" i="1"/>
  <c r="R358" i="1"/>
  <c r="O358" i="1"/>
  <c r="T358" i="1" s="1"/>
  <c r="S357" i="1"/>
  <c r="R357" i="1"/>
  <c r="O357" i="1"/>
  <c r="T357" i="1" s="1"/>
  <c r="S356" i="1"/>
  <c r="R356" i="1"/>
  <c r="O356" i="1"/>
  <c r="T356" i="1" s="1"/>
  <c r="S355" i="1"/>
  <c r="R355" i="1"/>
  <c r="O355" i="1"/>
  <c r="T355" i="1" s="1"/>
  <c r="S354" i="1"/>
  <c r="R354" i="1"/>
  <c r="O354" i="1"/>
  <c r="T354" i="1" s="1"/>
  <c r="S353" i="1"/>
  <c r="R353" i="1"/>
  <c r="O353" i="1"/>
  <c r="T353" i="1" s="1"/>
  <c r="S352" i="1"/>
  <c r="R352" i="1"/>
  <c r="O352" i="1"/>
  <c r="T352" i="1" s="1"/>
  <c r="S351" i="1"/>
  <c r="R351" i="1"/>
  <c r="O351" i="1"/>
  <c r="T351" i="1" s="1"/>
  <c r="S350" i="1"/>
  <c r="R350" i="1"/>
  <c r="O350" i="1"/>
  <c r="T350" i="1" s="1"/>
  <c r="S349" i="1"/>
  <c r="R349" i="1"/>
  <c r="O349" i="1"/>
  <c r="T349" i="1" s="1"/>
  <c r="S348" i="1"/>
  <c r="R348" i="1"/>
  <c r="O348" i="1"/>
  <c r="T348" i="1" s="1"/>
  <c r="S347" i="1"/>
  <c r="R347" i="1"/>
  <c r="O347" i="1"/>
  <c r="T347" i="1" s="1"/>
  <c r="S346" i="1"/>
  <c r="R346" i="1"/>
  <c r="O346" i="1"/>
  <c r="T346" i="1" s="1"/>
  <c r="S345" i="1"/>
  <c r="R345" i="1"/>
  <c r="O345" i="1"/>
  <c r="T345" i="1" s="1"/>
  <c r="S344" i="1"/>
  <c r="R344" i="1"/>
  <c r="O344" i="1"/>
  <c r="T344" i="1" s="1"/>
  <c r="S343" i="1"/>
  <c r="R343" i="1"/>
  <c r="O343" i="1"/>
  <c r="T343" i="1" s="1"/>
  <c r="S342" i="1"/>
  <c r="R342" i="1"/>
  <c r="O342" i="1"/>
  <c r="T342" i="1" s="1"/>
  <c r="S341" i="1"/>
  <c r="R341" i="1"/>
  <c r="O341" i="1"/>
  <c r="T341" i="1" s="1"/>
  <c r="S340" i="1"/>
  <c r="R340" i="1"/>
  <c r="O340" i="1"/>
  <c r="T340" i="1" s="1"/>
  <c r="S339" i="1"/>
  <c r="R339" i="1"/>
  <c r="O339" i="1"/>
  <c r="T339" i="1" s="1"/>
  <c r="S338" i="1"/>
  <c r="R338" i="1"/>
  <c r="O338" i="1"/>
  <c r="T338" i="1" s="1"/>
  <c r="S337" i="1"/>
  <c r="R337" i="1"/>
  <c r="O337" i="1"/>
  <c r="T337" i="1" s="1"/>
  <c r="S336" i="1"/>
  <c r="R336" i="1"/>
  <c r="O336" i="1"/>
  <c r="T336" i="1" s="1"/>
  <c r="S335" i="1"/>
  <c r="R335" i="1"/>
  <c r="O335" i="1"/>
  <c r="T335" i="1" s="1"/>
  <c r="S334" i="1"/>
  <c r="R334" i="1"/>
  <c r="O334" i="1"/>
  <c r="T334" i="1" s="1"/>
  <c r="S333" i="1"/>
  <c r="R333" i="1"/>
  <c r="O333" i="1"/>
  <c r="T333" i="1" s="1"/>
  <c r="S332" i="1"/>
  <c r="R332" i="1"/>
  <c r="O332" i="1"/>
  <c r="T332" i="1" s="1"/>
  <c r="S331" i="1"/>
  <c r="R331" i="1"/>
  <c r="O331" i="1"/>
  <c r="T331" i="1" s="1"/>
  <c r="S330" i="1"/>
  <c r="R330" i="1"/>
  <c r="O330" i="1"/>
  <c r="T330" i="1" s="1"/>
  <c r="S329" i="1"/>
  <c r="R329" i="1"/>
  <c r="O329" i="1"/>
  <c r="T329" i="1" s="1"/>
  <c r="S328" i="1"/>
  <c r="R328" i="1"/>
  <c r="O328" i="1"/>
  <c r="T328" i="1" s="1"/>
  <c r="S327" i="1"/>
  <c r="R327" i="1"/>
  <c r="O327" i="1"/>
  <c r="T327" i="1" s="1"/>
  <c r="S326" i="1"/>
  <c r="R326" i="1"/>
  <c r="O326" i="1"/>
  <c r="T326" i="1" s="1"/>
  <c r="S325" i="1"/>
  <c r="R325" i="1"/>
  <c r="O325" i="1"/>
  <c r="T325" i="1" s="1"/>
  <c r="S324" i="1"/>
  <c r="R324" i="1"/>
  <c r="O324" i="1"/>
  <c r="T324" i="1" s="1"/>
  <c r="S323" i="1"/>
  <c r="R323" i="1"/>
  <c r="O323" i="1"/>
  <c r="T323" i="1" s="1"/>
  <c r="S322" i="1"/>
  <c r="R322" i="1"/>
  <c r="O322" i="1"/>
  <c r="T322" i="1" s="1"/>
  <c r="S321" i="1"/>
  <c r="R321" i="1"/>
  <c r="O321" i="1"/>
  <c r="T321" i="1" s="1"/>
  <c r="S320" i="1"/>
  <c r="R320" i="1"/>
  <c r="O320" i="1"/>
  <c r="T320" i="1" s="1"/>
  <c r="S319" i="1"/>
  <c r="R319" i="1"/>
  <c r="O319" i="1"/>
  <c r="T319" i="1" s="1"/>
  <c r="S318" i="1"/>
  <c r="R318" i="1"/>
  <c r="O318" i="1"/>
  <c r="T318" i="1" s="1"/>
  <c r="S317" i="1"/>
  <c r="R317" i="1"/>
  <c r="O317" i="1"/>
  <c r="T317" i="1" s="1"/>
  <c r="S316" i="1"/>
  <c r="R316" i="1"/>
  <c r="O316" i="1"/>
  <c r="T316" i="1" s="1"/>
  <c r="S315" i="1"/>
  <c r="R315" i="1"/>
  <c r="O315" i="1"/>
  <c r="T315" i="1" s="1"/>
  <c r="S314" i="1"/>
  <c r="R314" i="1"/>
  <c r="O314" i="1"/>
  <c r="T314" i="1" s="1"/>
  <c r="S313" i="1"/>
  <c r="R313" i="1"/>
  <c r="O313" i="1"/>
  <c r="T313" i="1" s="1"/>
  <c r="S312" i="1"/>
  <c r="R312" i="1"/>
  <c r="O312" i="1"/>
  <c r="T312" i="1" s="1"/>
  <c r="S311" i="1"/>
  <c r="R311" i="1"/>
  <c r="O311" i="1"/>
  <c r="T311" i="1" s="1"/>
  <c r="S310" i="1"/>
  <c r="R310" i="1"/>
  <c r="O310" i="1"/>
  <c r="T310" i="1" s="1"/>
  <c r="S309" i="1"/>
  <c r="R309" i="1"/>
  <c r="O309" i="1"/>
  <c r="T309" i="1" s="1"/>
  <c r="S308" i="1"/>
  <c r="R308" i="1"/>
  <c r="O308" i="1"/>
  <c r="T308" i="1" s="1"/>
  <c r="S307" i="1"/>
  <c r="R307" i="1"/>
  <c r="O307" i="1"/>
  <c r="T307" i="1" s="1"/>
  <c r="S306" i="1"/>
  <c r="R306" i="1"/>
  <c r="O306" i="1"/>
  <c r="T306" i="1" s="1"/>
  <c r="S305" i="1"/>
  <c r="R305" i="1"/>
  <c r="O305" i="1"/>
  <c r="T305" i="1" s="1"/>
  <c r="S304" i="1"/>
  <c r="R304" i="1"/>
  <c r="O304" i="1"/>
  <c r="T304" i="1" s="1"/>
  <c r="S303" i="1"/>
  <c r="R303" i="1"/>
  <c r="O303" i="1"/>
  <c r="T303" i="1" s="1"/>
  <c r="S302" i="1"/>
  <c r="R302" i="1"/>
  <c r="O302" i="1"/>
  <c r="T302" i="1" s="1"/>
  <c r="S301" i="1"/>
  <c r="R301" i="1"/>
  <c r="O301" i="1"/>
  <c r="T301" i="1" s="1"/>
  <c r="S300" i="1"/>
  <c r="R300" i="1"/>
  <c r="O300" i="1"/>
  <c r="T300" i="1" s="1"/>
  <c r="S299" i="1"/>
  <c r="R299" i="1"/>
  <c r="O299" i="1"/>
  <c r="T299" i="1" s="1"/>
  <c r="S298" i="1"/>
  <c r="R298" i="1"/>
  <c r="O298" i="1"/>
  <c r="T298" i="1" s="1"/>
  <c r="S297" i="1"/>
  <c r="R297" i="1"/>
  <c r="O297" i="1"/>
  <c r="T297" i="1" s="1"/>
  <c r="S296" i="1"/>
  <c r="R296" i="1"/>
  <c r="O296" i="1"/>
  <c r="T296" i="1" s="1"/>
  <c r="S295" i="1"/>
  <c r="R295" i="1"/>
  <c r="O295" i="1"/>
  <c r="T295" i="1" s="1"/>
  <c r="S294" i="1"/>
  <c r="R294" i="1"/>
  <c r="O294" i="1"/>
  <c r="T294" i="1" s="1"/>
  <c r="S293" i="1"/>
  <c r="R293" i="1"/>
  <c r="O293" i="1"/>
  <c r="T293" i="1" s="1"/>
  <c r="S292" i="1"/>
  <c r="R292" i="1"/>
  <c r="O292" i="1"/>
  <c r="T292" i="1" s="1"/>
  <c r="S291" i="1"/>
  <c r="R291" i="1"/>
  <c r="O291" i="1"/>
  <c r="T291" i="1" s="1"/>
  <c r="S290" i="1"/>
  <c r="R290" i="1"/>
  <c r="O290" i="1"/>
  <c r="T290" i="1" s="1"/>
  <c r="S289" i="1"/>
  <c r="R289" i="1"/>
  <c r="O289" i="1"/>
  <c r="T289" i="1" s="1"/>
  <c r="S288" i="1"/>
  <c r="R288" i="1"/>
  <c r="O288" i="1"/>
  <c r="T288" i="1" s="1"/>
  <c r="S287" i="1"/>
  <c r="R287" i="1"/>
  <c r="O287" i="1"/>
  <c r="T287" i="1" s="1"/>
  <c r="S286" i="1"/>
  <c r="R286" i="1"/>
  <c r="O286" i="1"/>
  <c r="T286" i="1" s="1"/>
  <c r="S285" i="1"/>
  <c r="R285" i="1"/>
  <c r="O285" i="1"/>
  <c r="T285" i="1" s="1"/>
  <c r="S284" i="1"/>
  <c r="R284" i="1"/>
  <c r="O284" i="1"/>
  <c r="T284" i="1" s="1"/>
  <c r="S283" i="1"/>
  <c r="R283" i="1"/>
  <c r="O283" i="1"/>
  <c r="T283" i="1" s="1"/>
  <c r="S282" i="1"/>
  <c r="R282" i="1"/>
  <c r="O282" i="1"/>
  <c r="T282" i="1" s="1"/>
  <c r="S281" i="1"/>
  <c r="R281" i="1"/>
  <c r="O281" i="1"/>
  <c r="T281" i="1" s="1"/>
  <c r="S280" i="1"/>
  <c r="R280" i="1"/>
  <c r="O280" i="1"/>
  <c r="T280" i="1" s="1"/>
  <c r="S279" i="1"/>
  <c r="R279" i="1"/>
  <c r="O279" i="1"/>
  <c r="T279" i="1" s="1"/>
  <c r="S278" i="1"/>
  <c r="R278" i="1"/>
  <c r="O278" i="1"/>
  <c r="T278" i="1" s="1"/>
  <c r="S277" i="1"/>
  <c r="R277" i="1"/>
  <c r="O277" i="1"/>
  <c r="T277" i="1" s="1"/>
  <c r="S276" i="1"/>
  <c r="R276" i="1"/>
  <c r="O276" i="1"/>
  <c r="T276" i="1" s="1"/>
  <c r="S275" i="1"/>
  <c r="R275" i="1"/>
  <c r="O275" i="1"/>
  <c r="T275" i="1" s="1"/>
  <c r="S274" i="1"/>
  <c r="R274" i="1"/>
  <c r="O274" i="1"/>
  <c r="T274" i="1" s="1"/>
  <c r="S273" i="1"/>
  <c r="R273" i="1"/>
  <c r="O273" i="1"/>
  <c r="T273" i="1" s="1"/>
  <c r="S272" i="1"/>
  <c r="R272" i="1"/>
  <c r="O272" i="1"/>
  <c r="T272" i="1" s="1"/>
  <c r="S271" i="1"/>
  <c r="R271" i="1"/>
  <c r="O271" i="1"/>
  <c r="T271" i="1" s="1"/>
  <c r="S270" i="1"/>
  <c r="R270" i="1"/>
  <c r="O270" i="1"/>
  <c r="T270" i="1" s="1"/>
  <c r="S269" i="1"/>
  <c r="R269" i="1"/>
  <c r="O269" i="1"/>
  <c r="T269" i="1" s="1"/>
  <c r="S268" i="1"/>
  <c r="R268" i="1"/>
  <c r="O268" i="1"/>
  <c r="T268" i="1" s="1"/>
  <c r="S267" i="1"/>
  <c r="R267" i="1"/>
  <c r="O267" i="1"/>
  <c r="T267" i="1" s="1"/>
  <c r="S266" i="1"/>
  <c r="R266" i="1"/>
  <c r="O266" i="1"/>
  <c r="T266" i="1" s="1"/>
  <c r="S265" i="1"/>
  <c r="R265" i="1"/>
  <c r="O265" i="1"/>
  <c r="T265" i="1" s="1"/>
  <c r="S264" i="1"/>
  <c r="R264" i="1"/>
  <c r="O264" i="1"/>
  <c r="T264" i="1" s="1"/>
  <c r="S263" i="1"/>
  <c r="R263" i="1"/>
  <c r="O263" i="1"/>
  <c r="T263" i="1" s="1"/>
  <c r="S262" i="1"/>
  <c r="R262" i="1"/>
  <c r="O262" i="1"/>
  <c r="T262" i="1" s="1"/>
  <c r="S261" i="1"/>
  <c r="R261" i="1"/>
  <c r="O261" i="1"/>
  <c r="T261" i="1" s="1"/>
  <c r="S260" i="1"/>
  <c r="R260" i="1"/>
  <c r="O260" i="1"/>
  <c r="T260" i="1" s="1"/>
  <c r="S259" i="1"/>
  <c r="R259" i="1"/>
  <c r="O259" i="1"/>
  <c r="T259" i="1" s="1"/>
  <c r="S258" i="1"/>
  <c r="R258" i="1"/>
  <c r="O258" i="1"/>
  <c r="T258" i="1" s="1"/>
  <c r="S257" i="1"/>
  <c r="R257" i="1"/>
  <c r="O257" i="1"/>
  <c r="T257" i="1" s="1"/>
  <c r="S256" i="1"/>
  <c r="R256" i="1"/>
  <c r="O256" i="1"/>
  <c r="T256" i="1" s="1"/>
  <c r="S255" i="1"/>
  <c r="R255" i="1"/>
  <c r="O255" i="1"/>
  <c r="T255" i="1" s="1"/>
  <c r="S254" i="1"/>
  <c r="R254" i="1"/>
  <c r="O254" i="1"/>
  <c r="T254" i="1" s="1"/>
  <c r="S253" i="1"/>
  <c r="R253" i="1"/>
  <c r="O253" i="1"/>
  <c r="T253" i="1" s="1"/>
  <c r="S252" i="1"/>
  <c r="R252" i="1"/>
  <c r="O252" i="1"/>
  <c r="T252" i="1" s="1"/>
  <c r="S251" i="1"/>
  <c r="R251" i="1"/>
  <c r="O251" i="1"/>
  <c r="T251" i="1" s="1"/>
  <c r="S250" i="1"/>
  <c r="R250" i="1"/>
  <c r="O250" i="1"/>
  <c r="T250" i="1" s="1"/>
  <c r="S249" i="1"/>
  <c r="R249" i="1"/>
  <c r="O249" i="1"/>
  <c r="T249" i="1" s="1"/>
  <c r="S248" i="1"/>
  <c r="R248" i="1"/>
  <c r="O248" i="1"/>
  <c r="T248" i="1" s="1"/>
  <c r="S247" i="1"/>
  <c r="R247" i="1"/>
  <c r="O247" i="1"/>
  <c r="T247" i="1" s="1"/>
  <c r="S246" i="1"/>
  <c r="R246" i="1"/>
  <c r="O246" i="1"/>
  <c r="T246" i="1" s="1"/>
  <c r="S245" i="1"/>
  <c r="R245" i="1"/>
  <c r="O245" i="1"/>
  <c r="T245" i="1" s="1"/>
  <c r="S244" i="1"/>
  <c r="R244" i="1"/>
  <c r="O244" i="1"/>
  <c r="T244" i="1" s="1"/>
  <c r="S243" i="1"/>
  <c r="R243" i="1"/>
  <c r="O243" i="1"/>
  <c r="T243" i="1" s="1"/>
  <c r="S242" i="1"/>
  <c r="R242" i="1"/>
  <c r="O242" i="1"/>
  <c r="T242" i="1" s="1"/>
  <c r="S241" i="1"/>
  <c r="R241" i="1"/>
  <c r="O241" i="1"/>
  <c r="T241" i="1" s="1"/>
  <c r="S240" i="1"/>
  <c r="R240" i="1"/>
  <c r="O240" i="1"/>
  <c r="T240" i="1" s="1"/>
  <c r="S239" i="1"/>
  <c r="R239" i="1"/>
  <c r="O239" i="1"/>
  <c r="T239" i="1" s="1"/>
  <c r="S238" i="1"/>
  <c r="R238" i="1"/>
  <c r="O238" i="1"/>
  <c r="T238" i="1" s="1"/>
  <c r="S237" i="1"/>
  <c r="R237" i="1"/>
  <c r="O237" i="1"/>
  <c r="T237" i="1" s="1"/>
  <c r="S236" i="1"/>
  <c r="R236" i="1"/>
  <c r="O236" i="1"/>
  <c r="T236" i="1" s="1"/>
  <c r="S235" i="1"/>
  <c r="R235" i="1"/>
  <c r="O235" i="1"/>
  <c r="T235" i="1" s="1"/>
  <c r="S234" i="1"/>
  <c r="R234" i="1"/>
  <c r="O234" i="1"/>
  <c r="T234" i="1" s="1"/>
  <c r="S233" i="1"/>
  <c r="R233" i="1"/>
  <c r="O233" i="1"/>
  <c r="T233" i="1" s="1"/>
  <c r="S232" i="1"/>
  <c r="R232" i="1"/>
  <c r="O232" i="1"/>
  <c r="T232" i="1" s="1"/>
  <c r="S231" i="1"/>
  <c r="R231" i="1"/>
  <c r="O231" i="1"/>
  <c r="T231" i="1" s="1"/>
  <c r="S230" i="1"/>
  <c r="R230" i="1"/>
  <c r="O230" i="1"/>
  <c r="T230" i="1" s="1"/>
  <c r="S229" i="1"/>
  <c r="R229" i="1"/>
  <c r="O229" i="1"/>
  <c r="T229" i="1" s="1"/>
  <c r="S228" i="1"/>
  <c r="R228" i="1"/>
  <c r="O228" i="1"/>
  <c r="T228" i="1" s="1"/>
  <c r="S227" i="1"/>
  <c r="R227" i="1"/>
  <c r="O227" i="1"/>
  <c r="T227" i="1" s="1"/>
  <c r="S226" i="1"/>
  <c r="R226" i="1"/>
  <c r="O226" i="1"/>
  <c r="T226" i="1" s="1"/>
  <c r="S225" i="1"/>
  <c r="R225" i="1"/>
  <c r="O225" i="1"/>
  <c r="T225" i="1" s="1"/>
  <c r="S224" i="1"/>
  <c r="R224" i="1"/>
  <c r="O224" i="1"/>
  <c r="T224" i="1" s="1"/>
  <c r="S223" i="1"/>
  <c r="R223" i="1"/>
  <c r="O223" i="1"/>
  <c r="T223" i="1" s="1"/>
  <c r="S222" i="1"/>
  <c r="R222" i="1"/>
  <c r="O222" i="1"/>
  <c r="T222" i="1" s="1"/>
  <c r="S221" i="1"/>
  <c r="R221" i="1"/>
  <c r="O221" i="1"/>
  <c r="T221" i="1" s="1"/>
  <c r="S220" i="1"/>
  <c r="R220" i="1"/>
  <c r="O220" i="1"/>
  <c r="T220" i="1" s="1"/>
  <c r="S219" i="1"/>
  <c r="R219" i="1"/>
  <c r="O219" i="1"/>
  <c r="T219" i="1" s="1"/>
  <c r="S218" i="1"/>
  <c r="R218" i="1"/>
  <c r="O218" i="1"/>
  <c r="T218" i="1" s="1"/>
  <c r="S217" i="1"/>
  <c r="R217" i="1"/>
  <c r="O217" i="1"/>
  <c r="T217" i="1" s="1"/>
  <c r="S216" i="1"/>
  <c r="R216" i="1"/>
  <c r="O216" i="1"/>
  <c r="T216" i="1" s="1"/>
  <c r="S215" i="1"/>
  <c r="R215" i="1"/>
  <c r="O215" i="1"/>
  <c r="T215" i="1" s="1"/>
  <c r="S214" i="1"/>
  <c r="R214" i="1"/>
  <c r="O214" i="1"/>
  <c r="T214" i="1" s="1"/>
  <c r="S213" i="1"/>
  <c r="R213" i="1"/>
  <c r="O213" i="1"/>
  <c r="T213" i="1" s="1"/>
  <c r="S212" i="1"/>
  <c r="R212" i="1"/>
  <c r="O212" i="1"/>
  <c r="T212" i="1" s="1"/>
  <c r="S211" i="1"/>
  <c r="R211" i="1"/>
  <c r="O211" i="1"/>
  <c r="T211" i="1" s="1"/>
  <c r="S210" i="1"/>
  <c r="R210" i="1"/>
  <c r="O210" i="1"/>
  <c r="T210" i="1" s="1"/>
  <c r="S209" i="1"/>
  <c r="R209" i="1"/>
  <c r="O209" i="1"/>
  <c r="T209" i="1" s="1"/>
  <c r="S208" i="1"/>
  <c r="R208" i="1"/>
  <c r="O208" i="1"/>
  <c r="T208" i="1" s="1"/>
  <c r="S207" i="1"/>
  <c r="R207" i="1"/>
  <c r="O207" i="1"/>
  <c r="T207" i="1" s="1"/>
  <c r="S206" i="1"/>
  <c r="R206" i="1"/>
  <c r="O206" i="1"/>
  <c r="T206" i="1" s="1"/>
  <c r="S205" i="1"/>
  <c r="R205" i="1"/>
  <c r="O205" i="1"/>
  <c r="T205" i="1" s="1"/>
  <c r="S204" i="1"/>
  <c r="R204" i="1"/>
  <c r="O204" i="1"/>
  <c r="T204" i="1" s="1"/>
  <c r="S203" i="1"/>
  <c r="R203" i="1"/>
  <c r="O203" i="1"/>
  <c r="T203" i="1" s="1"/>
  <c r="S202" i="1"/>
  <c r="R202" i="1"/>
  <c r="O202" i="1"/>
  <c r="T202" i="1" s="1"/>
  <c r="S201" i="1"/>
  <c r="R201" i="1"/>
  <c r="O201" i="1"/>
  <c r="T201" i="1" s="1"/>
  <c r="S200" i="1"/>
  <c r="R200" i="1"/>
  <c r="O200" i="1"/>
  <c r="T200" i="1" s="1"/>
  <c r="S199" i="1"/>
  <c r="R199" i="1"/>
  <c r="O199" i="1"/>
  <c r="T199" i="1" s="1"/>
  <c r="S198" i="1"/>
  <c r="R198" i="1"/>
  <c r="O198" i="1"/>
  <c r="T198" i="1" s="1"/>
  <c r="S197" i="1"/>
  <c r="R197" i="1"/>
  <c r="O197" i="1"/>
  <c r="T197" i="1" s="1"/>
  <c r="S196" i="1"/>
  <c r="R196" i="1"/>
  <c r="O196" i="1"/>
  <c r="T196" i="1" s="1"/>
  <c r="S195" i="1"/>
  <c r="R195" i="1"/>
  <c r="O195" i="1"/>
  <c r="T195" i="1" s="1"/>
  <c r="S194" i="1"/>
  <c r="R194" i="1"/>
  <c r="O194" i="1"/>
  <c r="T194" i="1" s="1"/>
  <c r="S193" i="1"/>
  <c r="R193" i="1"/>
  <c r="O193" i="1"/>
  <c r="T193" i="1" s="1"/>
  <c r="S192" i="1"/>
  <c r="R192" i="1"/>
  <c r="O192" i="1"/>
  <c r="T192" i="1" s="1"/>
  <c r="S191" i="1"/>
  <c r="R191" i="1"/>
  <c r="O191" i="1"/>
  <c r="T191" i="1" s="1"/>
  <c r="S190" i="1"/>
  <c r="R190" i="1"/>
  <c r="O190" i="1"/>
  <c r="T190" i="1" s="1"/>
  <c r="S189" i="1"/>
  <c r="R189" i="1"/>
  <c r="O189" i="1"/>
  <c r="T189" i="1" s="1"/>
  <c r="S188" i="1"/>
  <c r="R188" i="1"/>
  <c r="O188" i="1"/>
  <c r="T188" i="1" s="1"/>
  <c r="S187" i="1"/>
  <c r="R187" i="1"/>
  <c r="O187" i="1"/>
  <c r="T187" i="1" s="1"/>
  <c r="S186" i="1"/>
  <c r="R186" i="1"/>
  <c r="O186" i="1"/>
  <c r="T186" i="1" s="1"/>
  <c r="S185" i="1"/>
  <c r="R185" i="1"/>
  <c r="O185" i="1"/>
  <c r="T185" i="1" s="1"/>
  <c r="S184" i="1"/>
  <c r="R184" i="1"/>
  <c r="O184" i="1"/>
  <c r="T184" i="1" s="1"/>
  <c r="S183" i="1"/>
  <c r="R183" i="1"/>
  <c r="O183" i="1"/>
  <c r="T183" i="1" s="1"/>
  <c r="S182" i="1"/>
  <c r="R182" i="1"/>
  <c r="O182" i="1"/>
  <c r="T182" i="1" s="1"/>
  <c r="S181" i="1"/>
  <c r="R181" i="1"/>
  <c r="O181" i="1"/>
  <c r="T181" i="1" s="1"/>
  <c r="S180" i="1"/>
  <c r="R180" i="1"/>
  <c r="O180" i="1"/>
  <c r="T180" i="1" s="1"/>
  <c r="S179" i="1"/>
  <c r="R179" i="1"/>
  <c r="O179" i="1"/>
  <c r="T179" i="1" s="1"/>
  <c r="S178" i="1"/>
  <c r="R178" i="1"/>
  <c r="O178" i="1"/>
  <c r="T178" i="1" s="1"/>
  <c r="S177" i="1"/>
  <c r="R177" i="1"/>
  <c r="O177" i="1"/>
  <c r="T177" i="1" s="1"/>
  <c r="S176" i="1"/>
  <c r="R176" i="1"/>
  <c r="O176" i="1"/>
  <c r="T176" i="1" s="1"/>
  <c r="S175" i="1"/>
  <c r="R175" i="1"/>
  <c r="O175" i="1"/>
  <c r="T175" i="1" s="1"/>
  <c r="S174" i="1"/>
  <c r="R174" i="1"/>
  <c r="O174" i="1"/>
  <c r="T174" i="1" s="1"/>
  <c r="S173" i="1"/>
  <c r="R173" i="1"/>
  <c r="O173" i="1"/>
  <c r="T173" i="1" s="1"/>
  <c r="S172" i="1"/>
  <c r="R172" i="1"/>
  <c r="O172" i="1"/>
  <c r="T172" i="1" s="1"/>
  <c r="S171" i="1"/>
  <c r="R171" i="1"/>
  <c r="O171" i="1"/>
  <c r="T171" i="1" s="1"/>
  <c r="S170" i="1"/>
  <c r="R170" i="1"/>
  <c r="O170" i="1"/>
  <c r="T170" i="1" s="1"/>
  <c r="S169" i="1"/>
  <c r="R169" i="1"/>
  <c r="O169" i="1"/>
  <c r="T169" i="1" s="1"/>
  <c r="S168" i="1"/>
  <c r="R168" i="1"/>
  <c r="O168" i="1"/>
  <c r="T168" i="1" s="1"/>
  <c r="S167" i="1"/>
  <c r="R167" i="1"/>
  <c r="O167" i="1"/>
  <c r="T167" i="1" s="1"/>
  <c r="S166" i="1"/>
  <c r="R166" i="1"/>
  <c r="O166" i="1"/>
  <c r="T166" i="1" s="1"/>
  <c r="S165" i="1"/>
  <c r="R165" i="1"/>
  <c r="O165" i="1"/>
  <c r="T165" i="1" s="1"/>
  <c r="S164" i="1"/>
  <c r="R164" i="1"/>
  <c r="O164" i="1"/>
  <c r="T164" i="1" s="1"/>
  <c r="S163" i="1"/>
  <c r="R163" i="1"/>
  <c r="O163" i="1"/>
  <c r="T163" i="1" s="1"/>
  <c r="S162" i="1"/>
  <c r="R162" i="1"/>
  <c r="O162" i="1"/>
  <c r="T162" i="1" s="1"/>
  <c r="S161" i="1"/>
  <c r="R161" i="1"/>
  <c r="O161" i="1"/>
  <c r="T161" i="1" s="1"/>
  <c r="S160" i="1"/>
  <c r="R160" i="1"/>
  <c r="O160" i="1"/>
  <c r="T160" i="1" s="1"/>
  <c r="S159" i="1"/>
  <c r="R159" i="1"/>
  <c r="O159" i="1"/>
  <c r="T159" i="1" s="1"/>
  <c r="S158" i="1"/>
  <c r="R158" i="1"/>
  <c r="O158" i="1"/>
  <c r="T158" i="1" s="1"/>
  <c r="S157" i="1"/>
  <c r="R157" i="1"/>
  <c r="O157" i="1"/>
  <c r="T157" i="1" s="1"/>
  <c r="S156" i="1"/>
  <c r="R156" i="1"/>
  <c r="O156" i="1"/>
  <c r="T156" i="1" s="1"/>
  <c r="S155" i="1"/>
  <c r="R155" i="1"/>
  <c r="O155" i="1"/>
  <c r="T155" i="1" s="1"/>
  <c r="S154" i="1"/>
  <c r="R154" i="1"/>
  <c r="O154" i="1"/>
  <c r="T154" i="1" s="1"/>
  <c r="S153" i="1"/>
  <c r="R153" i="1"/>
  <c r="O153" i="1"/>
  <c r="T153" i="1" s="1"/>
  <c r="S152" i="1"/>
  <c r="R152" i="1"/>
  <c r="O152" i="1"/>
  <c r="T152" i="1" s="1"/>
  <c r="S151" i="1"/>
  <c r="R151" i="1"/>
  <c r="O151" i="1"/>
  <c r="T151" i="1" s="1"/>
  <c r="S150" i="1"/>
  <c r="R150" i="1"/>
  <c r="O150" i="1"/>
  <c r="T150" i="1" s="1"/>
  <c r="S149" i="1"/>
  <c r="R149" i="1"/>
  <c r="O149" i="1"/>
  <c r="T149" i="1" s="1"/>
  <c r="S148" i="1"/>
  <c r="R148" i="1"/>
  <c r="O148" i="1"/>
  <c r="T148" i="1" s="1"/>
  <c r="S147" i="1"/>
  <c r="R147" i="1"/>
  <c r="O147" i="1"/>
  <c r="T147" i="1" s="1"/>
  <c r="S146" i="1"/>
  <c r="R146" i="1"/>
  <c r="O146" i="1"/>
  <c r="T146" i="1" s="1"/>
  <c r="S145" i="1"/>
  <c r="R145" i="1"/>
  <c r="O145" i="1"/>
  <c r="T145" i="1" s="1"/>
  <c r="S144" i="1"/>
  <c r="R144" i="1"/>
  <c r="O144" i="1"/>
  <c r="T144" i="1" s="1"/>
  <c r="S143" i="1"/>
  <c r="R143" i="1"/>
  <c r="O143" i="1"/>
  <c r="T143" i="1" s="1"/>
  <c r="S142" i="1"/>
  <c r="R142" i="1"/>
  <c r="O142" i="1"/>
  <c r="T142" i="1" s="1"/>
  <c r="S141" i="1"/>
  <c r="R141" i="1"/>
  <c r="O141" i="1"/>
  <c r="T141" i="1" s="1"/>
  <c r="S140" i="1"/>
  <c r="R140" i="1"/>
  <c r="O140" i="1"/>
  <c r="T140" i="1" s="1"/>
  <c r="S139" i="1"/>
  <c r="R139" i="1"/>
  <c r="O139" i="1"/>
  <c r="T139" i="1" s="1"/>
  <c r="S138" i="1"/>
  <c r="R138" i="1"/>
  <c r="O138" i="1"/>
  <c r="T138" i="1" s="1"/>
  <c r="S137" i="1"/>
  <c r="R137" i="1"/>
  <c r="O137" i="1"/>
  <c r="T137" i="1" s="1"/>
  <c r="S136" i="1"/>
  <c r="R136" i="1"/>
  <c r="O136" i="1"/>
  <c r="T136" i="1" s="1"/>
  <c r="S135" i="1"/>
  <c r="R135" i="1"/>
  <c r="O135" i="1"/>
  <c r="T135" i="1" s="1"/>
  <c r="S134" i="1"/>
  <c r="R134" i="1"/>
  <c r="O134" i="1"/>
  <c r="T134" i="1" s="1"/>
  <c r="S133" i="1"/>
  <c r="R133" i="1"/>
  <c r="O133" i="1"/>
  <c r="T133" i="1" s="1"/>
  <c r="S132" i="1"/>
  <c r="R132" i="1"/>
  <c r="O132" i="1"/>
  <c r="T132" i="1" s="1"/>
  <c r="S131" i="1"/>
  <c r="R131" i="1"/>
  <c r="O131" i="1"/>
  <c r="T131" i="1" s="1"/>
  <c r="S130" i="1"/>
  <c r="R130" i="1"/>
  <c r="O130" i="1"/>
  <c r="T130" i="1" s="1"/>
  <c r="S129" i="1"/>
  <c r="R129" i="1"/>
  <c r="O129" i="1"/>
  <c r="T129" i="1" s="1"/>
  <c r="S128" i="1"/>
  <c r="R128" i="1"/>
  <c r="O128" i="1"/>
  <c r="T128" i="1" s="1"/>
  <c r="S127" i="1"/>
  <c r="R127" i="1"/>
  <c r="O127" i="1"/>
  <c r="T127" i="1" s="1"/>
  <c r="S126" i="1"/>
  <c r="R126" i="1"/>
  <c r="O126" i="1"/>
  <c r="T126" i="1" s="1"/>
  <c r="S125" i="1"/>
  <c r="R125" i="1"/>
  <c r="O125" i="1"/>
  <c r="T125" i="1" s="1"/>
  <c r="S124" i="1"/>
  <c r="R124" i="1"/>
  <c r="O124" i="1"/>
  <c r="T124" i="1" s="1"/>
  <c r="S123" i="1"/>
  <c r="R123" i="1"/>
  <c r="O123" i="1"/>
  <c r="T123" i="1" s="1"/>
  <c r="S122" i="1"/>
  <c r="R122" i="1"/>
  <c r="O122" i="1"/>
  <c r="T122" i="1" s="1"/>
  <c r="S121" i="1"/>
  <c r="R121" i="1"/>
  <c r="O121" i="1"/>
  <c r="T121" i="1" s="1"/>
  <c r="S120" i="1"/>
  <c r="R120" i="1"/>
  <c r="O120" i="1"/>
  <c r="T120" i="1" s="1"/>
  <c r="S119" i="1"/>
  <c r="R119" i="1"/>
  <c r="O119" i="1"/>
  <c r="T119" i="1" s="1"/>
  <c r="S118" i="1"/>
  <c r="R118" i="1"/>
  <c r="O118" i="1"/>
  <c r="T118" i="1" s="1"/>
  <c r="S117" i="1"/>
  <c r="R117" i="1"/>
  <c r="O117" i="1"/>
  <c r="T117" i="1" s="1"/>
  <c r="S116" i="1"/>
  <c r="R116" i="1"/>
  <c r="O116" i="1"/>
  <c r="T116" i="1" s="1"/>
  <c r="S115" i="1"/>
  <c r="R115" i="1"/>
  <c r="O115" i="1"/>
  <c r="T115" i="1" s="1"/>
  <c r="S114" i="1"/>
  <c r="R114" i="1"/>
  <c r="O114" i="1"/>
  <c r="T114" i="1" s="1"/>
  <c r="S113" i="1"/>
  <c r="R113" i="1"/>
  <c r="O113" i="1"/>
  <c r="T113" i="1" s="1"/>
  <c r="S112" i="1"/>
  <c r="R112" i="1"/>
  <c r="O112" i="1"/>
  <c r="T112" i="1" s="1"/>
  <c r="S111" i="1"/>
  <c r="R111" i="1"/>
  <c r="O111" i="1"/>
  <c r="T111" i="1" s="1"/>
  <c r="S110" i="1"/>
  <c r="R110" i="1"/>
  <c r="O110" i="1"/>
  <c r="T110" i="1" s="1"/>
  <c r="S109" i="1"/>
  <c r="R109" i="1"/>
  <c r="O109" i="1"/>
  <c r="T109" i="1" s="1"/>
  <c r="S108" i="1"/>
  <c r="R108" i="1"/>
  <c r="O108" i="1"/>
  <c r="T108" i="1" s="1"/>
  <c r="S107" i="1"/>
  <c r="R107" i="1"/>
  <c r="O107" i="1"/>
  <c r="T107" i="1" s="1"/>
  <c r="S106" i="1"/>
  <c r="R106" i="1"/>
  <c r="O106" i="1"/>
  <c r="T106" i="1" s="1"/>
  <c r="S105" i="1"/>
  <c r="R105" i="1"/>
  <c r="O105" i="1"/>
  <c r="T105" i="1" s="1"/>
  <c r="S104" i="1"/>
  <c r="R104" i="1"/>
  <c r="O104" i="1"/>
  <c r="T104" i="1" s="1"/>
  <c r="S103" i="1"/>
  <c r="R103" i="1"/>
  <c r="O103" i="1"/>
  <c r="T103" i="1" s="1"/>
  <c r="S102" i="1"/>
  <c r="R102" i="1"/>
  <c r="O102" i="1"/>
  <c r="T102" i="1" s="1"/>
  <c r="S101" i="1"/>
  <c r="R101" i="1"/>
  <c r="O101" i="1"/>
  <c r="T101" i="1" s="1"/>
  <c r="S100" i="1"/>
  <c r="R100" i="1"/>
  <c r="O100" i="1"/>
  <c r="T100" i="1" s="1"/>
  <c r="S99" i="1"/>
  <c r="R99" i="1"/>
  <c r="O99" i="1"/>
  <c r="T99" i="1" s="1"/>
  <c r="S98" i="1"/>
  <c r="R98" i="1"/>
  <c r="O98" i="1"/>
  <c r="T98" i="1" s="1"/>
  <c r="S97" i="1"/>
  <c r="R97" i="1"/>
  <c r="O97" i="1"/>
  <c r="T97" i="1" s="1"/>
  <c r="S96" i="1"/>
  <c r="R96" i="1"/>
  <c r="O96" i="1"/>
  <c r="T96" i="1" s="1"/>
  <c r="S95" i="1"/>
  <c r="R95" i="1"/>
  <c r="O95" i="1"/>
  <c r="T95" i="1" s="1"/>
  <c r="S94" i="1"/>
  <c r="R94" i="1"/>
  <c r="O94" i="1"/>
  <c r="T94" i="1" s="1"/>
  <c r="S93" i="1"/>
  <c r="R93" i="1"/>
  <c r="O93" i="1"/>
  <c r="T93" i="1" s="1"/>
  <c r="S92" i="1"/>
  <c r="R92" i="1"/>
  <c r="O92" i="1"/>
  <c r="T92" i="1" s="1"/>
  <c r="S91" i="1"/>
  <c r="R91" i="1"/>
  <c r="O91" i="1"/>
  <c r="T91" i="1" s="1"/>
  <c r="S90" i="1"/>
  <c r="R90" i="1"/>
  <c r="O90" i="1"/>
  <c r="T90" i="1" s="1"/>
  <c r="S89" i="1"/>
  <c r="R89" i="1"/>
  <c r="O89" i="1"/>
  <c r="T89" i="1" s="1"/>
  <c r="S88" i="1"/>
  <c r="R88" i="1"/>
  <c r="O88" i="1"/>
  <c r="T88" i="1" s="1"/>
  <c r="S87" i="1"/>
  <c r="R87" i="1"/>
  <c r="O87" i="1"/>
  <c r="T87" i="1" s="1"/>
  <c r="S86" i="1"/>
  <c r="R86" i="1"/>
  <c r="O86" i="1"/>
  <c r="T86" i="1" s="1"/>
  <c r="S85" i="1"/>
  <c r="R85" i="1"/>
  <c r="O85" i="1"/>
  <c r="T85" i="1" s="1"/>
  <c r="S84" i="1"/>
  <c r="R84" i="1"/>
  <c r="O84" i="1"/>
  <c r="T84" i="1" s="1"/>
  <c r="S83" i="1"/>
  <c r="R83" i="1"/>
  <c r="O83" i="1"/>
  <c r="T83" i="1" s="1"/>
  <c r="S82" i="1"/>
  <c r="R82" i="1"/>
  <c r="O82" i="1"/>
  <c r="T82" i="1" s="1"/>
  <c r="S81" i="1"/>
  <c r="R81" i="1"/>
  <c r="O81" i="1"/>
  <c r="T81" i="1" s="1"/>
  <c r="S80" i="1"/>
  <c r="R80" i="1"/>
  <c r="O80" i="1"/>
  <c r="T80" i="1" s="1"/>
  <c r="S79" i="1"/>
  <c r="R79" i="1"/>
  <c r="O79" i="1"/>
  <c r="T79" i="1" s="1"/>
  <c r="S78" i="1"/>
  <c r="R78" i="1"/>
  <c r="O78" i="1"/>
  <c r="T78" i="1" s="1"/>
  <c r="S77" i="1"/>
  <c r="R77" i="1"/>
  <c r="O77" i="1"/>
  <c r="T77" i="1" s="1"/>
  <c r="S76" i="1"/>
  <c r="R76" i="1"/>
  <c r="O76" i="1"/>
  <c r="T76" i="1" s="1"/>
  <c r="S75" i="1"/>
  <c r="R75" i="1"/>
  <c r="O75" i="1"/>
  <c r="T75" i="1" s="1"/>
  <c r="S74" i="1"/>
  <c r="R74" i="1"/>
  <c r="O74" i="1"/>
  <c r="T74" i="1" s="1"/>
  <c r="S73" i="1"/>
  <c r="R73" i="1"/>
  <c r="O73" i="1"/>
  <c r="T73" i="1" s="1"/>
  <c r="S72" i="1"/>
  <c r="R72" i="1"/>
  <c r="O72" i="1"/>
  <c r="T72" i="1" s="1"/>
  <c r="S71" i="1"/>
  <c r="R71" i="1"/>
  <c r="O71" i="1"/>
  <c r="T71" i="1" s="1"/>
  <c r="S70" i="1"/>
  <c r="R70" i="1"/>
  <c r="O70" i="1"/>
  <c r="T70" i="1" s="1"/>
  <c r="S69" i="1"/>
  <c r="R69" i="1"/>
  <c r="O69" i="1"/>
  <c r="T69" i="1" s="1"/>
  <c r="S68" i="1"/>
  <c r="R68" i="1"/>
  <c r="O68" i="1"/>
  <c r="T68" i="1" s="1"/>
  <c r="S67" i="1"/>
  <c r="R67" i="1"/>
  <c r="O67" i="1"/>
  <c r="T67" i="1" s="1"/>
  <c r="S66" i="1"/>
  <c r="R66" i="1"/>
  <c r="O66" i="1"/>
  <c r="T66" i="1" s="1"/>
  <c r="S65" i="1"/>
  <c r="R65" i="1"/>
  <c r="O65" i="1"/>
  <c r="T65" i="1" s="1"/>
  <c r="S64" i="1"/>
  <c r="R64" i="1"/>
  <c r="O64" i="1"/>
  <c r="T64" i="1" s="1"/>
  <c r="S63" i="1"/>
  <c r="R63" i="1"/>
  <c r="O63" i="1"/>
  <c r="T63" i="1" s="1"/>
  <c r="S62" i="1"/>
  <c r="R62" i="1"/>
  <c r="O62" i="1"/>
  <c r="T62" i="1" s="1"/>
  <c r="S61" i="1"/>
  <c r="R61" i="1"/>
  <c r="O61" i="1"/>
  <c r="T61" i="1" s="1"/>
  <c r="S60" i="1"/>
  <c r="R60" i="1"/>
  <c r="O60" i="1"/>
  <c r="T60" i="1" s="1"/>
  <c r="S59" i="1"/>
  <c r="R59" i="1"/>
  <c r="O59" i="1"/>
  <c r="T59" i="1" s="1"/>
  <c r="S58" i="1"/>
  <c r="R58" i="1"/>
  <c r="O58" i="1"/>
  <c r="T58" i="1" s="1"/>
  <c r="S57" i="1"/>
  <c r="R57" i="1"/>
  <c r="O57" i="1"/>
  <c r="T57" i="1" s="1"/>
  <c r="S56" i="1"/>
  <c r="R56" i="1"/>
  <c r="O56" i="1"/>
  <c r="T56" i="1" s="1"/>
  <c r="S55" i="1"/>
  <c r="R55" i="1"/>
  <c r="O55" i="1"/>
  <c r="T55" i="1" s="1"/>
  <c r="S54" i="1"/>
  <c r="R54" i="1"/>
  <c r="O54" i="1"/>
  <c r="T54" i="1" s="1"/>
  <c r="S53" i="1"/>
  <c r="R53" i="1"/>
  <c r="O53" i="1"/>
  <c r="T53" i="1" s="1"/>
  <c r="S52" i="1"/>
  <c r="R52" i="1"/>
  <c r="O52" i="1"/>
  <c r="T52" i="1" s="1"/>
  <c r="S51" i="1"/>
  <c r="R51" i="1"/>
  <c r="O51" i="1"/>
  <c r="T51" i="1" s="1"/>
  <c r="S50" i="1"/>
  <c r="R50" i="1"/>
  <c r="O50" i="1"/>
  <c r="T50" i="1" s="1"/>
  <c r="S49" i="1"/>
  <c r="R49" i="1"/>
  <c r="O49" i="1"/>
  <c r="T49" i="1" s="1"/>
  <c r="S48" i="1"/>
  <c r="R48" i="1"/>
  <c r="O48" i="1"/>
  <c r="T48" i="1" s="1"/>
  <c r="S47" i="1"/>
  <c r="R47" i="1"/>
  <c r="O47" i="1"/>
  <c r="T47" i="1" s="1"/>
  <c r="S46" i="1"/>
  <c r="R46" i="1"/>
  <c r="O46" i="1"/>
  <c r="T46" i="1" s="1"/>
  <c r="S45" i="1"/>
  <c r="R45" i="1"/>
  <c r="O45" i="1"/>
  <c r="T45" i="1" s="1"/>
  <c r="S44" i="1"/>
  <c r="R44" i="1"/>
  <c r="O44" i="1"/>
  <c r="T44" i="1" s="1"/>
  <c r="S43" i="1"/>
  <c r="R43" i="1"/>
  <c r="O43" i="1"/>
  <c r="T43" i="1" s="1"/>
  <c r="S42" i="1"/>
  <c r="R42" i="1"/>
  <c r="O42" i="1"/>
  <c r="T42" i="1" s="1"/>
  <c r="S41" i="1"/>
  <c r="R41" i="1"/>
  <c r="O41" i="1"/>
  <c r="T41" i="1" s="1"/>
  <c r="S40" i="1"/>
  <c r="R40" i="1"/>
  <c r="O40" i="1"/>
  <c r="T40" i="1" s="1"/>
  <c r="S39" i="1"/>
  <c r="R39" i="1"/>
  <c r="O39" i="1"/>
  <c r="T39" i="1" s="1"/>
  <c r="S38" i="1"/>
  <c r="R38" i="1"/>
  <c r="O38" i="1"/>
  <c r="T38" i="1" s="1"/>
  <c r="S37" i="1"/>
  <c r="R37" i="1"/>
  <c r="O37" i="1"/>
  <c r="T37" i="1" s="1"/>
  <c r="S36" i="1"/>
  <c r="R36" i="1"/>
  <c r="O36" i="1"/>
  <c r="T36" i="1" s="1"/>
  <c r="S35" i="1"/>
  <c r="R35" i="1"/>
  <c r="O35" i="1"/>
  <c r="T35" i="1" s="1"/>
  <c r="S34" i="1"/>
  <c r="R34" i="1"/>
  <c r="O34" i="1"/>
  <c r="T34" i="1" s="1"/>
  <c r="S33" i="1"/>
  <c r="R33" i="1"/>
  <c r="O33" i="1"/>
  <c r="T33" i="1" s="1"/>
  <c r="S32" i="1"/>
  <c r="R32" i="1"/>
  <c r="O32" i="1"/>
  <c r="T32" i="1" s="1"/>
  <c r="S31" i="1"/>
  <c r="R31" i="1"/>
  <c r="O31" i="1"/>
  <c r="T31" i="1" s="1"/>
  <c r="S30" i="1"/>
  <c r="R30" i="1"/>
  <c r="O30" i="1"/>
  <c r="T30" i="1" s="1"/>
  <c r="S29" i="1"/>
  <c r="R29" i="1"/>
  <c r="O29" i="1"/>
  <c r="T29" i="1" s="1"/>
  <c r="S28" i="1"/>
  <c r="R28" i="1"/>
  <c r="O28" i="1"/>
  <c r="T28" i="1" s="1"/>
  <c r="S27" i="1"/>
  <c r="R27" i="1"/>
  <c r="O27" i="1"/>
  <c r="T27" i="1" s="1"/>
  <c r="S26" i="1"/>
  <c r="R26" i="1"/>
  <c r="O26" i="1"/>
  <c r="T26" i="1" s="1"/>
  <c r="S25" i="1"/>
  <c r="R25" i="1"/>
  <c r="O25" i="1"/>
  <c r="T25" i="1" s="1"/>
  <c r="S24" i="1"/>
  <c r="R24" i="1"/>
  <c r="O24" i="1"/>
  <c r="T24" i="1" s="1"/>
  <c r="S23" i="1"/>
  <c r="R23" i="1"/>
  <c r="O23" i="1"/>
  <c r="T23" i="1" s="1"/>
  <c r="S22" i="1"/>
  <c r="R22" i="1"/>
  <c r="O22" i="1"/>
  <c r="T22" i="1" s="1"/>
  <c r="S21" i="1"/>
  <c r="R21" i="1"/>
  <c r="O21" i="1"/>
  <c r="T21" i="1" s="1"/>
  <c r="S20" i="1"/>
  <c r="R20" i="1"/>
  <c r="O20" i="1"/>
  <c r="T20" i="1" s="1"/>
  <c r="S19" i="1"/>
  <c r="R19" i="1"/>
  <c r="O19" i="1"/>
  <c r="T19" i="1" s="1"/>
  <c r="S18" i="1"/>
  <c r="R18" i="1"/>
  <c r="O18" i="1"/>
  <c r="T18" i="1" s="1"/>
  <c r="S17" i="1"/>
  <c r="R17" i="1"/>
  <c r="O17" i="1"/>
  <c r="T17" i="1" s="1"/>
  <c r="S16" i="1"/>
  <c r="R16" i="1"/>
  <c r="O16" i="1"/>
  <c r="T16" i="1" s="1"/>
  <c r="S15" i="1"/>
  <c r="R15" i="1"/>
  <c r="O15" i="1"/>
  <c r="T15" i="1" s="1"/>
  <c r="S14" i="1"/>
  <c r="R14" i="1"/>
  <c r="O14" i="1"/>
  <c r="T14" i="1" s="1"/>
  <c r="S13" i="1"/>
  <c r="R13" i="1"/>
  <c r="O13" i="1"/>
  <c r="T13" i="1" s="1"/>
  <c r="S12" i="1"/>
  <c r="R12" i="1"/>
  <c r="O12" i="1"/>
  <c r="T12" i="1" s="1"/>
  <c r="S11" i="1"/>
  <c r="R11" i="1"/>
  <c r="O11" i="1"/>
  <c r="T11" i="1" s="1"/>
  <c r="S10" i="1"/>
  <c r="R10" i="1"/>
  <c r="O10" i="1"/>
  <c r="T10" i="1" s="1"/>
  <c r="S9" i="1"/>
  <c r="R9" i="1"/>
  <c r="O9" i="1"/>
  <c r="T9" i="1" s="1"/>
  <c r="S8" i="1"/>
  <c r="R8" i="1"/>
  <c r="O8" i="1"/>
  <c r="T8" i="1" s="1"/>
  <c r="S7" i="1"/>
  <c r="R7" i="1"/>
  <c r="O7" i="1"/>
  <c r="T7" i="1" s="1"/>
  <c r="S6" i="1"/>
  <c r="R6" i="1"/>
  <c r="O6" i="1"/>
  <c r="T6" i="1" s="1"/>
  <c r="S5" i="1"/>
  <c r="R5" i="1"/>
  <c r="O5" i="1"/>
  <c r="T5" i="1" s="1"/>
  <c r="S4" i="1"/>
  <c r="R4" i="1"/>
  <c r="O4" i="1"/>
  <c r="T4" i="1" s="1"/>
  <c r="S3" i="1"/>
  <c r="R3" i="1"/>
  <c r="O3" i="1"/>
  <c r="T3" i="1" s="1"/>
  <c r="S2" i="1"/>
  <c r="O2" i="1"/>
  <c r="T2" i="1" s="1"/>
  <c r="F4" i="5" l="1"/>
  <c r="D14" i="5"/>
  <c r="E14" i="5"/>
  <c r="I3" i="5"/>
  <c r="I4" i="5"/>
  <c r="G13" i="5"/>
  <c r="H4" i="5"/>
  <c r="G4" i="5"/>
  <c r="H13" i="5"/>
  <c r="H6" i="5"/>
  <c r="G11" i="5"/>
  <c r="I13" i="5"/>
  <c r="F5" i="5"/>
  <c r="G5" i="5" s="1"/>
  <c r="G6" i="5"/>
  <c r="F13" i="5"/>
  <c r="F12" i="5"/>
  <c r="I12" i="5" s="1"/>
  <c r="F11" i="5"/>
  <c r="H11" i="5" s="1"/>
  <c r="F10" i="5"/>
  <c r="I10" i="5" s="1"/>
  <c r="F2" i="5"/>
  <c r="H3" i="5"/>
  <c r="F9" i="5"/>
  <c r="H9" i="5" s="1"/>
  <c r="F8" i="5"/>
  <c r="I8" i="5" s="1"/>
  <c r="F7" i="5"/>
  <c r="H7" i="5" s="1"/>
  <c r="F14" i="5" l="1"/>
  <c r="I9" i="5"/>
  <c r="G2" i="5"/>
  <c r="H12" i="5"/>
  <c r="H10" i="5"/>
  <c r="H8" i="5"/>
  <c r="I7" i="5"/>
  <c r="G7" i="5"/>
  <c r="I2" i="5"/>
  <c r="G12" i="5"/>
  <c r="I11" i="5"/>
  <c r="H2" i="5"/>
  <c r="G8" i="5"/>
  <c r="G10" i="5"/>
  <c r="G9" i="5"/>
  <c r="H5" i="5"/>
  <c r="I5" i="5"/>
</calcChain>
</file>

<file path=xl/sharedStrings.xml><?xml version="1.0" encoding="utf-8"?>
<sst xmlns="http://schemas.openxmlformats.org/spreadsheetml/2006/main" count="24747" uniqueCount="8351">
  <si>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</si>
  <si>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</si>
  <si>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</si>
  <si>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</si>
  <si>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</si>
  <si>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</si>
  <si>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</si>
  <si>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</si>
  <si>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</si>
  <si>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</si>
  <si>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</si>
  <si>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</si>
  <si>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</si>
  <si>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</si>
  <si>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</si>
  <si>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</si>
  <si>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</si>
  <si>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</si>
  <si>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</si>
  <si>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</si>
  <si>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</si>
  <si>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</si>
  <si>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</si>
  <si>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</si>
  <si>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</si>
  <si>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</si>
  <si>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</si>
  <si>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</si>
  <si>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</si>
  <si>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</si>
  <si>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</si>
  <si>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</si>
  <si>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</si>
  <si>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</si>
  <si>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</si>
  <si>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</si>
  <si>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</si>
  <si>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</si>
  <si>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</si>
  <si>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</si>
  <si>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</si>
  <si>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</si>
  <si>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</si>
  <si>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</si>
  <si>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</si>
  <si>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</si>
  <si>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</si>
  <si>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</si>
  <si>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</si>
  <si>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</si>
  <si>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</si>
  <si>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</si>
  <si>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</si>
  <si>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</si>
  <si>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</si>
  <si>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</si>
  <si>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</si>
  <si>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</si>
  <si>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</si>
  <si>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</si>
  <si>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</si>
  <si>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</si>
  <si>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</si>
  <si>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</si>
  <si>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</si>
  <si>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</si>
  <si>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</si>
  <si>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</si>
  <si>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</si>
  <si>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</si>
  <si>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</si>
  <si>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</si>
  <si>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</si>
  <si>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</si>
  <si>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</si>
  <si>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</si>
  <si>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</si>
  <si>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</si>
  <si>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</si>
  <si>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</si>
  <si>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</si>
  <si>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</si>
  <si>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</si>
  <si>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</si>
  <si>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</si>
  <si>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</si>
  <si>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</si>
  <si>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</si>
  <si>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</si>
  <si>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</si>
  <si>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</si>
  <si>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</si>
  <si>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</si>
  <si>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</si>
  <si>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</si>
  <si>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</si>
  <si>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</si>
  <si>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</si>
  <si>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</si>
  <si>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</si>
  <si>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</si>
  <si>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</si>
  <si>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</si>
  <si>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</si>
  <si>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</si>
  <si>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</si>
  <si>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</si>
  <si>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</si>
  <si>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</si>
  <si>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</si>
  <si>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</si>
  <si>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</si>
  <si>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</si>
  <si>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</si>
  <si>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</si>
  <si>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</si>
  <si>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</si>
  <si>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</si>
  <si>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</si>
  <si>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</si>
  <si>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</si>
  <si>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</si>
  <si>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</si>
  <si>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</si>
  <si>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</si>
  <si>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</si>
  <si>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</si>
  <si>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</si>
  <si>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</si>
  <si>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</si>
  <si>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</si>
  <si>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</si>
  <si>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</si>
  <si>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</si>
  <si>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</si>
  <si>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</si>
  <si>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</si>
  <si>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</si>
  <si>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</si>
  <si>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</si>
  <si>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</si>
  <si>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</si>
  <si>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</si>
  <si>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</si>
  <si>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</si>
  <si>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</si>
  <si>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</si>
  <si>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</si>
  <si>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</si>
  <si>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</si>
  <si>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</si>
  <si>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</si>
  <si>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</si>
  <si>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</si>
  <si>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</si>
  <si>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</si>
  <si>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</si>
  <si>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</si>
  <si>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</si>
  <si>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</si>
  <si>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</si>
  <si>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</si>
  <si>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</si>
  <si>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</si>
  <si>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</si>
  <si>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</si>
  <si>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</si>
  <si>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</si>
  <si>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</si>
  <si>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</si>
  <si>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</si>
  <si>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</si>
  <si>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</si>
  <si>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</si>
  <si>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</si>
  <si>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</si>
  <si>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</si>
  <si>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</si>
  <si>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</si>
  <si>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</si>
  <si>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</si>
  <si>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</si>
  <si>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</si>
  <si>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</si>
  <si>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</si>
  <si>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</si>
  <si>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</si>
  <si>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</si>
  <si>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</si>
  <si>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</si>
  <si>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</si>
  <si>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</si>
  <si>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</si>
  <si>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</si>
  <si>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</si>
  <si>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</si>
  <si>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</si>
  <si>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</si>
  <si>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</si>
  <si>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</si>
  <si>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</si>
  <si>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</si>
  <si>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</si>
  <si>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</si>
  <si>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</si>
  <si>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</si>
  <si>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</si>
  <si>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</si>
  <si>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</si>
  <si>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</si>
  <si>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</si>
  <si>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</si>
  <si>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</si>
  <si>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</si>
  <si>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</si>
  <si>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</si>
  <si>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</si>
  <si>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</si>
  <si>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</si>
  <si>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</si>
  <si>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</si>
  <si>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</si>
  <si>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</si>
  <si>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</si>
  <si>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</si>
  <si>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</si>
  <si>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</si>
  <si>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</si>
  <si>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</si>
  <si>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</si>
  <si>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</si>
  <si>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</si>
  <si>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</si>
  <si>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</si>
  <si>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</si>
  <si>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</si>
  <si>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</si>
  <si>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</si>
  <si>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</si>
  <si>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</si>
  <si>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</si>
  <si>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</si>
  <si>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</si>
  <si>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</si>
  <si>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</si>
  <si>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</si>
  <si>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</si>
  <si>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</si>
  <si>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</si>
  <si>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</si>
  <si>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</si>
  <si>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</si>
  <si>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</si>
  <si>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</si>
  <si>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</si>
  <si>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</si>
  <si>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</si>
  <si>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</si>
  <si>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</si>
  <si>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</si>
  <si>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</si>
  <si>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</si>
  <si>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</si>
  <si>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</si>
  <si>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</si>
  <si>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</si>
  <si>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</si>
  <si>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</si>
  <si>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</si>
  <si>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</si>
  <si>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</si>
  <si>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</si>
  <si>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</si>
  <si>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</si>
  <si>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</si>
  <si>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</si>
  <si>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</si>
  <si>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</si>
  <si>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</si>
  <si>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</si>
  <si>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</si>
  <si>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</si>
  <si>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</si>
  <si>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</si>
  <si>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</si>
  <si>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</si>
  <si>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</si>
  <si>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</si>
  <si>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</si>
  <si>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</si>
  <si>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</si>
  <si>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</si>
  <si>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</si>
  <si>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</si>
  <si>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</si>
  <si>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</si>
  <si>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</si>
  <si>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</si>
  <si>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</si>
  <si>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</si>
  <si>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</si>
  <si>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</si>
  <si>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</si>
  <si>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</si>
  <si>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</si>
  <si>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</si>
  <si>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</si>
  <si>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</si>
  <si>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</si>
  <si>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</si>
  <si>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</si>
  <si>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</si>
  <si>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</si>
  <si>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</si>
  <si>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</si>
  <si>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</si>
  <si>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</si>
  <si>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</si>
  <si>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</si>
  <si>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</si>
  <si>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</si>
  <si>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</si>
  <si>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</si>
  <si>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</si>
  <si>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</si>
  <si>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</si>
  <si>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</si>
  <si>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</si>
  <si>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</si>
  <si>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</si>
  <si>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</si>
  <si>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</si>
  <si>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</si>
  <si>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</si>
  <si>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</si>
  <si>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</si>
  <si>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</si>
  <si>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</si>
  <si>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</si>
  <si>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</si>
  <si>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</si>
  <si>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</si>
  <si>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</si>
  <si>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</si>
  <si>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</si>
  <si>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</si>
  <si>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</si>
  <si>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</si>
  <si>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</si>
  <si>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</si>
  <si>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</si>
  <si>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</si>
  <si>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</si>
  <si>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</si>
  <si>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</si>
  <si>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</si>
  <si>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</si>
  <si>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</si>
  <si>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</si>
  <si>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</si>
  <si>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</si>
  <si>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</si>
  <si>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</si>
  <si>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</si>
  <si>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</si>
  <si>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</si>
  <si>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</si>
  <si>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</si>
  <si>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</si>
  <si>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</si>
  <si>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</si>
  <si>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</si>
  <si>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</si>
  <si>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</si>
  <si>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</si>
  <si>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</si>
  <si>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</si>
  <si>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</si>
  <si>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</si>
  <si>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</si>
  <si>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</si>
  <si>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</si>
  <si>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</si>
  <si>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</si>
  <si>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</si>
  <si>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</si>
  <si>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</si>
  <si>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</si>
  <si>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</si>
  <si>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</si>
  <si>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</si>
  <si>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</si>
  <si>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</si>
  <si>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</si>
  <si>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</si>
  <si>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</si>
  <si>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</si>
  <si>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</si>
  <si>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</si>
  <si>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</si>
  <si>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</si>
  <si>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</si>
  <si>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</si>
  <si>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</si>
  <si>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</si>
  <si>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</si>
  <si>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</si>
  <si>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</si>
  <si>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</si>
  <si>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</si>
  <si>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</si>
  <si>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</si>
  <si>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</si>
  <si>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</si>
  <si>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</si>
  <si>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</si>
  <si>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</si>
  <si>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</si>
  <si>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</si>
  <si>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</si>
  <si>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</si>
  <si>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</si>
  <si>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</si>
  <si>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</si>
  <si>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</si>
  <si>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</si>
  <si>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</si>
  <si>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</si>
  <si>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</si>
  <si>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</si>
  <si>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</si>
  <si>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</si>
  <si>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</si>
  <si>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</si>
  <si>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</si>
  <si>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</si>
  <si>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</si>
  <si>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</si>
  <si>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</si>
  <si>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</si>
  <si>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</si>
  <si>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</si>
  <si>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</si>
  <si>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</si>
  <si>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</si>
  <si>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</si>
  <si>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</si>
  <si>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</si>
  <si>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</si>
  <si>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</si>
  <si>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</si>
  <si>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</si>
  <si>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</si>
  <si>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</si>
  <si>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</si>
  <si>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</si>
  <si>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</si>
  <si>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</si>
  <si>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</si>
  <si>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</si>
  <si>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</si>
  <si>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</si>
  <si>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</si>
  <si>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</si>
  <si>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</si>
  <si>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</si>
  <si>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</si>
  <si>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</si>
  <si>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</si>
  <si>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</si>
  <si>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</si>
  <si>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</si>
  <si>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</si>
  <si>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</si>
  <si>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</si>
  <si>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</si>
  <si>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</si>
  <si>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</si>
  <si>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</si>
  <si>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</si>
  <si>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</si>
  <si>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</si>
  <si>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</si>
  <si>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</si>
  <si>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</si>
  <si>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</si>
  <si>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</si>
  <si>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</si>
  <si>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</si>
  <si>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</si>
  <si>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</si>
  <si>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</si>
  <si>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</si>
  <si>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</si>
  <si>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</si>
  <si>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</si>
  <si>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</si>
  <si>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</si>
  <si>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</si>
  <si>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</si>
  <si>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</si>
  <si>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</si>
  <si>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</si>
  <si>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</si>
  <si>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</si>
  <si>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</si>
  <si>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</si>
  <si>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</si>
  <si>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</si>
  <si>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</si>
  <si>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</si>
  <si>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</si>
  <si>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</si>
  <si>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</si>
  <si>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</si>
  <si>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</si>
  <si>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</si>
  <si>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</si>
  <si>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</si>
  <si>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</si>
  <si>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</si>
  <si>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</si>
  <si>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</si>
  <si>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</si>
  <si>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</si>
  <si>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</si>
  <si>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</si>
  <si>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</si>
  <si>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</si>
  <si>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</si>
  <si>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</si>
  <si>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</si>
  <si>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</si>
  <si>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</si>
  <si>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</si>
  <si>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</si>
  <si>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</si>
  <si>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</si>
  <si>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</si>
  <si>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</si>
  <si>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</si>
  <si>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</si>
  <si>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</si>
  <si>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</si>
  <si>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</si>
  <si>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</si>
  <si>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</si>
  <si>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</si>
  <si>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</si>
  <si>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</si>
  <si>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</si>
  <si>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</si>
  <si>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</si>
  <si>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</si>
  <si>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</si>
  <si>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</si>
  <si>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</si>
  <si>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</si>
  <si>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</si>
  <si>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</si>
  <si>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</si>
  <si>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</si>
  <si>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</si>
  <si>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</si>
  <si>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</si>
  <si>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</si>
  <si>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</si>
  <si>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</si>
  <si>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</si>
  <si>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</si>
  <si>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</si>
  <si>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</si>
  <si>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</si>
  <si>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</si>
  <si>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</si>
  <si>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</si>
  <si>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</si>
  <si>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</si>
  <si>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</si>
  <si>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</si>
  <si>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</si>
  <si>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</si>
  <si>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</si>
  <si>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</si>
  <si>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</si>
  <si>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</si>
  <si>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</si>
  <si>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</si>
  <si>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</si>
  <si>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</si>
  <si>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</si>
  <si>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</si>
  <si>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</si>
  <si>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</si>
  <si>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</si>
  <si>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</si>
  <si>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</si>
  <si>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</si>
  <si>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</si>
  <si>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</si>
  <si>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</si>
  <si>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</si>
  <si>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</si>
  <si>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</si>
  <si>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</si>
  <si>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</si>
  <si>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</si>
  <si>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</si>
  <si>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</si>
  <si>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</si>
  <si>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</si>
  <si>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</si>
  <si>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</si>
  <si>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</si>
  <si>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</si>
  <si>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</si>
  <si>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</si>
  <si>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</si>
  <si>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</si>
  <si>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</si>
  <si>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</si>
  <si>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</si>
  <si>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</si>
  <si>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</si>
  <si>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</si>
  <si>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</si>
  <si>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</si>
  <si>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</si>
  <si>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</si>
  <si>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</si>
  <si>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</si>
  <si>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</si>
  <si>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</si>
  <si>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</si>
  <si>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</si>
  <si>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</si>
  <si>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</si>
  <si>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</si>
  <si>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</si>
  <si>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</si>
  <si>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</si>
  <si>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</si>
  <si>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</si>
  <si>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</si>
  <si>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</si>
  <si>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</si>
  <si>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</si>
  <si>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</si>
  <si>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</si>
  <si>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</si>
  <si>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</si>
  <si>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</si>
  <si>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</si>
  <si>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</si>
  <si>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</si>
  <si>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</si>
  <si>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</si>
  <si>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</si>
  <si>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</si>
  <si>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</si>
  <si>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</si>
  <si>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</si>
  <si>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</si>
  <si>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</si>
  <si>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</si>
  <si>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</si>
  <si>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</si>
  <si>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</si>
  <si>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</si>
  <si>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</si>
  <si>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</si>
  <si>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</si>
  <si>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</si>
  <si>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</si>
  <si>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</si>
  <si>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</si>
  <si>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</si>
  <si>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</si>
  <si>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</si>
  <si>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</si>
  <si>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</si>
  <si>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</si>
  <si>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</si>
  <si>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</si>
  <si>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</si>
  <si>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</si>
  <si>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</si>
  <si>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</si>
  <si>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</si>
  <si>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</si>
  <si>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</si>
  <si>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</si>
  <si>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</si>
  <si>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</si>
  <si>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</si>
  <si>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</si>
  <si>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</si>
  <si>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</si>
  <si>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</si>
  <si>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</si>
  <si>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</si>
  <si>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</si>
  <si>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</si>
  <si>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</si>
  <si>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</si>
  <si>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</si>
  <si>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</si>
  <si>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</si>
  <si>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</si>
  <si>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</si>
  <si>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</si>
  <si>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</si>
  <si>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</si>
  <si>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</si>
  <si>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</si>
  <si>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</si>
  <si>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</si>
  <si>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</si>
  <si>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</si>
  <si>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</si>
  <si>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</si>
  <si>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</si>
  <si>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</si>
  <si>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</si>
  <si>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</si>
  <si>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</si>
  <si>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</si>
  <si>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</si>
  <si>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</si>
  <si>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</si>
  <si>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</si>
  <si>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</si>
  <si>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</si>
  <si>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</si>
  <si>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</si>
  <si>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</si>
  <si>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</si>
  <si>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</si>
  <si>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</si>
  <si>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</si>
  <si>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</si>
  <si>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</si>
  <si>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</si>
  <si>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</si>
  <si>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</si>
  <si>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</si>
  <si>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</si>
  <si>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</si>
  <si>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</si>
  <si>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</si>
  <si>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</si>
  <si>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</si>
  <si>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</si>
  <si>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</si>
  <si>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</si>
  <si>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</si>
  <si>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</si>
  <si>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</si>
  <si>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</si>
  <si>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</si>
  <si>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</si>
  <si>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</si>
  <si>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</si>
  <si>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</si>
  <si>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</si>
  <si>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</si>
  <si>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</si>
  <si>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</si>
  <si>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</si>
  <si>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</si>
  <si>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</si>
  <si>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</si>
  <si>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</si>
  <si>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</si>
  <si>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</si>
  <si>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</si>
  <si>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</si>
  <si>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</si>
  <si>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</si>
  <si>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</si>
  <si>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</si>
  <si>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</si>
  <si>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</si>
  <si>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</si>
  <si>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</si>
  <si>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</si>
  <si>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</si>
  <si>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</si>
  <si>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</si>
  <si>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</si>
  <si>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</si>
  <si>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</si>
  <si>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</si>
  <si>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</si>
  <si>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</si>
  <si>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</si>
  <si>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</si>
  <si>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</si>
  <si>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</si>
  <si>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</si>
  <si>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</si>
  <si>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</si>
  <si>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</si>
  <si>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</si>
  <si>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</si>
  <si>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</si>
  <si>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</si>
  <si>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</si>
  <si>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</si>
  <si>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</si>
  <si>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</si>
  <si>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</si>
  <si>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</si>
  <si>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</si>
  <si>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</si>
  <si>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</si>
  <si>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</si>
  <si>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</si>
  <si>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</si>
  <si>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</si>
  <si>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</si>
  <si>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</si>
  <si>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</si>
  <si>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</si>
  <si>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</si>
  <si>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</si>
  <si>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</si>
  <si>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</si>
  <si>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</si>
  <si>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</si>
  <si>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</si>
  <si>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</si>
  <si>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</si>
  <si>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</si>
  <si>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</si>
  <si>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</si>
  <si>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</si>
  <si>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</si>
  <si>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</si>
  <si>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</si>
  <si>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</si>
  <si>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</si>
  <si>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</si>
  <si>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</si>
  <si>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</si>
  <si>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</si>
  <si>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</si>
  <si>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</si>
  <si>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</si>
  <si>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</si>
  <si>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</si>
  <si>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</si>
  <si>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</si>
  <si>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</si>
  <si>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</si>
  <si>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</si>
  <si>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</si>
  <si>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</si>
  <si>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</si>
  <si>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</si>
  <si>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</si>
  <si>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</si>
  <si>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</si>
  <si>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</si>
  <si>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</si>
  <si>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</si>
  <si>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</si>
  <si>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</si>
  <si>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</si>
  <si>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</si>
  <si>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</si>
  <si>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</si>
  <si>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</si>
  <si>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</si>
  <si>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</si>
  <si>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</si>
  <si>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</si>
  <si>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</si>
  <si>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</si>
  <si>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</si>
  <si>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</si>
  <si>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</si>
  <si>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</si>
  <si>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</si>
  <si>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</si>
  <si>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</si>
  <si>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</si>
  <si>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</si>
  <si>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</si>
  <si>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</si>
  <si>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</si>
  <si>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</si>
  <si>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</si>
  <si>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</si>
  <si>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</si>
  <si>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</si>
  <si>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</si>
  <si>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</si>
  <si>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</si>
  <si>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</si>
  <si>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</si>
  <si>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</si>
  <si>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</si>
  <si>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</si>
  <si>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</si>
  <si>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</si>
  <si>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</si>
  <si>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</si>
  <si>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</si>
  <si>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</si>
  <si>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</si>
  <si>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</si>
  <si>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</si>
  <si>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</si>
  <si>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</si>
  <si>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</si>
  <si>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</si>
  <si>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</si>
  <si>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</si>
  <si>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</si>
  <si>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</si>
  <si>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</si>
  <si>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</si>
  <si>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</si>
  <si>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</si>
  <si>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</si>
  <si>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</si>
  <si>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</si>
  <si>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</si>
  <si>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</si>
  <si>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</si>
  <si>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</si>
  <si>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</si>
  <si>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</si>
  <si>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</si>
  <si>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</si>
  <si>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</si>
  <si>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</si>
  <si>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</si>
  <si>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</si>
  <si>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</si>
  <si>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</si>
  <si>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</si>
  <si>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</si>
  <si>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</si>
  <si>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</si>
  <si>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</si>
  <si>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</si>
  <si>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</si>
  <si>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</si>
  <si>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</si>
  <si>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</si>
  <si>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</si>
  <si>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</si>
  <si>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</si>
  <si>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</si>
  <si>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</si>
  <si>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</si>
  <si>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</si>
  <si>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</si>
  <si>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</si>
  <si>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</si>
  <si>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</si>
  <si>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</si>
  <si>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</si>
  <si>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</si>
  <si>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</si>
  <si>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</si>
  <si>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</si>
  <si>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</si>
  <si>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</si>
  <si>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</si>
  <si>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</si>
  <si>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</si>
  <si>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</si>
  <si>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</si>
  <si>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</si>
  <si>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</si>
  <si>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</si>
  <si>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</si>
  <si>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</si>
  <si>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</si>
  <si>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</si>
  <si>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</si>
  <si>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</si>
  <si>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</si>
  <si>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</si>
  <si>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</si>
  <si>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</si>
  <si>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</si>
  <si>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</si>
  <si>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</si>
  <si>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</si>
  <si>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</si>
  <si>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</si>
  <si>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</si>
  <si>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</si>
  <si>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</si>
  <si>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</si>
  <si>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</si>
  <si>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</si>
  <si>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</si>
  <si>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</si>
  <si>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</si>
  <si>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</si>
  <si>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</si>
  <si>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</si>
  <si>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</si>
  <si>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</si>
  <si>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</si>
  <si>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</si>
  <si>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</si>
  <si>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</si>
  <si>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</si>
  <si>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</si>
  <si>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</si>
  <si>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</si>
  <si>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</si>
  <si>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</si>
  <si>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</si>
  <si>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</si>
  <si>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</si>
  <si>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</si>
  <si>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</si>
  <si>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</si>
  <si>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</si>
  <si>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</si>
  <si>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</si>
  <si>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</si>
  <si>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</si>
  <si>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</si>
  <si>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</si>
  <si>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</si>
  <si>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</si>
  <si>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</si>
  <si>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</si>
  <si>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</si>
  <si>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</si>
  <si>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</si>
  <si>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</si>
  <si>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</si>
  <si>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</si>
  <si>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</si>
  <si>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</si>
  <si>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</si>
  <si>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</si>
  <si>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</si>
  <si>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</si>
  <si>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</si>
  <si>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</si>
  <si>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</si>
  <si>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</si>
  <si>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</si>
  <si>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</si>
  <si>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</si>
  <si>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</si>
  <si>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</si>
  <si>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</si>
  <si>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</si>
  <si>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</si>
  <si>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</si>
  <si>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</si>
  <si>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</si>
  <si>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</si>
  <si>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</si>
  <si>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</si>
  <si>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</si>
  <si>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</si>
  <si>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</si>
  <si>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</si>
  <si>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</si>
  <si>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</si>
  <si>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</si>
  <si>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</si>
  <si>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</si>
  <si>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</si>
  <si>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</si>
  <si>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</si>
  <si>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</si>
  <si>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</si>
  <si>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</si>
  <si>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</si>
  <si>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</si>
  <si>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</si>
  <si>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</si>
  <si>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</si>
  <si>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</si>
  <si>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</si>
  <si>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</si>
  <si>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</si>
  <si>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</si>
  <si>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</si>
  <si>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</si>
  <si>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</si>
  <si>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</si>
  <si>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</si>
  <si>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</si>
  <si>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</si>
  <si>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</si>
  <si>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</si>
  <si>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</si>
  <si>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</si>
  <si>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</si>
  <si>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</si>
  <si>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</si>
  <si>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</si>
  <si>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</si>
  <si>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</si>
  <si>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</si>
  <si>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</si>
  <si>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</si>
  <si>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</si>
  <si>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</si>
  <si>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</si>
  <si>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</si>
  <si>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</si>
  <si>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</si>
  <si>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</si>
  <si>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</si>
  <si>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</si>
  <si>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</si>
  <si>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</si>
  <si>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</si>
  <si>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</si>
  <si>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</si>
  <si>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</si>
  <si>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</si>
  <si>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</si>
  <si>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</si>
  <si>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</si>
  <si>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</si>
  <si>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</si>
  <si>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</si>
  <si>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</si>
  <si>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</si>
  <si>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</si>
  <si>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</si>
  <si>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</si>
  <si>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</si>
  <si>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</si>
  <si>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</si>
  <si>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</si>
  <si>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</si>
  <si>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</si>
  <si>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</si>
  <si>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</si>
  <si>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</si>
  <si>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</si>
  <si>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</si>
  <si>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</si>
  <si>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</si>
  <si>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</si>
  <si>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</si>
  <si>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</si>
  <si>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</si>
  <si>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</si>
  <si>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</si>
  <si>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</si>
  <si>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</si>
  <si>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</si>
  <si>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</si>
  <si>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</si>
  <si>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</si>
  <si>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</si>
  <si>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</si>
  <si>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</si>
  <si>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</si>
  <si>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</si>
  <si>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</si>
  <si>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</si>
  <si>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</si>
  <si>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</si>
  <si>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</si>
  <si>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</si>
  <si>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</si>
  <si>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</si>
  <si>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</si>
  <si>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</si>
  <si>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</si>
  <si>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</si>
  <si>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</si>
  <si>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</si>
  <si>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</si>
  <si>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</si>
  <si>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</si>
  <si>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</si>
  <si>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</si>
  <si>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</si>
  <si>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</si>
  <si>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</si>
  <si>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</si>
  <si>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</si>
  <si>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</si>
  <si>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</si>
  <si>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</si>
  <si>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</si>
  <si>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</si>
  <si>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</si>
  <si>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</si>
  <si>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</si>
  <si>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</si>
  <si>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</si>
  <si>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</si>
  <si>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</si>
  <si>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</si>
  <si>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</si>
  <si>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</si>
  <si>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</si>
  <si>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</si>
  <si>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</si>
  <si>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</si>
  <si>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</si>
  <si>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</si>
  <si>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</si>
  <si>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</si>
  <si>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</si>
  <si>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</si>
  <si>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</si>
  <si>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</si>
  <si>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</si>
  <si>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</si>
  <si>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</si>
  <si>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</si>
  <si>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</si>
  <si>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</si>
  <si>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</si>
  <si>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</si>
  <si>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</si>
  <si>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</si>
  <si>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</si>
  <si>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</si>
  <si>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</si>
  <si>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</si>
  <si>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</si>
  <si>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</si>
  <si>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</si>
  <si>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</si>
  <si>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</si>
  <si>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</si>
  <si>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</si>
  <si>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</si>
  <si>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</si>
  <si>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</si>
  <si>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</si>
  <si>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</si>
  <si>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</si>
  <si>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</si>
  <si>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</si>
  <si>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</si>
  <si>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</si>
  <si>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</si>
  <si>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</si>
  <si>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</si>
  <si>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</si>
  <si>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</si>
  <si>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</si>
  <si>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</si>
  <si>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</si>
  <si>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</si>
  <si>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</si>
  <si>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</si>
  <si>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</si>
  <si>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</si>
  <si>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</si>
  <si>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</si>
  <si>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</si>
  <si>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</si>
  <si>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</si>
  <si>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</si>
  <si>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</si>
  <si>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</si>
  <si>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</si>
  <si>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</si>
  <si>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</si>
  <si>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</si>
  <si>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</si>
  <si>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</si>
  <si>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</si>
  <si>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</si>
  <si>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</si>
  <si>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</si>
  <si>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</si>
  <si>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</si>
  <si>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</si>
  <si>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</si>
  <si>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</si>
  <si>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</si>
  <si>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</si>
  <si>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</si>
  <si>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</si>
  <si>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</si>
  <si>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</si>
  <si>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</si>
  <si>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</si>
  <si>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</si>
  <si>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</si>
  <si>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</si>
  <si>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</si>
  <si>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</si>
  <si>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</si>
  <si>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</si>
  <si>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</si>
  <si>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</si>
  <si>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</si>
  <si>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</si>
  <si>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</si>
  <si>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</si>
  <si>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</si>
  <si>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</si>
  <si>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</si>
  <si>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</si>
  <si>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</si>
  <si>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</si>
  <si>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</si>
  <si>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</si>
  <si>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</si>
  <si>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</si>
  <si>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</si>
  <si>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</si>
  <si>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</si>
  <si>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</si>
  <si>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</si>
  <si>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</si>
  <si>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</si>
  <si>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</si>
  <si>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</si>
  <si>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</si>
  <si>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</si>
  <si>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</si>
  <si>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</si>
  <si>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</si>
  <si>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</si>
  <si>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</si>
  <si>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</si>
  <si>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</si>
  <si>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</si>
  <si>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</si>
  <si>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</si>
  <si>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</si>
  <si>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</si>
  <si>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</si>
  <si>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</si>
  <si>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</si>
  <si>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</si>
  <si>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</si>
  <si>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</si>
  <si>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</si>
  <si>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</si>
  <si>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</si>
  <si>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</si>
  <si>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</si>
  <si>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</si>
  <si>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</si>
  <si>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</si>
  <si>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</si>
  <si>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</si>
  <si>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</si>
  <si>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</si>
  <si>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</si>
  <si>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</si>
  <si>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</si>
  <si>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</si>
  <si>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</si>
  <si>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</si>
  <si>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</si>
  <si>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</si>
  <si>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</si>
  <si>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</si>
  <si>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</si>
  <si>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</si>
  <si>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</si>
  <si>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</si>
  <si>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</si>
  <si>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</si>
  <si>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</si>
  <si>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</si>
  <si>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</si>
  <si>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</si>
  <si>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</si>
  <si>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</si>
  <si>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</si>
  <si>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</si>
  <si>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</si>
  <si>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</si>
  <si>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</si>
  <si>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</si>
  <si>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</si>
  <si>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</si>
  <si>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</si>
  <si>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</si>
  <si>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</si>
  <si>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</si>
  <si>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</si>
  <si>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</si>
  <si>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</si>
  <si>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</si>
  <si>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</si>
  <si>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</si>
  <si>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</si>
  <si>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</si>
  <si>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</si>
  <si>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</si>
  <si>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</si>
  <si>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</si>
  <si>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</si>
  <si>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</si>
  <si>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</si>
  <si>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</si>
  <si>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</si>
  <si>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</si>
  <si>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</si>
  <si>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</si>
  <si>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</si>
  <si>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</si>
  <si>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</si>
  <si>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</si>
  <si>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</si>
  <si>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</si>
  <si>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</si>
  <si>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</si>
  <si>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</si>
  <si>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</si>
  <si>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</si>
  <si>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</si>
  <si>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</si>
  <si>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</si>
  <si>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</si>
  <si>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</si>
  <si>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</si>
  <si>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</si>
  <si>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</si>
  <si>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</si>
  <si>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</si>
  <si>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</si>
  <si>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</si>
  <si>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</si>
  <si>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</si>
  <si>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</si>
  <si>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</si>
  <si>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</si>
  <si>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</si>
  <si>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</si>
  <si>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</si>
  <si>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</si>
  <si>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</si>
  <si>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</si>
  <si>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</si>
  <si>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</si>
  <si>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</si>
  <si>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</si>
  <si>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</si>
  <si>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</si>
  <si>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</si>
  <si>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</si>
  <si>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</si>
  <si>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</si>
  <si>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</si>
  <si>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</si>
  <si>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</si>
  <si>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</si>
  <si>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</si>
  <si>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</si>
  <si>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</si>
  <si>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</si>
  <si>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</si>
  <si>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</si>
  <si>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</si>
  <si>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</si>
  <si>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</si>
  <si>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</si>
  <si>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</si>
  <si>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</si>
  <si>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</si>
  <si>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</si>
  <si>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</si>
  <si>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</si>
  <si>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</si>
  <si>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</si>
  <si>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</si>
  <si>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</si>
  <si>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</si>
  <si>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</si>
  <si>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</si>
  <si>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</si>
  <si>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</si>
  <si>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</si>
  <si>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</si>
  <si>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</si>
  <si>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</si>
  <si>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</si>
  <si>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</si>
  <si>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</si>
  <si>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</si>
  <si>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</si>
  <si>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</si>
  <si>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</si>
  <si>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</si>
  <si>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</si>
  <si>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</si>
  <si>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</si>
  <si>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</si>
  <si>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</si>
  <si>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</si>
  <si>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</si>
  <si>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</si>
  <si>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</si>
  <si>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</si>
  <si>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</si>
  <si>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</si>
  <si>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</si>
  <si>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</si>
  <si>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</si>
  <si>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</si>
  <si>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</si>
  <si>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</si>
  <si>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</si>
  <si>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</si>
  <si>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</si>
  <si>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</si>
  <si>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</si>
  <si>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</si>
  <si>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</si>
  <si>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</si>
  <si>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</si>
  <si>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</si>
  <si>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</si>
  <si>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</si>
  <si>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</si>
  <si>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</si>
  <si>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</si>
  <si>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</si>
  <si>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</si>
  <si>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</si>
  <si>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</si>
  <si>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</si>
  <si>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</si>
  <si>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</si>
  <si>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</si>
  <si>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</si>
  <si>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</si>
  <si>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</si>
  <si>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</si>
  <si>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</si>
  <si>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</si>
  <si>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</si>
  <si>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</si>
  <si>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</si>
  <si>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</si>
  <si>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</si>
  <si>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</si>
  <si>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</si>
  <si>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</si>
  <si>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</si>
  <si>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</si>
  <si>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</si>
  <si>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</si>
  <si>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</si>
  <si>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</si>
  <si>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</si>
  <si>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</si>
  <si>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</si>
  <si>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</si>
  <si>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</si>
  <si>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</si>
  <si>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</si>
  <si>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</si>
  <si>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</si>
  <si>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</si>
  <si>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</si>
  <si>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</si>
  <si>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</si>
  <si>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</si>
  <si>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</si>
  <si>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</si>
  <si>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</si>
  <si>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</si>
  <si>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</si>
  <si>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</si>
  <si>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</si>
  <si>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</si>
  <si>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</si>
  <si>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</si>
  <si>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</si>
  <si>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</si>
  <si>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</si>
  <si>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</si>
  <si>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</si>
  <si>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</si>
  <si>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</si>
  <si>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</si>
  <si>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</si>
  <si>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</si>
  <si>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</si>
  <si>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</si>
  <si>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</si>
  <si>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</si>
  <si>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</si>
  <si>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</si>
  <si>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</si>
  <si>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</si>
  <si>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</si>
  <si>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</si>
  <si>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</si>
  <si>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</si>
  <si>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</si>
  <si>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</si>
  <si>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</si>
  <si>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</si>
  <si>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</si>
  <si>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</si>
  <si>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</si>
  <si>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</si>
  <si>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</si>
  <si>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</si>
  <si>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</si>
  <si>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</si>
  <si>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</si>
  <si>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</si>
  <si>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</si>
  <si>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</si>
  <si>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</si>
  <si>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</si>
  <si>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</si>
  <si>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</si>
  <si>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</si>
  <si>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</si>
  <si>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</si>
  <si>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</si>
  <si>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</si>
  <si>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</si>
  <si>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</si>
  <si>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</si>
  <si>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</si>
  <si>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</si>
  <si>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</si>
  <si>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</si>
  <si>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</si>
  <si>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</si>
  <si>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</si>
  <si>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</si>
  <si>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</si>
  <si>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</si>
  <si>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</si>
  <si>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</si>
  <si>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</si>
  <si>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</si>
  <si>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</si>
  <si>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</si>
  <si>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</si>
  <si>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</si>
  <si>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</si>
  <si>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</si>
  <si>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</si>
  <si>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</si>
  <si>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</si>
  <si>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</si>
  <si>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</si>
  <si>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</si>
  <si>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</si>
  <si>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</si>
  <si>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</si>
  <si>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</si>
  <si>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</si>
  <si>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</si>
  <si>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</si>
  <si>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</si>
  <si>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</si>
  <si>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</si>
  <si>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</si>
  <si>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</si>
  <si>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</si>
  <si>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</si>
  <si>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</si>
  <si>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</si>
  <si>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</si>
  <si>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</si>
  <si>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</si>
  <si>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</si>
  <si>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</si>
  <si>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</si>
  <si>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</si>
  <si>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</si>
  <si>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</si>
  <si>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</si>
  <si>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</si>
  <si>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</si>
  <si>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</si>
  <si>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</si>
  <si>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</si>
  <si>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</si>
  <si>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</si>
  <si>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</si>
  <si>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</si>
  <si>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</si>
  <si>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</si>
  <si>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</si>
  <si>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</si>
  <si>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</si>
  <si>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</si>
  <si>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</si>
  <si>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</si>
  <si>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</si>
  <si>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</si>
  <si>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</si>
  <si>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</si>
  <si>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</si>
  <si>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</si>
  <si>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</si>
  <si>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</si>
  <si>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</si>
  <si>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</si>
  <si>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</si>
  <si>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</si>
  <si>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</si>
  <si>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</si>
  <si>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</si>
  <si>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</si>
  <si>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</si>
  <si>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</si>
  <si>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</si>
  <si>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</si>
  <si>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</si>
  <si>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</si>
  <si>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</si>
  <si>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</si>
  <si>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</si>
  <si>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</si>
  <si>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</si>
  <si>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</si>
  <si>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</si>
  <si>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</si>
  <si>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</si>
  <si>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</si>
  <si>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</si>
  <si>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</si>
  <si>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</si>
  <si>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</si>
  <si>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</si>
  <si>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</si>
  <si>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</si>
  <si>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</si>
  <si>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</si>
  <si>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</si>
  <si>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</si>
  <si>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</si>
  <si>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</si>
  <si>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</si>
  <si>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</si>
  <si>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</si>
  <si>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</si>
  <si>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</si>
  <si>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</si>
  <si>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</si>
  <si>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</si>
  <si>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</si>
  <si>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</si>
  <si>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</si>
  <si>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</si>
  <si>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</si>
  <si>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</si>
  <si>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</si>
  <si>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</si>
  <si>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</si>
  <si>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</si>
  <si>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</si>
  <si>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</si>
  <si>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</si>
  <si>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</si>
  <si>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</si>
  <si>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</si>
  <si>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</si>
  <si>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</si>
  <si>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</si>
  <si>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</si>
  <si>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</si>
  <si>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</si>
  <si>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</si>
  <si>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</si>
  <si>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</si>
  <si>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</si>
  <si>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</si>
  <si>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</si>
  <si>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</si>
  <si>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</si>
  <si>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</si>
  <si>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</si>
  <si>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</si>
  <si>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</si>
  <si>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</si>
  <si>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</si>
  <si>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</si>
  <si>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</si>
  <si>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</si>
  <si>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</si>
  <si>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</si>
  <si>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</si>
  <si>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</si>
  <si>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</si>
  <si>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</si>
  <si>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</si>
  <si>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</si>
  <si>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</si>
  <si>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</si>
  <si>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</si>
  <si>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</si>
  <si>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</si>
  <si>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</si>
  <si>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</si>
  <si>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</si>
  <si>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</si>
  <si>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</si>
  <si>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</si>
  <si>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</si>
  <si>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</si>
  <si>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</si>
  <si>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</si>
  <si>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</si>
  <si>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</si>
  <si>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</si>
  <si>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</si>
  <si>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</si>
  <si>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</si>
  <si>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</si>
  <si>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</si>
  <si>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</si>
  <si>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</si>
  <si>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</si>
  <si>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</si>
  <si>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</si>
  <si>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</si>
  <si>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</si>
  <si>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</si>
  <si>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</si>
  <si>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</si>
  <si>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</si>
  <si>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</si>
  <si>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</si>
  <si>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</si>
  <si>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</si>
  <si>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</si>
  <si>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</si>
  <si>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</si>
  <si>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</si>
  <si>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</si>
  <si>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</si>
  <si>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</si>
  <si>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</si>
  <si>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</si>
  <si>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</si>
  <si>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</si>
  <si>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</si>
  <si>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</si>
  <si>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</si>
  <si>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</si>
  <si>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</si>
  <si>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</si>
  <si>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</si>
  <si>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</si>
  <si>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</si>
  <si>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</si>
  <si>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</si>
  <si>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</si>
  <si>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</si>
  <si>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</si>
  <si>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</si>
  <si>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</si>
  <si>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</si>
  <si>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</si>
  <si>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</si>
  <si>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</si>
  <si>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</si>
  <si>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</si>
  <si>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</si>
  <si>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</si>
  <si>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</si>
  <si>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</si>
  <si>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</si>
  <si>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</si>
  <si>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</si>
  <si>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</si>
  <si>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</si>
  <si>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</si>
  <si>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</si>
  <si>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</si>
  <si>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</si>
  <si>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</si>
  <si>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</si>
  <si>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</si>
  <si>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</si>
  <si>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</si>
  <si>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</si>
  <si>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</si>
  <si>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</si>
  <si>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</si>
  <si>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</si>
  <si>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</si>
  <si>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</si>
  <si>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</si>
  <si>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</si>
  <si>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</si>
  <si>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</si>
  <si>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</si>
  <si>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</si>
  <si>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</si>
  <si>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</si>
  <si>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</si>
  <si>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</si>
  <si>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</si>
  <si>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</si>
  <si>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</si>
  <si>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</si>
  <si>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</si>
  <si>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</si>
  <si>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</si>
  <si>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</si>
  <si>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</si>
  <si>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</si>
  <si>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</si>
  <si>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</si>
  <si>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</si>
  <si>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</si>
  <si>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</si>
  <si>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</si>
  <si>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</si>
  <si>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</si>
  <si>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</si>
  <si>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</si>
  <si>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</si>
  <si>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</si>
  <si>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</si>
  <si>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</si>
  <si>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</si>
  <si>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</si>
  <si>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</si>
  <si>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</si>
  <si>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</si>
  <si>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</si>
  <si>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</si>
  <si>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</si>
  <si>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</si>
  <si>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</si>
  <si>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</si>
  <si>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</si>
  <si>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</si>
  <si>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</si>
  <si>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</si>
  <si>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</si>
  <si>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</si>
  <si>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</si>
  <si>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</si>
  <si>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</si>
  <si>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</si>
  <si>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</si>
  <si>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</si>
  <si>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</si>
  <si>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</si>
  <si>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</si>
  <si>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</si>
  <si>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</si>
  <si>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</si>
  <si>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</si>
  <si>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</si>
  <si>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</si>
  <si>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</si>
  <si>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</si>
  <si>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</si>
  <si>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</si>
  <si>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</si>
  <si>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</si>
  <si>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</si>
  <si>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</si>
  <si>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</si>
  <si>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</si>
  <si>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</si>
  <si>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</si>
  <si>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</si>
  <si>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</si>
  <si>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</si>
  <si>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</si>
  <si>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</si>
  <si>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</si>
  <si>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</si>
  <si>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</si>
  <si>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</si>
  <si>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</si>
  <si>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</si>
  <si>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</si>
  <si>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</si>
  <si>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</si>
  <si>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</si>
  <si>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</si>
  <si>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</si>
  <si>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</si>
  <si>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</si>
  <si>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</si>
  <si>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</si>
  <si>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</si>
  <si>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</si>
  <si>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</si>
  <si>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</si>
  <si>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</si>
  <si>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</si>
  <si>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</si>
  <si>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</si>
  <si>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</si>
  <si>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</si>
  <si>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</si>
  <si>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</si>
  <si>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</si>
  <si>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</si>
  <si>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</si>
  <si>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</si>
  <si>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</si>
  <si>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</si>
  <si>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</si>
  <si>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</si>
  <si>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</si>
  <si>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</si>
  <si>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</si>
  <si>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</si>
  <si>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</si>
  <si>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</si>
  <si>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</si>
  <si>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</si>
  <si>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</si>
  <si>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</si>
  <si>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</si>
  <si>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</si>
  <si>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</si>
  <si>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</si>
  <si>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</si>
  <si>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</si>
  <si>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</si>
  <si>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</si>
  <si>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</si>
  <si>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</si>
  <si>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</si>
  <si>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</si>
  <si>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</si>
  <si>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</si>
  <si>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</si>
  <si>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</si>
  <si>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</si>
  <si>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</si>
  <si>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</si>
  <si>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</si>
  <si>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</si>
  <si>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</si>
  <si>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</si>
  <si>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</si>
  <si>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</si>
  <si>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</si>
  <si>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</si>
  <si>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</si>
  <si>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</si>
  <si>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</si>
  <si>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</si>
  <si>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</si>
  <si>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</si>
  <si>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</si>
  <si>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</si>
  <si>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</si>
  <si>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</si>
  <si>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</si>
  <si>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</si>
  <si>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</si>
  <si>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</si>
  <si>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</si>
  <si>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</si>
  <si>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</si>
  <si>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</si>
  <si>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</si>
  <si>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</si>
  <si>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</si>
  <si>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</si>
  <si>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</si>
  <si>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</si>
  <si>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</si>
  <si>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</si>
  <si>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</si>
  <si>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</si>
  <si>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</si>
  <si>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</si>
  <si>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</si>
  <si>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</si>
  <si>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</si>
  <si>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</si>
  <si>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</si>
  <si>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</si>
  <si>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</si>
  <si>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</si>
  <si>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</si>
  <si>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</si>
  <si>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</si>
  <si>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</si>
  <si>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</si>
  <si>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</si>
  <si>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</si>
  <si>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</si>
  <si>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</si>
  <si>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</si>
  <si>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</si>
  <si>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</si>
  <si>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</si>
  <si>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</si>
  <si>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</si>
  <si>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</si>
  <si>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</si>
  <si>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</si>
  <si>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</si>
  <si>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</si>
  <si>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</si>
  <si>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</si>
  <si>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</si>
  <si>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</si>
  <si>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</si>
  <si>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</si>
  <si>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</si>
  <si>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</si>
  <si>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</si>
  <si>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</si>
  <si>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</si>
  <si>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</si>
  <si>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</si>
  <si>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</si>
  <si>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</si>
  <si>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</si>
  <si>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</si>
  <si>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</si>
  <si>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</si>
  <si>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</si>
  <si>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</si>
  <si>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</si>
  <si>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</si>
  <si>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</si>
  <si>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</si>
  <si>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</si>
  <si>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</si>
  <si>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</si>
  <si>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</si>
  <si>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</si>
  <si>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</si>
  <si>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</si>
  <si>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</si>
  <si>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</si>
  <si>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</si>
  <si>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</si>
  <si>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</si>
  <si>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</si>
  <si>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</si>
  <si>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</si>
  <si>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</si>
  <si>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</si>
  <si>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</si>
  <si>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</si>
  <si>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</si>
  <si>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</si>
  <si>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</si>
  <si>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</si>
  <si>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</si>
  <si>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</si>
  <si>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</si>
  <si>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</si>
  <si>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</si>
  <si>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</si>
  <si>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</si>
  <si>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</si>
  <si>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</si>
  <si>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</si>
  <si>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</si>
  <si>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</si>
  <si>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</si>
  <si>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</si>
  <si>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</si>
  <si>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</si>
  <si>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</si>
  <si>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</si>
  <si>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</si>
  <si>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</si>
  <si>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</si>
  <si>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</si>
  <si>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</si>
  <si>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</si>
  <si>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</si>
  <si>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</si>
  <si>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</si>
  <si>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</si>
  <si>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</si>
  <si>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</si>
  <si>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</si>
  <si>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</si>
  <si>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</si>
  <si>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</si>
  <si>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</si>
  <si>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</si>
  <si>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</si>
  <si>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</si>
  <si>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</si>
  <si>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</si>
  <si>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</si>
  <si>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</si>
  <si>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</si>
  <si>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</si>
  <si>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</si>
  <si>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</si>
  <si>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</si>
  <si>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</si>
  <si>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</si>
  <si>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</si>
  <si>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</si>
  <si>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</si>
  <si>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</si>
  <si>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</si>
  <si>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</si>
  <si>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</si>
  <si>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</si>
  <si>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</si>
  <si>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</si>
  <si>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</si>
  <si>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</si>
  <si>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</si>
  <si>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</si>
  <si>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</si>
  <si>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</si>
  <si>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</si>
  <si>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</si>
  <si>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</si>
  <si>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</si>
  <si>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</si>
  <si>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</si>
  <si>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</si>
  <si>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</si>
  <si>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</si>
  <si>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</si>
  <si>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</si>
  <si>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</si>
  <si>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</si>
  <si>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</si>
  <si>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</si>
  <si>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</si>
  <si>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</si>
  <si>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</si>
  <si>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</si>
  <si>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</si>
  <si>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</si>
  <si>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</si>
  <si>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</si>
  <si>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</si>
  <si>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</si>
  <si>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</si>
  <si>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</si>
  <si>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</si>
  <si>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</si>
  <si>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</si>
  <si>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</si>
  <si>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</si>
  <si>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</si>
  <si>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</si>
  <si>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</si>
  <si>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</si>
  <si>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</si>
  <si>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</si>
  <si>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</si>
  <si>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</si>
  <si>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</si>
  <si>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</si>
  <si>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</si>
  <si>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</si>
  <si>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</si>
  <si>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</si>
  <si>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</si>
  <si>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</si>
  <si>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</si>
  <si>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</si>
  <si>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</si>
  <si>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</si>
  <si>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</si>
  <si>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</si>
  <si>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</si>
  <si>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</si>
  <si>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</si>
  <si>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</si>
  <si>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</si>
  <si>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</si>
  <si>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</si>
  <si>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</si>
  <si>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</si>
  <si>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</si>
  <si>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</si>
  <si>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</si>
  <si>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</si>
  <si>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</si>
  <si>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</si>
  <si>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</si>
  <si>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</si>
  <si>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</si>
  <si>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</si>
  <si>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</si>
  <si>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</si>
  <si>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</si>
  <si>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</si>
  <si>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</si>
  <si>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</si>
  <si>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</si>
  <si>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</si>
  <si>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</si>
  <si>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</si>
  <si>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</si>
  <si>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</si>
  <si>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</si>
  <si>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</si>
  <si>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</si>
  <si>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</si>
  <si>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</si>
  <si>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</si>
  <si>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</si>
  <si>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</si>
  <si>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</si>
  <si>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</si>
  <si>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</si>
  <si>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</si>
  <si>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</si>
  <si>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</si>
  <si>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</si>
  <si>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</si>
  <si>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</si>
  <si>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</si>
  <si>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</si>
  <si>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</si>
  <si>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</si>
  <si>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</si>
  <si>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</si>
  <si>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</si>
  <si>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</si>
  <si>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</si>
  <si>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</si>
  <si>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</si>
  <si>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</si>
  <si>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</si>
  <si>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</si>
  <si>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</si>
  <si>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</si>
  <si>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</si>
  <si>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</si>
  <si>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</si>
  <si>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</si>
  <si>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</si>
  <si>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</si>
  <si>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</si>
  <si>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</si>
  <si>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</si>
  <si>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</si>
  <si>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</si>
  <si>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</si>
  <si>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</si>
  <si>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</si>
  <si>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</si>
  <si>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</si>
  <si>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</si>
  <si>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</si>
  <si>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</si>
  <si>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</si>
  <si>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</si>
  <si>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</si>
  <si>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</si>
  <si>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</si>
  <si>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</si>
  <si>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</si>
  <si>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</si>
  <si>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</si>
  <si>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</si>
  <si>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</si>
  <si>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</si>
  <si>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</si>
  <si>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</si>
  <si>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</si>
  <si>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</si>
  <si>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</si>
  <si>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</si>
  <si>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</si>
  <si>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</si>
  <si>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</si>
  <si>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</si>
  <si>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</si>
  <si>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</si>
  <si>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</si>
  <si>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</si>
  <si>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</si>
  <si>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</si>
  <si>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</si>
  <si>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</si>
  <si>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</si>
  <si>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</si>
  <si>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</si>
  <si>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</si>
  <si>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</si>
  <si>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</si>
  <si>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</si>
  <si>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</si>
  <si>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</si>
  <si>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</si>
  <si>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</si>
  <si>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</si>
  <si>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</si>
  <si>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</si>
  <si>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</si>
  <si>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</si>
  <si>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</si>
  <si>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</si>
  <si>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</si>
  <si>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</si>
  <si>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</si>
  <si>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</si>
  <si>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</si>
  <si>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</si>
  <si>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</si>
  <si>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</si>
  <si>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</si>
  <si>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</si>
  <si>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</si>
  <si>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</si>
  <si>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</si>
  <si>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</si>
  <si>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</si>
  <si>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</si>
  <si>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</si>
  <si>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</si>
  <si>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</si>
  <si>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</si>
  <si>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</si>
  <si>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</si>
  <si>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</si>
  <si>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</si>
  <si>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</si>
  <si>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</si>
  <si>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</si>
  <si>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</si>
  <si>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</si>
  <si>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</si>
  <si>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</si>
  <si>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</si>
  <si>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</si>
  <si>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</si>
  <si>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</si>
  <si>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</si>
  <si>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</si>
  <si>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</si>
  <si>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</si>
  <si>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</si>
  <si>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</si>
  <si>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</si>
  <si>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</si>
  <si>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</si>
  <si>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</si>
  <si>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</si>
  <si>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</si>
  <si>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</si>
  <si>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</si>
  <si>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</si>
  <si>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</si>
  <si>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</si>
  <si>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</si>
  <si>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</si>
  <si>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</si>
  <si>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</si>
  <si>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</si>
  <si>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</si>
  <si>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</si>
  <si>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</si>
  <si>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</si>
  <si>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</si>
  <si>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</si>
  <si>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</si>
  <si>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</si>
  <si>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</si>
  <si>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</si>
  <si>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</si>
  <si>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</si>
  <si>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</si>
  <si>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</si>
  <si>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</si>
  <si>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</si>
  <si>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</si>
  <si>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</si>
  <si>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</si>
  <si>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</si>
  <si>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</si>
  <si>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</si>
  <si>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</si>
  <si>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</si>
  <si>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</si>
  <si>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</si>
  <si>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</si>
  <si>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</si>
  <si>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</si>
  <si>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</si>
  <si>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</si>
  <si>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</si>
  <si>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</si>
  <si>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</si>
  <si>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</si>
  <si>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</si>
  <si>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</si>
  <si>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</si>
  <si>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</si>
  <si>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</si>
  <si>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</si>
  <si>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</si>
  <si>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</si>
  <si>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</si>
  <si>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</si>
  <si>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</si>
  <si>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</si>
  <si>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</si>
  <si>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</si>
  <si>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</si>
  <si>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</si>
  <si>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</si>
  <si>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</si>
  <si>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</si>
  <si>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</si>
  <si>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</si>
  <si>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</si>
  <si>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</si>
  <si>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</si>
  <si>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</si>
  <si>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</si>
  <si>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</si>
  <si>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</si>
  <si>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</si>
  <si>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</si>
  <si>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</si>
  <si>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</si>
  <si>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</si>
  <si>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</si>
  <si>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</si>
  <si>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</si>
  <si>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</si>
  <si>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</si>
  <si>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</si>
  <si>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</si>
  <si>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</si>
  <si>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</si>
  <si>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</si>
  <si>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</si>
  <si>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</si>
  <si>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</si>
  <si>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</si>
  <si>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</si>
  <si>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</si>
  <si>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</si>
  <si>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</si>
  <si>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</si>
  <si>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</si>
  <si>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</si>
  <si>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</si>
  <si>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</si>
  <si>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</si>
  <si>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</si>
  <si>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</si>
  <si>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</si>
  <si>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</si>
  <si>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</si>
  <si>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</si>
  <si>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</si>
  <si>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</si>
  <si>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</si>
  <si>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</si>
  <si>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</si>
  <si>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</si>
  <si>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</si>
  <si>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</si>
  <si>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</si>
  <si>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</si>
  <si>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</si>
  <si>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</si>
  <si>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</si>
  <si>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</si>
  <si>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</si>
  <si>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</si>
  <si>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</si>
  <si>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</si>
  <si>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</si>
  <si>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</si>
  <si>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</si>
  <si>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</si>
  <si>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</si>
  <si>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</si>
  <si>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</si>
  <si>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</si>
  <si>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</si>
  <si>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</si>
  <si>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</si>
  <si>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</si>
  <si>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</si>
  <si>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</si>
  <si>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</si>
  <si>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</si>
  <si>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</si>
  <si>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</si>
  <si>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</si>
  <si>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</si>
  <si>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</si>
  <si>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</si>
  <si>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</si>
  <si>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</si>
  <si>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</si>
  <si>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</si>
  <si>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</si>
  <si>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</si>
  <si>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</si>
  <si>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</si>
  <si>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</si>
  <si>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</si>
  <si>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</si>
  <si>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</si>
  <si>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</si>
  <si>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</si>
  <si>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</si>
  <si>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</si>
  <si>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</si>
  <si>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</si>
  <si>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</si>
  <si>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</si>
  <si>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</si>
  <si>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</si>
  <si>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</si>
  <si>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</si>
  <si>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</si>
  <si>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</si>
  <si>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</si>
  <si>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</si>
  <si>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</si>
  <si>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</si>
  <si>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</si>
  <si>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</si>
  <si>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</si>
  <si>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</si>
  <si>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</si>
  <si>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</si>
  <si>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</si>
  <si>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</si>
  <si>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</si>
  <si>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</si>
  <si>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</si>
  <si>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</si>
  <si>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</si>
  <si>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</si>
  <si>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</si>
  <si>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</si>
  <si>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</si>
  <si>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</si>
  <si>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</si>
  <si>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</si>
  <si>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</si>
  <si>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</si>
  <si>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</si>
  <si>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</si>
  <si>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</si>
  <si>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</si>
  <si>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</si>
  <si>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</si>
  <si>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</si>
  <si>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</si>
  <si>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</si>
  <si>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</si>
  <si>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</si>
  <si>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</si>
  <si>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</si>
  <si>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</si>
  <si>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</si>
  <si>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</si>
  <si>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</si>
  <si>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</si>
  <si>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</si>
  <si>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</si>
  <si>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</si>
  <si>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</si>
  <si>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</si>
  <si>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</si>
  <si>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</si>
  <si>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</si>
  <si>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</si>
  <si>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</si>
  <si>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</si>
  <si>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</si>
  <si>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</si>
  <si>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</si>
  <si>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</si>
  <si>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</si>
  <si>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</si>
  <si>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</si>
  <si>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</si>
  <si>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</si>
  <si>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</si>
  <si>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</si>
  <si>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</si>
  <si>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</si>
  <si>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</si>
  <si>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</si>
  <si>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</si>
  <si>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</si>
  <si>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</si>
  <si>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</si>
  <si>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</si>
  <si>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</si>
  <si>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</si>
  <si>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</si>
  <si>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</si>
  <si>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</si>
  <si>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</si>
  <si>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</si>
  <si>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</si>
  <si>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</si>
  <si>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</si>
  <si>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</si>
  <si>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</si>
  <si>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</si>
  <si>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</si>
  <si>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</si>
  <si>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</si>
  <si>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</si>
  <si>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</si>
  <si>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</si>
  <si>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</si>
  <si>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</si>
  <si>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</si>
  <si>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</si>
  <si>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</si>
  <si>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</si>
  <si>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</si>
  <si>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</si>
  <si>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</si>
  <si>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</si>
  <si>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</si>
  <si>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</si>
  <si>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</si>
  <si>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</si>
  <si>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</si>
  <si>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</si>
  <si>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</si>
  <si>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</si>
  <si>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</si>
  <si>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</si>
  <si>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</si>
  <si>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</si>
  <si>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</si>
  <si>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</si>
  <si>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</si>
  <si>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</si>
  <si>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</si>
  <si>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</si>
  <si>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</si>
  <si>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</si>
  <si>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</si>
  <si>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</si>
  <si>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</si>
  <si>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</si>
  <si>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</si>
  <si>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</si>
  <si>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</si>
  <si>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</si>
  <si>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</si>
  <si>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</si>
  <si>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</si>
  <si>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</si>
  <si>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</si>
  <si>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</si>
  <si>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</si>
  <si>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</si>
  <si>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</si>
  <si>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</si>
  <si>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</si>
  <si>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</si>
  <si>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</si>
  <si>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</si>
  <si>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</si>
  <si>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</si>
  <si>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</si>
  <si>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</si>
  <si>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</si>
  <si>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</si>
  <si>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</si>
  <si>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</si>
  <si>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</si>
  <si>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</si>
  <si>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</si>
  <si>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</si>
  <si>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</si>
  <si>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</si>
  <si>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</si>
  <si>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</si>
  <si>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</si>
  <si>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</si>
  <si>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</si>
  <si>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</si>
  <si>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</si>
  <si>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</si>
  <si>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</si>
  <si>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</si>
  <si>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</si>
  <si>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</si>
  <si>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</si>
  <si>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</si>
  <si>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</si>
  <si>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</si>
  <si>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</si>
  <si>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</si>
  <si>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</si>
  <si>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</si>
  <si>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</si>
  <si>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</si>
  <si>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</si>
  <si>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</si>
  <si>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</si>
  <si>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</si>
  <si>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</si>
  <si>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</si>
  <si>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</si>
  <si>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</si>
  <si>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</si>
  <si>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</si>
  <si>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</si>
  <si>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</si>
  <si>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</si>
  <si>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</si>
  <si>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</si>
  <si>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</si>
  <si>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</si>
  <si>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</si>
  <si>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</si>
  <si>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</si>
  <si>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</si>
  <si>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</si>
  <si>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</si>
  <si>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</si>
  <si>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</si>
  <si>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</si>
  <si>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</si>
  <si>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</si>
  <si>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</si>
  <si>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</si>
  <si>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</si>
  <si>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</si>
  <si>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</si>
  <si>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</si>
  <si>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</si>
  <si>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</si>
  <si>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</si>
  <si>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</si>
  <si>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</si>
  <si>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</si>
  <si>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</si>
  <si>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</si>
  <si>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</si>
  <si>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</si>
  <si>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</si>
  <si>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</si>
  <si>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</si>
  <si>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</si>
  <si>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</si>
  <si>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</si>
  <si>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</si>
  <si>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</si>
  <si>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</si>
  <si>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</si>
  <si>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</si>
  <si>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</si>
  <si>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</si>
  <si>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</si>
  <si>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</si>
  <si>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</si>
  <si>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</si>
  <si>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</si>
  <si>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</si>
  <si>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</si>
  <si>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</si>
  <si>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</si>
  <si>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</si>
  <si>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</si>
  <si>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</si>
  <si>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</si>
  <si>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</si>
  <si>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</si>
  <si>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</si>
  <si>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</si>
  <si>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</si>
  <si>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</si>
  <si>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</si>
  <si>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</si>
  <si>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</si>
  <si>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</si>
  <si>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</si>
  <si>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</si>
  <si>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</si>
  <si>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</si>
  <si>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</si>
  <si>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</si>
  <si>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</si>
  <si>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</si>
  <si>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</si>
  <si>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</si>
  <si>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</si>
  <si>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</si>
  <si>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</si>
  <si>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</si>
  <si>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</si>
  <si>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</si>
  <si>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</si>
  <si>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</si>
  <si>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</si>
  <si>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</si>
  <si>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</si>
  <si>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</si>
  <si>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</si>
  <si>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</si>
  <si>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</si>
  <si>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</si>
  <si>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</si>
  <si>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</si>
  <si>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</si>
  <si>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</si>
  <si>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</si>
  <si>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</si>
  <si>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</si>
  <si>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</si>
  <si>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</si>
  <si>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</si>
  <si>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</si>
  <si>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</si>
  <si>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</si>
  <si>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</si>
  <si>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</si>
  <si>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</si>
  <si>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</si>
  <si>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</si>
  <si>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</si>
  <si>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</si>
  <si>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</si>
  <si>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</si>
  <si>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</si>
  <si>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</si>
  <si>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</si>
  <si>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</si>
  <si>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</si>
  <si>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</si>
  <si>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</si>
  <si>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</si>
  <si>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</si>
  <si>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</si>
  <si>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</si>
  <si>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</si>
  <si>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</si>
  <si>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</si>
  <si>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</si>
  <si>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</si>
  <si>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</si>
  <si>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</si>
  <si>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</si>
  <si>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</si>
  <si>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</si>
  <si>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</si>
  <si>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</si>
  <si>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</si>
  <si>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</si>
  <si>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</si>
  <si>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</si>
  <si>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</si>
  <si>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</si>
  <si>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</si>
  <si>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</si>
  <si>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</si>
  <si>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</si>
  <si>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</si>
  <si>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</si>
  <si>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</si>
  <si>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</si>
  <si>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</si>
  <si>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</si>
  <si>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</si>
  <si>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</si>
  <si>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</si>
  <si>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</si>
  <si>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</si>
  <si>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</si>
  <si>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</si>
  <si>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</si>
  <si>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</si>
  <si>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</si>
  <si>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</si>
  <si>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</si>
  <si>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</si>
  <si>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</si>
  <si>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</si>
  <si>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</si>
  <si>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</si>
  <si>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</si>
  <si>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</si>
  <si>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</si>
  <si>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</si>
  <si>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</si>
  <si>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</si>
  <si>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</si>
  <si>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</si>
  <si>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</si>
  <si>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</si>
  <si>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</si>
  <si>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</si>
  <si>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</si>
  <si>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</si>
  <si>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</si>
  <si>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</si>
  <si>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</si>
  <si>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</si>
  <si>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</si>
  <si>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</si>
  <si>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</si>
  <si>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</si>
  <si>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</si>
  <si>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</si>
  <si>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</si>
  <si>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</si>
  <si>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</si>
  <si>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</si>
  <si>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</si>
  <si>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</si>
  <si>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</si>
  <si>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</si>
  <si>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</si>
  <si>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</si>
  <si>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</si>
  <si>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</si>
  <si>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</si>
  <si>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</si>
  <si>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</si>
  <si>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</si>
  <si>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</si>
  <si>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</si>
  <si>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</si>
  <si>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</si>
  <si>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</si>
  <si>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</si>
  <si>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</si>
  <si>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</si>
  <si>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</si>
  <si>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</si>
  <si>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</si>
  <si>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</si>
  <si>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</si>
  <si>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</si>
  <si>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</si>
  <si>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</si>
  <si>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</si>
  <si>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</si>
  <si>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</si>
  <si>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</si>
  <si>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</si>
  <si>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</si>
  <si>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</si>
  <si>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</si>
  <si>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</si>
  <si>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</si>
  <si>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</si>
  <si>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</si>
  <si>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</si>
  <si>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</si>
  <si>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</si>
  <si>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</si>
  <si>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</si>
  <si>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</si>
  <si>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</si>
  <si>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</si>
  <si>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</si>
  <si>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</si>
  <si>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</si>
  <si>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</si>
  <si>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</si>
  <si>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</si>
  <si>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</si>
  <si>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</si>
  <si>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</si>
  <si>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</si>
  <si>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</si>
  <si>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</si>
  <si>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</si>
  <si>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</si>
  <si>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</si>
  <si>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</si>
  <si>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</si>
  <si>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</si>
  <si>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</si>
  <si>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</si>
  <si>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</si>
  <si>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</si>
  <si>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</si>
  <si>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</si>
  <si>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</si>
  <si>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</si>
  <si>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</si>
  <si>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</si>
  <si>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</si>
  <si>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</si>
  <si>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</si>
  <si>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</si>
  <si>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</si>
  <si>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</si>
  <si>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</si>
  <si>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</si>
  <si>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</si>
  <si>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</si>
  <si>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</si>
  <si>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</si>
  <si>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</si>
  <si>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</si>
  <si>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</si>
  <si>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</si>
  <si>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</si>
  <si>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</si>
  <si>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</si>
  <si>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</si>
  <si>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</si>
  <si>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</si>
  <si>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</si>
  <si>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</si>
  <si>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</si>
  <si>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</si>
  <si>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</si>
  <si>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</si>
  <si>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</si>
  <si>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</si>
  <si>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</si>
  <si>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</si>
  <si>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</si>
  <si>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</si>
  <si>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</si>
  <si>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</si>
  <si>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</si>
  <si>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</si>
  <si>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</si>
  <si>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</si>
  <si>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</si>
  <si>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</si>
  <si>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</si>
  <si>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</si>
  <si>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</si>
  <si>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</si>
  <si>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</si>
  <si>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</si>
  <si>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</si>
  <si>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</si>
  <si>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</si>
  <si>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</si>
  <si>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</si>
  <si>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</si>
  <si>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</si>
  <si>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</si>
  <si>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</si>
  <si>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</si>
  <si>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</si>
  <si>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</si>
  <si>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</si>
  <si>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</si>
  <si>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</si>
  <si>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</si>
  <si>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</si>
  <si>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</si>
  <si>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</si>
  <si>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</si>
  <si>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</si>
  <si>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</si>
  <si>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</si>
  <si>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</si>
  <si>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</si>
  <si>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</si>
  <si>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</si>
  <si>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</si>
  <si>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</si>
  <si>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</si>
  <si>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</si>
  <si>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</si>
  <si>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</si>
  <si>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</si>
  <si>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</si>
  <si>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</si>
  <si>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</si>
  <si>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</si>
  <si>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</si>
  <si>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</si>
  <si>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</si>
  <si>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</si>
  <si>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</si>
  <si>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</si>
  <si>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</si>
  <si>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</si>
  <si>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</si>
  <si>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</si>
  <si>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</si>
  <si>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</si>
  <si>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</si>
  <si>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</si>
  <si>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</si>
  <si>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</si>
  <si>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</si>
  <si>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</si>
  <si>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</si>
  <si>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</si>
  <si>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</si>
  <si>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</si>
  <si>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</si>
  <si>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</si>
  <si>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</si>
  <si>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</si>
  <si>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</si>
  <si>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</si>
  <si>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</si>
  <si>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</si>
  <si>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</si>
  <si>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</si>
  <si>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</si>
  <si>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</si>
  <si>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</si>
  <si>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</si>
  <si>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</si>
  <si>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</si>
  <si>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</si>
  <si>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</si>
  <si>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</si>
  <si>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</si>
  <si>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</si>
  <si>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</si>
  <si>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</si>
  <si>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</si>
  <si>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</si>
  <si>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</si>
  <si>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</si>
  <si>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</si>
  <si>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</si>
  <si>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</si>
  <si>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</si>
  <si>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</si>
  <si>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</si>
  <si>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</si>
  <si>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</si>
  <si>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</si>
  <si>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</si>
  <si>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</si>
  <si>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</si>
  <si>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</si>
  <si>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</si>
  <si>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</si>
  <si>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</si>
  <si>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</si>
  <si>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</si>
  <si>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</si>
  <si>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</si>
  <si>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</si>
  <si>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</si>
  <si>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</si>
  <si>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</si>
  <si>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</si>
  <si>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</si>
  <si>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</si>
  <si>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</si>
  <si>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</si>
  <si>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</si>
  <si>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</si>
  <si>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</si>
  <si>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</si>
  <si>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</si>
  <si>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</si>
  <si>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</si>
  <si>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</si>
  <si>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</si>
  <si>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</si>
  <si>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</si>
  <si>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</si>
  <si>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</si>
  <si>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</si>
  <si>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</si>
  <si>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</si>
  <si>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</si>
  <si>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</si>
  <si>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</si>
  <si>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</si>
  <si>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</si>
  <si>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</si>
  <si>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</si>
  <si>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</si>
  <si>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</si>
  <si>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</si>
  <si>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</si>
  <si>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</si>
  <si>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</si>
  <si>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</si>
  <si>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</si>
  <si>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</si>
  <si>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</si>
  <si>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</si>
  <si>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</si>
  <si>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</si>
  <si>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</si>
  <si>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</si>
  <si>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</si>
  <si>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</si>
  <si>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</si>
  <si>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</si>
  <si>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</si>
  <si>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</si>
  <si>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</si>
  <si>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</si>
  <si>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</si>
  <si>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</si>
  <si>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</si>
  <si>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</si>
  <si>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</si>
  <si>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</si>
  <si>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</si>
  <si>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</si>
  <si>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</si>
  <si>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</si>
  <si>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</si>
  <si>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</si>
  <si>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</si>
  <si>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</si>
  <si>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</si>
  <si>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</si>
  <si>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</si>
  <si>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</si>
  <si>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</si>
  <si>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</si>
  <si>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</si>
  <si>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</si>
  <si>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</si>
  <si>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</si>
  <si>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</si>
  <si>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</si>
  <si>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</si>
  <si>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</si>
  <si>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</si>
  <si>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</si>
  <si>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</si>
  <si>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</si>
  <si>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</si>
  <si>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</si>
  <si>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</si>
  <si>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</si>
  <si>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</si>
  <si>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</si>
  <si>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</si>
  <si>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</si>
  <si>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</si>
  <si>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</si>
  <si>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</si>
  <si>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</si>
  <si>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</si>
  <si>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</si>
  <si>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</si>
  <si>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</si>
  <si>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</si>
  <si>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</si>
  <si>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</si>
  <si>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</si>
  <si>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</si>
  <si>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</si>
  <si>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</si>
  <si>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</si>
  <si>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</si>
  <si>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</si>
  <si>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</si>
  <si>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</si>
  <si>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</si>
  <si>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</si>
  <si>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</si>
  <si>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</si>
  <si>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</si>
  <si>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</si>
  <si>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</si>
  <si>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</si>
  <si>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</si>
  <si>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</si>
  <si>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</si>
  <si>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</si>
  <si>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</si>
  <si>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</si>
  <si>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</si>
  <si>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</si>
  <si>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</si>
  <si>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</si>
  <si>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</si>
  <si>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</si>
  <si>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</si>
  <si>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</si>
  <si>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</si>
  <si>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</si>
  <si>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</si>
  <si>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</si>
  <si>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</si>
  <si>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</si>
  <si>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</si>
  <si>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</si>
  <si>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</si>
  <si>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</si>
  <si>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</si>
  <si>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</si>
  <si>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</si>
  <si>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</si>
  <si>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</si>
  <si>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</si>
  <si>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</si>
  <si>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</si>
  <si>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</si>
  <si>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</si>
  <si>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</si>
  <si>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</si>
  <si>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</si>
  <si>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</si>
  <si>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</si>
  <si>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</si>
  <si>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</si>
  <si>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</si>
  <si>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</si>
  <si>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</si>
  <si>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</si>
  <si>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</si>
  <si>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</si>
  <si>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</si>
  <si>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</si>
  <si>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</si>
  <si>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</si>
  <si>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</si>
  <si>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</si>
  <si>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</si>
  <si>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</si>
  <si>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</si>
  <si>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</si>
  <si>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</si>
  <si>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</si>
  <si>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</si>
  <si>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</si>
  <si>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</si>
  <si>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</si>
  <si>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</si>
  <si>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</si>
  <si>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</si>
  <si>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</si>
  <si>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</si>
  <si>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</si>
  <si>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</si>
  <si>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</si>
  <si>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</si>
  <si>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</si>
  <si>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</si>
  <si>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</si>
  <si>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</si>
  <si>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</si>
  <si>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</si>
  <si>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</si>
  <si>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</si>
  <si>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</si>
  <si>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</si>
  <si>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</si>
  <si>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</si>
  <si>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</si>
  <si>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</si>
  <si>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</si>
  <si>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</si>
  <si>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</si>
  <si>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</si>
  <si>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</si>
  <si>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</si>
  <si>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</si>
  <si>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</si>
  <si>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</si>
  <si>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</si>
  <si>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</si>
  <si>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</si>
  <si>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</si>
  <si>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</si>
  <si>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</si>
  <si>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</si>
  <si>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</si>
  <si>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</si>
  <si>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</si>
  <si>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</si>
  <si>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</si>
  <si>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</si>
  <si>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</si>
  <si>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</si>
  <si>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</si>
  <si>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</si>
  <si>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</si>
  <si>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</si>
  <si>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</si>
  <si>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</si>
  <si>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</si>
  <si>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</si>
  <si>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</si>
  <si>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</si>
  <si>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</si>
  <si>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</si>
  <si>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</si>
  <si>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</si>
  <si>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</si>
  <si>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</si>
  <si>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</si>
  <si>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</si>
  <si>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</si>
  <si>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</si>
  <si>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</si>
  <si>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</si>
  <si>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</si>
  <si>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</si>
  <si>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</si>
  <si>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</si>
  <si>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</si>
  <si>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</si>
  <si>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</si>
  <si>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</si>
  <si>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</si>
  <si>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</si>
  <si>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</si>
  <si>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</si>
  <si>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</si>
  <si>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</si>
  <si>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</si>
  <si>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</si>
  <si>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</si>
  <si>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</si>
  <si>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</si>
  <si>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</si>
  <si>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</si>
  <si>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</si>
  <si>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</si>
  <si>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</si>
  <si>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</si>
  <si>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</si>
  <si>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</si>
  <si>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</si>
  <si>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</si>
  <si>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</si>
  <si>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</si>
  <si>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</si>
  <si>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</si>
  <si>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</si>
  <si>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</si>
  <si>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</si>
  <si>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</si>
  <si>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</si>
  <si>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</si>
  <si>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</si>
  <si>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</si>
  <si>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</si>
  <si>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</si>
  <si>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</si>
  <si>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</si>
  <si>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</si>
  <si>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</si>
  <si>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</si>
  <si>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</si>
  <si>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</si>
  <si>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</si>
  <si>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</si>
  <si>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</si>
  <si>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</si>
  <si>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</si>
  <si>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</si>
  <si>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</si>
  <si>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</si>
  <si>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</si>
  <si>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</si>
  <si>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</si>
  <si>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</si>
  <si>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</si>
  <si>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</si>
  <si>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</si>
  <si>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</si>
  <si>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</si>
  <si>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</si>
  <si>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</si>
  <si>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</si>
  <si>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</si>
  <si>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</si>
  <si>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</si>
  <si>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</si>
  <si>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</si>
  <si>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</si>
  <si>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</si>
  <si>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</si>
  <si>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</si>
  <si>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</si>
  <si>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</si>
  <si>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</si>
  <si>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</si>
  <si>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</si>
  <si>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</si>
  <si>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</si>
  <si>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</si>
  <si>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</si>
  <si>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</si>
  <si>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</si>
  <si>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</si>
  <si>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</si>
  <si>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</si>
  <si>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</si>
  <si>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</si>
  <si>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</si>
  <si>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</si>
  <si>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</si>
  <si>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</si>
  <si>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</si>
  <si>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</si>
  <si>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</si>
  <si>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</si>
  <si>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</si>
  <si>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</si>
  <si>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</si>
  <si>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</si>
  <si>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</si>
  <si>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</si>
  <si>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</si>
  <si>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</si>
  <si>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</si>
  <si>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</si>
  <si>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</si>
  <si>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</si>
  <si>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</si>
  <si>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</si>
  <si>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</si>
  <si>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</si>
  <si>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</si>
  <si>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</si>
  <si>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</si>
  <si>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</si>
  <si>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</si>
  <si>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</si>
  <si>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</si>
  <si>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</si>
  <si>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</si>
  <si>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</si>
  <si>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</si>
  <si>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</si>
  <si>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</si>
  <si>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</si>
  <si>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</si>
  <si>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</si>
  <si>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</si>
  <si>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</si>
  <si>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</si>
  <si>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</si>
  <si>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</si>
  <si>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</si>
  <si>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</si>
  <si>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</si>
  <si>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</si>
  <si>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</si>
  <si>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</si>
  <si>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</si>
  <si>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</si>
  <si>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</si>
  <si>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</si>
  <si>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</si>
  <si>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</si>
  <si>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</si>
  <si>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</si>
  <si>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</si>
  <si>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</si>
  <si>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</si>
  <si>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</si>
  <si>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</si>
  <si>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</si>
  <si>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</si>
  <si>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</si>
  <si>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</si>
  <si>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</si>
  <si>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</si>
  <si>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</si>
  <si>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</si>
  <si>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</si>
  <si>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</si>
  <si>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</si>
  <si>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</si>
  <si>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</si>
  <si>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</si>
  <si>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</si>
  <si>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</si>
  <si>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</si>
  <si>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</si>
  <si>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</si>
  <si>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</si>
  <si>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</si>
  <si>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</si>
  <si>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</si>
  <si>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</si>
  <si>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</si>
  <si>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</si>
  <si>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</si>
  <si>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</si>
  <si>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</si>
  <si>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</si>
  <si>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</si>
  <si>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</si>
  <si>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</si>
  <si>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</si>
  <si>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</si>
  <si>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</si>
  <si>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</si>
  <si>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</si>
  <si>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</si>
  <si>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</si>
  <si>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</si>
  <si>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</si>
  <si>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</si>
  <si>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</si>
  <si>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</si>
  <si>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</si>
  <si>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</si>
  <si>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</si>
  <si>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</si>
  <si>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</si>
  <si>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</si>
  <si>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</si>
  <si>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</si>
  <si>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</si>
  <si>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</si>
  <si>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</si>
  <si>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</si>
  <si>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</si>
  <si>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</si>
  <si>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</si>
  <si>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</si>
  <si>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</si>
  <si>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</si>
  <si>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</si>
  <si>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</si>
  <si>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</si>
  <si>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</si>
  <si>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</si>
  <si>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</si>
  <si>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</si>
  <si>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</si>
  <si>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</si>
  <si>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</si>
  <si>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</si>
  <si>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</si>
  <si>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</si>
  <si>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</si>
  <si>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</si>
  <si>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</si>
  <si>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</si>
  <si>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</si>
  <si>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</si>
  <si>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</si>
  <si>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</si>
  <si>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</si>
  <si>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</si>
  <si>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</si>
  <si>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</si>
  <si>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</si>
  <si>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</si>
  <si>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</si>
  <si>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</si>
  <si>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</si>
  <si>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</si>
  <si>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</si>
  <si>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</si>
  <si>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</si>
  <si>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</si>
  <si>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</si>
  <si>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</si>
  <si>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</si>
  <si>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</si>
  <si>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</si>
  <si>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</si>
  <si>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</si>
  <si>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</si>
  <si>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</si>
  <si>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</si>
  <si>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</si>
  <si>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</si>
  <si>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</si>
  <si>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</si>
  <si>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</si>
  <si>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</si>
  <si>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</si>
  <si>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</si>
  <si>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</si>
  <si>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</si>
  <si>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</si>
  <si>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</si>
  <si>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</si>
  <si>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</si>
  <si>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</si>
  <si>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</si>
  <si>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</si>
  <si>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</si>
  <si>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</si>
  <si>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</si>
  <si>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</si>
  <si>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</si>
  <si>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</si>
  <si>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</si>
  <si>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</si>
  <si>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</si>
  <si>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</si>
  <si>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</si>
  <si>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</si>
  <si>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</si>
  <si>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</si>
  <si>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</si>
  <si>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</si>
  <si>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</si>
  <si>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</si>
  <si>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</si>
  <si>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</si>
  <si>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</si>
  <si>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</si>
  <si>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</si>
  <si>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</si>
  <si>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</si>
  <si>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</si>
  <si>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</si>
  <si>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</si>
  <si>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</si>
  <si>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</si>
  <si>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</si>
  <si>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</si>
  <si>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</si>
  <si>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</si>
  <si>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</si>
  <si>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</si>
  <si>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</si>
  <si>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</si>
  <si>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</si>
  <si>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</si>
  <si>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</si>
  <si>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</si>
  <si>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</si>
  <si>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</si>
  <si>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</si>
  <si>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</si>
  <si>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</si>
  <si>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</si>
  <si>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</si>
  <si>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</si>
  <si>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</si>
  <si>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</si>
  <si>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</si>
  <si>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</si>
  <si>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</si>
  <si>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</si>
  <si>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</si>
  <si>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</si>
  <si>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</si>
  <si>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</si>
  <si>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</si>
  <si>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</si>
  <si>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</si>
  <si>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</si>
  <si>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</si>
  <si>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</si>
  <si>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</si>
  <si>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</si>
  <si>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</si>
  <si>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</si>
  <si>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</si>
  <si>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</si>
  <si>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</si>
  <si>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</si>
  <si>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</si>
  <si>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</si>
  <si>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</si>
  <si>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</si>
  <si>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</si>
  <si>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</si>
  <si>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</si>
  <si>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</si>
  <si>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</si>
  <si>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</si>
  <si>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</si>
  <si>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</si>
  <si>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</si>
  <si>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</si>
  <si>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</si>
  <si>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</si>
  <si>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</si>
  <si>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</si>
  <si>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</si>
  <si>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</si>
  <si>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</si>
  <si>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</si>
  <si>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</si>
  <si>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</si>
  <si>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</si>
  <si>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</si>
  <si>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</si>
  <si>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</si>
  <si>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</si>
  <si>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</si>
  <si>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</si>
  <si>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</si>
  <si>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</si>
  <si>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</si>
  <si>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</si>
  <si>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</si>
  <si>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</si>
  <si>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</si>
  <si>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</si>
  <si>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</si>
  <si>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</si>
  <si>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</si>
  <si>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</si>
  <si>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</si>
  <si>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</si>
  <si>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</si>
  <si>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</si>
  <si>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</si>
  <si>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</si>
  <si>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</si>
  <si>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</si>
  <si>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</si>
  <si>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</si>
  <si>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</si>
  <si>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</si>
  <si>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</si>
  <si>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</si>
  <si>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</si>
  <si>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</si>
  <si>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</si>
  <si>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</si>
  <si>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</si>
  <si>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</si>
  <si>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</si>
  <si>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</si>
  <si>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</si>
  <si>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</si>
  <si>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</si>
  <si>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</si>
  <si>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</si>
  <si>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</si>
  <si>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</si>
  <si>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</si>
  <si>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</si>
  <si>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</si>
  <si>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</si>
  <si>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</si>
  <si>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</si>
  <si>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</si>
  <si>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</si>
  <si>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</si>
  <si>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</si>
  <si>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</si>
  <si>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</si>
  <si>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</si>
  <si>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</si>
  <si>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</si>
  <si>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</si>
  <si>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</si>
  <si>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</si>
  <si>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</si>
  <si>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</si>
  <si>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</si>
  <si>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</si>
  <si>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</si>
  <si>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</si>
  <si>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</si>
  <si>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</si>
  <si>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</si>
  <si>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</si>
  <si>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</si>
  <si>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</si>
  <si>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</si>
  <si>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</si>
  <si>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</si>
  <si>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</si>
  <si>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</si>
  <si>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</si>
  <si>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</si>
  <si>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</si>
  <si>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</si>
  <si>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</si>
  <si>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</si>
  <si>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</si>
  <si>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</si>
  <si>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</si>
  <si>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</si>
  <si>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</si>
  <si>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</si>
  <si>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</si>
  <si>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</si>
  <si>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</si>
  <si>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</si>
  <si>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</si>
  <si>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</si>
  <si>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</si>
  <si>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</si>
  <si>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</si>
  <si>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</si>
  <si>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</si>
  <si>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</si>
  <si>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</si>
  <si>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</si>
  <si>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</si>
  <si>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</si>
  <si>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</si>
  <si>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</si>
  <si>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</si>
  <si>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</si>
  <si>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</si>
  <si>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</si>
  <si>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</si>
  <si>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</si>
  <si>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</si>
  <si>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</si>
  <si>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</si>
  <si>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</si>
  <si>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</si>
  <si>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</si>
  <si>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</si>
  <si>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</si>
  <si>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</si>
  <si>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</si>
  <si>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</si>
  <si>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</si>
  <si>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</si>
  <si>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</si>
  <si>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</si>
  <si>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</si>
  <si>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</si>
  <si>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</si>
  <si>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</si>
  <si>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</si>
  <si>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</si>
  <si>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</si>
  <si>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</si>
  <si>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</si>
  <si>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</si>
  <si>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</si>
  <si>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</si>
  <si>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</si>
  <si>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</si>
  <si>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</si>
  <si>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</si>
  <si>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</si>
  <si>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</si>
  <si>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</si>
  <si>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</si>
  <si>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</si>
  <si>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</si>
  <si>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</si>
  <si>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</si>
  <si>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</si>
  <si>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</si>
  <si>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</si>
  <si>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</si>
  <si>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</si>
  <si>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</si>
  <si>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</si>
  <si>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</si>
  <si>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</si>
  <si>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</si>
  <si>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</si>
  <si>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</si>
  <si>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</si>
  <si>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</si>
  <si>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</si>
  <si>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</si>
  <si>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</si>
  <si>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</si>
  <si>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</si>
  <si>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</si>
  <si>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</si>
  <si>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</si>
  <si>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</si>
  <si>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</si>
  <si>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</si>
  <si>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</si>
  <si>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</si>
  <si>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</si>
  <si>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</si>
  <si>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</si>
  <si>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</si>
  <si>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</si>
  <si>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</si>
  <si>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</si>
  <si>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</si>
  <si>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</si>
  <si>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</si>
  <si>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</si>
  <si>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</si>
  <si>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</si>
  <si>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</si>
  <si>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</si>
  <si>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</si>
  <si>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</si>
  <si>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</si>
  <si>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</si>
  <si>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</si>
  <si>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</si>
  <si>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</si>
  <si>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</si>
  <si>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</si>
  <si>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</si>
  <si>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</si>
  <si>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</si>
  <si>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</si>
  <si>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</si>
  <si>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</si>
  <si>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</si>
  <si>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</si>
  <si>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</si>
  <si>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</si>
  <si>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</si>
  <si>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</si>
  <si>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</si>
  <si>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</si>
  <si>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</si>
  <si>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</si>
  <si>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</si>
  <si>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</si>
  <si>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</si>
  <si>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</si>
  <si>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</si>
  <si>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</si>
  <si>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</si>
  <si>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</si>
  <si>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</si>
  <si>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</si>
  <si>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</si>
  <si>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</si>
  <si>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</si>
  <si>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</si>
  <si>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</si>
  <si>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</si>
  <si>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</si>
  <si>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</si>
  <si>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</si>
  <si>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</si>
  <si>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</si>
  <si>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</si>
  <si>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</si>
  <si>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</si>
  <si>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</si>
  <si>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</si>
  <si>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</si>
  <si>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</si>
  <si>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</si>
  <si>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</si>
  <si>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</si>
  <si>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</si>
  <si>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</si>
  <si>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</si>
  <si>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</si>
  <si>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</si>
  <si>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</si>
  <si>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</si>
  <si>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</si>
  <si>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</si>
  <si>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</si>
  <si>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</si>
  <si>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</si>
  <si>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</si>
  <si>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</si>
  <si>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</si>
  <si>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</si>
  <si>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</si>
  <si>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</si>
  <si>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</si>
  <si>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</si>
  <si>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</si>
  <si>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</si>
  <si>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</si>
  <si>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</si>
  <si>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</si>
  <si>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</si>
  <si>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</si>
  <si>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</si>
  <si>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</si>
  <si>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</si>
  <si>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</si>
  <si>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</si>
  <si>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</si>
  <si>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</si>
  <si>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</si>
  <si>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</si>
  <si>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</si>
  <si>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</si>
  <si>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</si>
  <si>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</si>
  <si>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</si>
  <si>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</si>
  <si>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</si>
  <si>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</si>
  <si>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</si>
  <si>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</si>
  <si>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</si>
  <si>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</si>
  <si>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</si>
  <si>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</si>
  <si>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</si>
  <si>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</si>
  <si>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</si>
  <si>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</si>
  <si>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</si>
  <si>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</si>
  <si>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</si>
  <si>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</si>
  <si>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</si>
  <si>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</si>
  <si>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</si>
  <si>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</si>
  <si>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</si>
  <si>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</si>
  <si>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</si>
  <si>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</si>
  <si>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</si>
  <si>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</si>
  <si>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</si>
  <si>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</si>
  <si>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</si>
  <si>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</si>
  <si>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</si>
  <si>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</si>
  <si>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</si>
  <si>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</si>
  <si>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</si>
  <si>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</si>
  <si>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</si>
  <si>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</si>
  <si>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</si>
  <si>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</si>
  <si>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</si>
  <si>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</si>
  <si>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</si>
  <si>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</si>
  <si>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</si>
  <si>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</si>
  <si>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</si>
  <si>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</si>
  <si>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</si>
  <si>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</si>
  <si>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</si>
  <si>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</si>
  <si>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</si>
  <si>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</si>
  <si>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</si>
  <si>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</si>
  <si>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</si>
  <si>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</si>
  <si>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</si>
  <si>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</si>
  <si>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</si>
  <si>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</si>
  <si>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</si>
  <si>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</si>
  <si>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</si>
  <si>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</si>
  <si>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</si>
  <si>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</si>
  <si>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</si>
  <si>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</si>
  <si>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</si>
  <si>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</si>
  <si>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</si>
  <si>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</si>
  <si>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</si>
  <si>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</si>
  <si>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</si>
  <si>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</si>
  <si>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</si>
  <si>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</si>
  <si>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</si>
  <si>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</si>
  <si>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</si>
  <si>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</si>
  <si>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</si>
  <si>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</si>
  <si>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</si>
  <si>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</si>
  <si>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</si>
  <si>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</si>
  <si>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</si>
  <si>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</si>
  <si>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</si>
  <si>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</si>
  <si>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</si>
  <si>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</si>
  <si>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</si>
  <si>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</si>
  <si>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</si>
  <si>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</si>
  <si>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</si>
  <si>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</si>
  <si>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</si>
  <si>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</si>
  <si>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</si>
  <si>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</si>
  <si>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</si>
  <si>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</si>
  <si>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</si>
  <si>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</si>
  <si>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</si>
  <si>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</si>
  <si>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</si>
  <si>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</si>
  <si>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</si>
  <si>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</si>
  <si>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</si>
  <si>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</si>
  <si>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</si>
  <si>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</si>
  <si>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</si>
  <si>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</si>
  <si>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</si>
  <si>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</si>
  <si>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</si>
  <si>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</si>
  <si>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</si>
  <si>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</si>
  <si>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</si>
  <si>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</si>
  <si>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</si>
  <si>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</si>
  <si>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</si>
  <si>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</si>
  <si>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</si>
  <si>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</si>
  <si>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</si>
  <si>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</si>
  <si>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</si>
  <si>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</si>
  <si>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</si>
  <si>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</si>
  <si>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</si>
  <si>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</si>
  <si>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</si>
  <si>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</si>
  <si>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</si>
  <si>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</si>
  <si>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</si>
  <si>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</si>
  <si>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</si>
  <si>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</si>
  <si>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</si>
  <si>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</si>
  <si>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</si>
  <si>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</si>
  <si>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</si>
  <si>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</si>
  <si>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</si>
  <si>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</si>
  <si>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</si>
  <si>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</si>
  <si>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</si>
  <si>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</si>
  <si>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</si>
  <si>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</si>
  <si>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</si>
  <si>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</si>
  <si>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</si>
  <si>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</si>
  <si>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</si>
  <si>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</si>
  <si>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</si>
  <si>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</si>
  <si>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</si>
  <si>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</si>
  <si>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</si>
  <si>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</si>
  <si>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</si>
  <si>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</si>
  <si>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</si>
  <si>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</si>
  <si>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</si>
  <si>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</si>
  <si>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</si>
  <si>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</si>
  <si>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</si>
  <si>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</si>
  <si>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</si>
  <si>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</si>
  <si>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</si>
  <si>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</si>
  <si>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</si>
  <si>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</si>
  <si>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</si>
  <si>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</si>
  <si>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</si>
  <si>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</si>
  <si>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</si>
  <si>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</si>
  <si>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</si>
  <si>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</si>
  <si>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</si>
  <si>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</si>
  <si>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</si>
  <si>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</si>
  <si>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</si>
  <si>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</si>
  <si>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</si>
  <si>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</si>
  <si>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</si>
  <si>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</si>
  <si>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</si>
  <si>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</si>
  <si>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</si>
  <si>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</si>
  <si>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</si>
  <si>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</si>
  <si>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</si>
  <si>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</si>
  <si>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</si>
  <si>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</si>
  <si>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</si>
  <si>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</si>
  <si>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</si>
  <si>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</si>
  <si>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</si>
  <si>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</si>
  <si>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</si>
  <si>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</si>
  <si>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</si>
  <si>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</si>
  <si>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</si>
  <si>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</si>
  <si>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</si>
  <si>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</si>
  <si>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</si>
  <si>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</si>
  <si>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</si>
  <si>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</si>
  <si>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</si>
  <si>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</si>
  <si>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</si>
  <si>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</si>
  <si>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</si>
  <si>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</si>
  <si>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</si>
  <si>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</si>
  <si>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</si>
  <si>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</si>
  <si>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</si>
  <si>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</si>
  <si>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</si>
  <si>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</si>
  <si>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</si>
  <si>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</si>
  <si>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</si>
  <si>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</si>
  <si>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</si>
  <si>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</si>
  <si>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</si>
  <si>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</si>
  <si>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</si>
  <si>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</si>
  <si>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</si>
  <si>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</si>
  <si>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</si>
  <si>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</si>
  <si>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</si>
  <si>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</si>
  <si>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</si>
  <si>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</si>
  <si>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</si>
  <si>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</si>
  <si>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</si>
  <si>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</si>
  <si>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</si>
  <si>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</si>
  <si>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</si>
  <si>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</si>
  <si>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</si>
  <si>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</si>
  <si>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</si>
  <si>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</si>
  <si>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</si>
  <si>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</si>
  <si>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</si>
  <si>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</si>
  <si>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</si>
  <si>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</si>
  <si>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</si>
  <si>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</si>
  <si>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</si>
  <si>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</si>
  <si>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</si>
  <si>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</si>
  <si>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</si>
  <si>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</si>
  <si>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</si>
  <si>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</si>
  <si>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</si>
  <si>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</si>
  <si>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</si>
  <si>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</si>
  <si>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</si>
  <si>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</si>
  <si>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</si>
  <si>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</si>
  <si>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</si>
  <si>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</si>
  <si>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</si>
  <si>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</si>
  <si>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</si>
  <si>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</si>
  <si>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</si>
  <si>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</si>
  <si>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</si>
  <si>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</si>
  <si>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</si>
  <si>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</si>
  <si>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</si>
  <si>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</si>
  <si>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</si>
  <si>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</si>
  <si>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</si>
  <si>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</si>
  <si>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</si>
  <si>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</si>
  <si>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</si>
  <si>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</si>
  <si>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</si>
  <si>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</si>
  <si>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</si>
  <si>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</si>
  <si>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</si>
  <si>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</si>
  <si>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</si>
  <si>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</si>
  <si>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</si>
  <si>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</si>
  <si>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</si>
  <si>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</si>
  <si>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</si>
  <si>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</si>
  <si>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</si>
  <si>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</si>
  <si>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</si>
  <si>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</si>
  <si>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</si>
  <si>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</si>
  <si>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</si>
  <si>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</si>
  <si>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</si>
  <si>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</si>
  <si>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</si>
  <si>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</si>
  <si>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</si>
  <si>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</si>
  <si>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</si>
  <si>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</si>
  <si>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</si>
  <si>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</si>
  <si>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</si>
  <si>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</si>
  <si>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</si>
  <si>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</si>
  <si>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</si>
  <si>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</si>
  <si>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</si>
  <si>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</si>
  <si>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</si>
  <si>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</si>
  <si>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</si>
  <si>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</si>
  <si>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</si>
  <si>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</si>
  <si>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</si>
  <si>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</si>
  <si>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</si>
  <si>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</si>
  <si>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</si>
  <si>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</si>
  <si>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</si>
  <si>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</si>
  <si>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</si>
  <si>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</si>
  <si>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</si>
  <si>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</si>
  <si>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</si>
  <si>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</si>
  <si>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</si>
  <si>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</si>
  <si>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</si>
  <si>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</si>
  <si>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</si>
  <si>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</si>
  <si>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</si>
  <si>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</si>
  <si>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</si>
  <si>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</si>
  <si>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</si>
  <si>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</si>
  <si>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</si>
  <si>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</si>
  <si>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</si>
  <si>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</si>
  <si>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</si>
  <si>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</si>
  <si>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</si>
  <si>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</si>
  <si>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</si>
  <si>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</si>
  <si>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</si>
  <si>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</si>
  <si>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</si>
  <si>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</si>
  <si>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</si>
  <si>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</si>
  <si>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</si>
  <si>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</si>
  <si>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</si>
  <si>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</si>
  <si>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</si>
  <si>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</si>
  <si>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</si>
  <si>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</si>
  <si>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</si>
  <si>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</si>
  <si>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</si>
  <si>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</si>
  <si>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</si>
  <si>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</si>
  <si>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</si>
  <si>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</si>
  <si>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</si>
  <si>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</si>
  <si>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</si>
  <si>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</si>
  <si>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</si>
  <si>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</si>
  <si>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</si>
  <si>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</si>
  <si>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</si>
  <si>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</si>
  <si>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</si>
  <si>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</si>
  <si>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</si>
  <si>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</si>
  <si>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</si>
  <si>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</si>
  <si>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</si>
  <si>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</si>
  <si>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</si>
  <si>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</si>
  <si>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</si>
  <si>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</si>
  <si>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</si>
  <si>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</si>
  <si>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</si>
  <si>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</si>
  <si>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</si>
  <si>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</si>
  <si>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</si>
  <si>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</si>
  <si>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</si>
  <si>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</si>
  <si>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</si>
  <si>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</si>
  <si>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</si>
  <si>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</si>
  <si>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</si>
  <si>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</si>
  <si>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</si>
  <si>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</si>
  <si>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</si>
  <si>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</si>
  <si>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</si>
  <si>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</si>
  <si>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</si>
  <si>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</si>
  <si>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</si>
  <si>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</si>
  <si>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</si>
  <si>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</si>
  <si>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</si>
  <si>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</si>
  <si>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</si>
  <si>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</si>
  <si>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</si>
  <si>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</si>
  <si>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</si>
  <si>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</si>
  <si>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</si>
  <si>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</si>
  <si>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</si>
  <si>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</si>
  <si>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</si>
  <si>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</si>
  <si>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</si>
  <si>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</si>
  <si>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</si>
  <si>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</si>
  <si>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</si>
  <si>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</si>
  <si>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</si>
  <si>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</si>
  <si>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</si>
  <si>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</si>
  <si>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</si>
  <si>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</si>
  <si>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</si>
  <si>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</si>
  <si>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</si>
  <si>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</si>
  <si>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</si>
  <si>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</si>
  <si>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</si>
  <si>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</si>
  <si>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</si>
  <si>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</si>
  <si>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</si>
  <si>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</si>
  <si>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</si>
  <si>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</si>
  <si>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</si>
  <si>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</si>
  <si>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</si>
  <si>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</si>
  <si>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</si>
  <si>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</si>
  <si>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</si>
  <si>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</si>
  <si>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</si>
  <si>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</si>
  <si>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</si>
  <si>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</si>
  <si>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</si>
  <si>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</si>
  <si>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</si>
  <si>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</si>
  <si>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</si>
  <si>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</si>
  <si>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</si>
  <si>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</si>
  <si>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</si>
  <si>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</si>
  <si>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</si>
  <si>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</si>
  <si>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</si>
  <si>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</si>
  <si>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</si>
  <si>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</si>
  <si>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</si>
  <si>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</si>
  <si>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</si>
  <si>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</si>
  <si>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</si>
  <si>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</si>
  <si>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</si>
  <si>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</si>
  <si>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</si>
  <si>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</si>
  <si>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</si>
  <si>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</si>
  <si>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</si>
  <si>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</si>
  <si>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</si>
  <si>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</si>
  <si>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</si>
  <si>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</si>
  <si>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</si>
  <si>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</si>
  <si>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</si>
  <si>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</si>
  <si>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</si>
  <si>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</si>
  <si>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</si>
  <si>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</si>
  <si>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</si>
  <si>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</si>
  <si>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</si>
  <si>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</si>
  <si>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</si>
  <si>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</si>
  <si>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</si>
  <si>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</si>
  <si>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</si>
  <si>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</si>
  <si>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</si>
  <si>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</si>
  <si>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</si>
  <si>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</si>
  <si>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</si>
  <si>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</si>
  <si>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</si>
  <si>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</si>
  <si>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</si>
  <si>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</si>
  <si>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</si>
  <si>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</si>
  <si>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</si>
  <si>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</si>
  <si>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</si>
  <si>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</si>
  <si>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</si>
  <si>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</si>
  <si>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</si>
  <si>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</si>
  <si>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</si>
  <si>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</si>
  <si>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</si>
  <si>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</si>
  <si>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</si>
  <si>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</si>
  <si>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</si>
  <si>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</si>
  <si>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</si>
  <si>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</si>
  <si>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</si>
  <si>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</si>
  <si>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</si>
  <si>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</si>
  <si>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</si>
  <si>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</si>
  <si>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</si>
  <si>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</si>
  <si>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</si>
  <si>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</si>
  <si>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</si>
  <si>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</si>
  <si>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</si>
  <si>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</si>
  <si>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</si>
  <si>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</si>
  <si>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</si>
  <si>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</si>
  <si>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</si>
  <si>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</si>
  <si>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</si>
  <si>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</si>
  <si>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</si>
  <si>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</si>
  <si>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</si>
  <si>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</si>
  <si>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</si>
  <si>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</si>
  <si>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</si>
  <si>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</si>
  <si>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</si>
  <si>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</si>
  <si>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</si>
  <si>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</si>
  <si>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</si>
  <si>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</si>
  <si>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</si>
  <si>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</si>
  <si>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</si>
  <si>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</si>
  <si>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</si>
  <si>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</si>
  <si>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</si>
  <si>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</si>
  <si>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</si>
  <si>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</si>
  <si>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</si>
  <si>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</si>
  <si>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</si>
  <si>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</si>
  <si>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</si>
  <si>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</si>
  <si>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</si>
  <si>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</si>
  <si>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</si>
  <si>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</si>
  <si>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</si>
  <si>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</si>
  <si>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</si>
  <si>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</si>
  <si>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</si>
  <si>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</si>
  <si>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</si>
  <si>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</si>
  <si>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</si>
  <si>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</si>
  <si>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</si>
  <si>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</si>
  <si>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</si>
  <si>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</si>
  <si>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</si>
  <si>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</si>
  <si>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</si>
  <si>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</si>
  <si>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</si>
  <si>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</si>
  <si>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</si>
  <si>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</si>
  <si>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</si>
  <si>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</si>
  <si>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</si>
  <si>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</si>
  <si>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</si>
  <si>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</si>
  <si>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</si>
  <si>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</si>
  <si>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</si>
  <si>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</si>
  <si>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</si>
  <si>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</si>
  <si>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</si>
  <si>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</si>
  <si>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</si>
  <si>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</si>
  <si>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</si>
  <si>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</si>
  <si>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</si>
  <si>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</si>
  <si>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</si>
  <si>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</si>
  <si>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</si>
  <si>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</si>
  <si>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</si>
  <si>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</si>
  <si>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</si>
  <si>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</si>
  <si>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</si>
  <si>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</si>
  <si>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</si>
  <si>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</si>
  <si>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</si>
  <si>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</si>
  <si>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</si>
  <si>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</si>
  <si>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</si>
  <si>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</si>
  <si>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</si>
  <si>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</si>
  <si>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</si>
  <si>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</si>
  <si>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</si>
  <si>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</si>
  <si>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</si>
  <si>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</si>
  <si>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</si>
  <si>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</si>
  <si>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</si>
  <si>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</si>
  <si>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</si>
  <si>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</si>
  <si>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</si>
  <si>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</si>
  <si>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</si>
  <si>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</si>
  <si>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</si>
  <si>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</si>
  <si>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</si>
  <si>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</si>
  <si>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</si>
  <si>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</si>
  <si>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</si>
  <si>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</si>
  <si>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</si>
  <si>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</si>
  <si>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</si>
  <si>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</si>
  <si>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</si>
  <si>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</si>
  <si>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</si>
  <si>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</si>
  <si>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</si>
  <si>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</si>
  <si>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</si>
  <si>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</si>
  <si>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</si>
  <si>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</si>
  <si>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</si>
  <si>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</si>
  <si>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</si>
  <si>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</si>
  <si>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</si>
  <si>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</si>
  <si>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</si>
  <si>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</si>
  <si>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</si>
  <si>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</si>
  <si>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</si>
  <si>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</si>
  <si>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</si>
  <si>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</si>
  <si>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</si>
  <si>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</si>
  <si>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</si>
  <si>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</si>
  <si>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</si>
  <si>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</si>
  <si>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</si>
  <si>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</si>
  <si>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</si>
  <si>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</si>
  <si>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</si>
  <si>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</si>
  <si>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</si>
  <si>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</si>
  <si>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</si>
  <si>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</si>
  <si>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</si>
  <si>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</si>
  <si>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</si>
  <si>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</si>
  <si>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</si>
  <si>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</si>
  <si>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</si>
  <si>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</si>
  <si>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</si>
  <si>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</si>
  <si>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</si>
  <si>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</si>
  <si>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</si>
  <si>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</si>
  <si>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</si>
  <si>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</si>
  <si>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</si>
  <si>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</si>
  <si>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</si>
  <si>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</si>
  <si>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</si>
  <si>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</si>
  <si>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</si>
  <si>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</si>
  <si>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</si>
  <si>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</si>
  <si>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</si>
  <si>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</si>
  <si>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</si>
  <si>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</si>
  <si>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</si>
  <si>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</si>
  <si>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</si>
  <si>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</si>
  <si>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</si>
  <si>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</si>
  <si>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</si>
  <si>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</si>
  <si>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</si>
  <si>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</si>
  <si>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</si>
  <si>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</si>
  <si>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</si>
  <si>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</si>
  <si>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</si>
  <si>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</si>
  <si>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</si>
  <si>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</si>
  <si>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</si>
  <si>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</si>
  <si>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</si>
  <si>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</si>
  <si>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</si>
  <si>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</si>
  <si>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</si>
  <si>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</si>
  <si>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</si>
  <si>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</si>
  <si>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</si>
  <si>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</si>
  <si>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</si>
  <si>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</si>
  <si>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</si>
  <si>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</si>
  <si>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</si>
  <si>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</si>
  <si>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</si>
  <si>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</si>
  <si>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</si>
  <si>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</si>
  <si>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</si>
  <si>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</si>
  <si>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</si>
  <si>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</si>
  <si>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</si>
  <si>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</si>
  <si>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</si>
  <si>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</si>
  <si>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</si>
  <si>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</si>
  <si>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</si>
  <si>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</si>
  <si>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</si>
  <si>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</si>
  <si>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</si>
  <si>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</si>
  <si>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</si>
  <si>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</si>
  <si>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</si>
  <si>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</si>
  <si>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</si>
  <si>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</si>
  <si>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</si>
  <si>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</si>
  <si>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</si>
  <si>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</si>
  <si>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</si>
  <si>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</si>
  <si>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</si>
  <si>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</si>
  <si>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</si>
  <si>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</si>
  <si>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</si>
  <si>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</si>
  <si>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</si>
  <si>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</si>
  <si>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</si>
  <si>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</si>
  <si>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</si>
  <si>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</si>
  <si>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</si>
  <si>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</si>
  <si>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</si>
  <si>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</si>
  <si>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</si>
  <si>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</si>
  <si>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</si>
  <si>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</si>
  <si>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</si>
  <si>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</si>
  <si>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</si>
  <si>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</si>
  <si>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</si>
  <si>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</si>
  <si>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</si>
  <si>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</si>
  <si>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</si>
  <si>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</si>
  <si>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</si>
  <si>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</si>
  <si>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</si>
  <si>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</si>
  <si>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</si>
  <si>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</si>
  <si>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</si>
  <si>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</si>
  <si>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</si>
  <si>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</si>
  <si>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</si>
  <si>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</si>
  <si>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</si>
  <si>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</si>
  <si>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</si>
  <si>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</si>
  <si>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</si>
  <si>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</si>
  <si>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</si>
  <si>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</si>
  <si>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</si>
  <si>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</si>
  <si>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</si>
  <si>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</si>
  <si>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</si>
  <si>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</si>
  <si>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</si>
  <si>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</si>
  <si>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</si>
  <si>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</si>
  <si>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</si>
  <si>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</si>
  <si>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</si>
  <si>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</si>
  <si>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</si>
  <si>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</si>
  <si>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</si>
  <si>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</si>
  <si>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</si>
  <si>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</si>
  <si>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</si>
  <si>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</si>
  <si>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</si>
  <si>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</si>
  <si>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</si>
  <si>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</si>
  <si>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</si>
  <si>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</si>
  <si>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</si>
  <si>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</si>
  <si>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</si>
  <si>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</si>
  <si>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</si>
  <si>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</si>
  <si>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</si>
  <si>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</si>
  <si>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</si>
  <si>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</si>
  <si>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</si>
  <si>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</si>
  <si>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</si>
  <si>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</si>
  <si>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</si>
  <si>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</si>
  <si>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</si>
  <si>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</si>
  <si>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</si>
  <si>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</si>
  <si>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</si>
  <si>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</si>
  <si>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</si>
  <si>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</si>
  <si>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</si>
  <si>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</si>
  <si>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</si>
  <si>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</si>
  <si>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</si>
  <si>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</si>
  <si>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</si>
  <si>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</si>
  <si>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</si>
  <si>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</si>
  <si>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</si>
  <si>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</si>
  <si>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</si>
  <si>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</si>
  <si>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</si>
  <si>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</si>
  <si>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</si>
  <si>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</si>
  <si>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</si>
  <si>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</si>
  <si>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</si>
  <si>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</si>
  <si>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</si>
  <si>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</si>
  <si>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</si>
  <si>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</si>
  <si>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</si>
  <si>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</si>
  <si>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</si>
  <si>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</si>
  <si>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</si>
  <si>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</si>
  <si>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</si>
  <si>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</si>
  <si>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</si>
  <si>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</si>
  <si>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</si>
  <si>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</si>
  <si>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</si>
  <si>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</si>
  <si>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</si>
  <si>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</si>
  <si>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</si>
  <si>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</si>
  <si>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</si>
  <si>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</si>
  <si>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</si>
  <si>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</si>
  <si>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</si>
  <si>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</si>
  <si>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</si>
  <si>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</si>
  <si>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</si>
  <si>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</si>
  <si>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</si>
  <si>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</si>
  <si>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</si>
  <si>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</si>
  <si>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</si>
  <si>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</si>
  <si>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</si>
  <si>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</si>
  <si>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</si>
  <si>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</si>
  <si>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</si>
  <si>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</si>
  <si>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</si>
  <si>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</si>
  <si>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</si>
  <si>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</si>
  <si>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</si>
  <si>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</si>
  <si>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</si>
  <si>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</si>
  <si>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</si>
  <si>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</si>
  <si>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</si>
  <si>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</si>
  <si>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</si>
  <si>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</si>
  <si>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</si>
  <si>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</si>
  <si>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</si>
  <si>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</si>
  <si>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</si>
  <si>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</si>
  <si>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</si>
  <si>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</si>
  <si>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</si>
  <si>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</si>
  <si>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</si>
  <si>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</si>
  <si>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</si>
  <si>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</si>
  <si>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</si>
  <si>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</si>
  <si>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</si>
  <si>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</si>
  <si>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</si>
  <si>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</si>
  <si>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</si>
  <si>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</si>
  <si>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</si>
  <si>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</si>
  <si>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</si>
  <si>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</si>
  <si>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</si>
  <si>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</si>
  <si>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</si>
  <si>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</si>
  <si>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</si>
  <si>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</si>
  <si>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</si>
  <si>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</si>
  <si>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</si>
  <si>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</si>
  <si>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</si>
  <si>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</si>
  <si>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</si>
  <si>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</si>
  <si>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</si>
  <si>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</si>
  <si>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</si>
  <si>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</si>
  <si>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</si>
  <si>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</si>
  <si>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</si>
  <si>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</si>
  <si>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</si>
  <si>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</si>
  <si>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</si>
  <si>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</si>
  <si>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</si>
  <si>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</si>
  <si>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</si>
  <si>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</si>
  <si>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</si>
  <si>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</si>
  <si>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</si>
  <si>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</si>
  <si>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</si>
  <si>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</si>
  <si>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</si>
  <si>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</si>
  <si>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</si>
  <si>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</si>
  <si>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</si>
  <si>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</si>
  <si>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</si>
  <si>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</si>
  <si>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</si>
  <si>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</si>
  <si>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</si>
  <si>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</si>
  <si>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</si>
  <si>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</si>
  <si>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</si>
  <si>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</si>
  <si>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</si>
  <si>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</si>
  <si>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</si>
  <si>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</si>
  <si>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</si>
  <si>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</si>
  <si>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</si>
  <si>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</si>
  <si>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</si>
  <si>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</si>
  <si>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</si>
  <si>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</si>
  <si>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</si>
  <si>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</si>
  <si>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</si>
  <si>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</si>
  <si>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</si>
  <si>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</si>
  <si>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</si>
  <si>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</si>
  <si>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</si>
  <si>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</si>
  <si>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</si>
  <si>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</si>
  <si>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</si>
  <si>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</si>
  <si>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</si>
  <si>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</si>
  <si>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</si>
  <si>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</si>
  <si>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</si>
  <si>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</si>
  <si>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</si>
  <si>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</si>
  <si>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</si>
  <si>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</si>
  <si>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</si>
  <si>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</si>
  <si>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</si>
  <si>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</si>
  <si>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</si>
  <si>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</si>
  <si>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</si>
  <si>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</si>
  <si>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</si>
  <si>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</si>
  <si>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</si>
  <si>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</si>
  <si>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</si>
  <si>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</si>
  <si>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</si>
  <si>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</si>
  <si>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</si>
  <si>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</si>
  <si>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</si>
  <si>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</si>
  <si>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</si>
  <si>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</si>
  <si>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</si>
  <si>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</si>
  <si>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</si>
  <si>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</si>
  <si>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</si>
  <si>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</si>
  <si>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</si>
  <si>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</si>
  <si>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</si>
  <si>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</si>
  <si>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</si>
  <si>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</si>
  <si>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</si>
  <si>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</si>
  <si>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</si>
  <si>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</si>
  <si>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</si>
  <si>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</si>
  <si>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</si>
  <si>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</si>
  <si>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</si>
  <si>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</si>
  <si>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</si>
  <si>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</si>
  <si>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</si>
  <si>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</si>
  <si>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</si>
  <si>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</si>
  <si>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</si>
  <si>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</si>
  <si>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</si>
  <si>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</si>
  <si>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</si>
  <si>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</si>
  <si>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</si>
  <si>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</si>
  <si>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</si>
  <si>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</si>
  <si>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</si>
  <si>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</si>
  <si>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</si>
  <si>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</si>
  <si>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</si>
  <si>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</si>
  <si>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</si>
  <si>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</si>
  <si>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</si>
  <si>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</si>
  <si>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</si>
  <si>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</si>
  <si>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</si>
  <si>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</si>
  <si>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</si>
  <si>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</si>
  <si>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</si>
  <si>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</si>
  <si>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</si>
  <si>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</si>
  <si>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</si>
  <si>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</si>
  <si>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</si>
  <si>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</si>
  <si>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</si>
  <si>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</si>
  <si>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</si>
  <si>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</si>
  <si>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</si>
  <si>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</si>
  <si>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</si>
  <si>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</si>
  <si>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</si>
  <si>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</si>
  <si>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</si>
  <si>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</si>
  <si>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</si>
  <si>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</si>
  <si>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</si>
  <si>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</si>
  <si>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</si>
  <si>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</si>
  <si>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</si>
  <si>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</si>
  <si>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</si>
  <si>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</si>
  <si>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</si>
  <si>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</si>
  <si>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</si>
  <si>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</si>
  <si>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</si>
  <si>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</si>
  <si>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</si>
  <si>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</si>
  <si>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</si>
  <si>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</si>
  <si>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</si>
  <si>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</si>
  <si>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</si>
  <si>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</si>
  <si>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</si>
  <si>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</si>
  <si>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</si>
  <si>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</si>
  <si>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</si>
  <si>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</si>
  <si>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</si>
  <si>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</si>
  <si>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</si>
  <si>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</si>
  <si>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</si>
  <si>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</si>
  <si>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</si>
  <si>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</si>
  <si>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</si>
  <si>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</si>
  <si>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</si>
  <si>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</si>
  <si>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</si>
  <si>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</si>
  <si>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</si>
  <si>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</si>
  <si>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</si>
  <si>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</si>
  <si>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</si>
  <si>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</si>
  <si>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</si>
  <si>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</si>
  <si>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</si>
  <si>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</si>
  <si>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</si>
  <si>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</si>
  <si>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</si>
  <si>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</si>
  <si>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</si>
  <si>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</si>
  <si>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</si>
  <si>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</si>
  <si>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</si>
  <si>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</si>
  <si>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</si>
  <si>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</si>
  <si>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</si>
  <si>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</si>
  <si>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</si>
  <si>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</si>
  <si>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</si>
  <si>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</si>
  <si>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</si>
  <si>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</si>
  <si>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</si>
  <si>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</si>
  <si>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</si>
  <si>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</si>
  <si>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</si>
  <si>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</si>
  <si>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</si>
  <si>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</si>
  <si>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</si>
  <si>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</si>
  <si>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</si>
  <si>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</si>
  <si>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</si>
  <si>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</si>
  <si>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</si>
  <si>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</si>
  <si>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</si>
  <si>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</si>
  <si>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</si>
  <si>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</si>
  <si>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</si>
  <si>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</si>
  <si>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</si>
  <si>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</si>
  <si>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</si>
  <si>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</si>
  <si>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</si>
  <si>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</si>
  <si>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</si>
  <si>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</si>
  <si>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</si>
  <si>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</si>
  <si>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</si>
  <si>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</si>
  <si>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</si>
  <si>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</si>
  <si>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</si>
  <si>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</si>
  <si>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</si>
  <si>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</si>
  <si>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</si>
  <si>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</si>
  <si>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</si>
  <si>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</si>
  <si>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</si>
  <si>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</si>
  <si>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</si>
  <si>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</si>
  <si>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</si>
  <si>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</si>
  <si>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</si>
  <si>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</si>
  <si>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</si>
  <si>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</si>
  <si>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</si>
  <si>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</si>
  <si>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</si>
  <si>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</si>
  <si>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</si>
  <si>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</si>
  <si>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</si>
  <si>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</si>
  <si>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</si>
  <si>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</si>
  <si>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</si>
  <si>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</si>
  <si>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</si>
  <si>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</si>
  <si>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</si>
  <si>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</si>
  <si>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</si>
  <si>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</si>
  <si>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</si>
  <si>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</si>
  <si>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</si>
  <si>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</si>
  <si>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</si>
  <si>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</si>
  <si>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</si>
  <si>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</si>
  <si>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</si>
  <si>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</si>
  <si>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</si>
  <si>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</si>
  <si>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</si>
  <si>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</si>
  <si>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</si>
  <si>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</si>
  <si>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</si>
  <si>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</si>
  <si>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</si>
  <si>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</si>
  <si>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</si>
  <si>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</si>
  <si>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</si>
  <si>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</si>
  <si>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</si>
  <si>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</si>
  <si>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</si>
  <si>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</si>
  <si>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</si>
  <si>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</si>
  <si>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</si>
  <si>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</si>
  <si>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</si>
  <si>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</si>
  <si>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</si>
  <si>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</si>
  <si>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</si>
  <si>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</si>
  <si>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</si>
  <si>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</si>
  <si>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</si>
  <si>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</si>
  <si>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</si>
  <si>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</si>
  <si>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</si>
  <si>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</si>
  <si>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</si>
  <si>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</si>
  <si>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</si>
  <si>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</si>
  <si>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</si>
  <si>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</si>
  <si>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</si>
  <si>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</si>
  <si>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</si>
  <si>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</si>
  <si>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</si>
  <si>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</si>
  <si>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</si>
  <si>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</si>
  <si>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</si>
  <si>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</si>
  <si>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</si>
  <si>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</si>
  <si>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</si>
  <si>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</si>
  <si>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</si>
  <si>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</si>
  <si>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</si>
  <si>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</si>
  <si>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</si>
  <si>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</si>
  <si>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</si>
  <si>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</si>
  <si>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</si>
  <si>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</si>
  <si>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</si>
  <si>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</si>
  <si>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</si>
  <si>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</si>
  <si>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</si>
  <si>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</si>
  <si>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</si>
  <si>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</si>
  <si>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</si>
  <si>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</si>
  <si>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</si>
  <si>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</si>
  <si>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</si>
  <si>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</si>
  <si>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</si>
  <si>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</si>
  <si>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</si>
  <si>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</si>
  <si>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</si>
  <si>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</si>
  <si>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</si>
  <si>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</si>
  <si>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</si>
  <si>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</si>
  <si>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</si>
  <si>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</si>
  <si>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</si>
  <si>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</si>
  <si>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</si>
  <si>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</si>
  <si>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</si>
  <si>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</si>
  <si>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</si>
  <si>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</si>
  <si>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</si>
  <si>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</si>
  <si>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</si>
  <si>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</si>
  <si>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</si>
  <si>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</si>
  <si>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</si>
  <si>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</si>
  <si>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</si>
  <si>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</si>
  <si>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</si>
  <si>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</si>
  <si>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</si>
  <si>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</si>
  <si>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</si>
  <si>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</si>
  <si>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</si>
  <si>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</si>
  <si>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</si>
  <si>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</si>
  <si>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</si>
  <si>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</si>
  <si>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</si>
  <si>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</si>
  <si>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</si>
  <si>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</si>
  <si>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</si>
  <si>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</si>
  <si>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</si>
  <si>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</si>
  <si>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</si>
  <si>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</si>
  <si>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</si>
  <si>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</si>
  <si>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</si>
  <si>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</si>
  <si>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</si>
  <si>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</si>
  <si>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</si>
  <si>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</si>
  <si>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</si>
  <si>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</si>
  <si>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</si>
  <si>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</si>
  <si>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</si>
  <si>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</si>
  <si>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</si>
  <si>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</si>
  <si>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</si>
  <si>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</si>
  <si>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</si>
  <si>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</si>
  <si>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</si>
  <si>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</si>
  <si>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</si>
  <si>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</si>
  <si>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</si>
  <si>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</si>
  <si>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</si>
  <si>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</si>
  <si>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</si>
  <si>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</si>
  <si>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</si>
  <si>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</si>
  <si>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</si>
  <si>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</si>
  <si>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</si>
  <si>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</si>
  <si>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</si>
  <si>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</si>
  <si>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</si>
  <si>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</si>
  <si>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</si>
  <si>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</si>
  <si>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</si>
  <si>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</si>
  <si>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</si>
  <si>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</si>
  <si>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</si>
  <si>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</si>
  <si>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</si>
  <si>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</si>
  <si>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</si>
  <si>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</si>
  <si>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</si>
  <si>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</si>
  <si>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</si>
  <si>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</si>
  <si>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</si>
  <si>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</si>
  <si>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</si>
  <si>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</si>
  <si>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</si>
  <si>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</si>
  <si>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</si>
  <si>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</si>
  <si>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</si>
  <si>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</si>
  <si>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</si>
  <si>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</si>
  <si>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</si>
  <si>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</si>
  <si>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</si>
  <si>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</si>
  <si>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</si>
  <si>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</si>
  <si>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</si>
  <si>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</si>
  <si>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</si>
  <si>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</si>
  <si>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</si>
  <si>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</si>
  <si>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</si>
  <si>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</si>
  <si>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</si>
  <si>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</si>
  <si>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</si>
  <si>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</si>
  <si>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</si>
  <si>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</si>
  <si>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</si>
  <si>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</si>
  <si>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</si>
  <si>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</si>
  <si>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</si>
  <si>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</si>
  <si>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</si>
  <si>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</si>
  <si>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</si>
  <si>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</si>
  <si>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</si>
  <si>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</si>
  <si>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</si>
  <si>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</si>
  <si>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</si>
  <si>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</si>
  <si>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</si>
  <si>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</si>
  <si>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</si>
  <si>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</si>
  <si>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</si>
  <si>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</si>
  <si>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</si>
  <si>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</si>
  <si>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</si>
  <si>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</si>
  <si>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</si>
  <si>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</si>
  <si>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</si>
  <si>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</si>
  <si>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</si>
  <si>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</si>
  <si>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</si>
  <si>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</si>
  <si>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</si>
  <si>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</si>
  <si>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</si>
  <si>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</si>
  <si>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</si>
  <si>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</si>
  <si>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</si>
  <si>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</si>
  <si>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</si>
  <si>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</si>
  <si>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</si>
  <si>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</si>
  <si>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</si>
  <si>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</si>
  <si>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</si>
  <si>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</si>
  <si>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</si>
  <si>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</si>
  <si>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</si>
  <si>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</si>
  <si>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</si>
  <si>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</si>
  <si>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</si>
  <si>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</si>
  <si>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</si>
  <si>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</si>
  <si>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</si>
  <si>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</si>
  <si>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</si>
  <si>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</si>
  <si>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</si>
  <si>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</si>
  <si>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</si>
  <si>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</si>
  <si>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</si>
  <si>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</si>
  <si>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</si>
  <si>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</si>
  <si>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</si>
  <si>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</si>
  <si>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</si>
  <si>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</si>
  <si>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</si>
  <si>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</si>
  <si>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</si>
  <si>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</si>
  <si>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</si>
  <si>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</si>
  <si>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</si>
  <si>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</si>
  <si>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</si>
  <si>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</si>
  <si>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</si>
  <si>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</si>
  <si>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</si>
  <si>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</si>
  <si>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</si>
  <si>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</si>
  <si>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</si>
  <si>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</si>
  <si>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</si>
  <si>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</si>
  <si>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</si>
  <si>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</si>
  <si>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</si>
  <si>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</si>
  <si>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</si>
  <si>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</si>
  <si>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</si>
  <si>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</si>
  <si>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</si>
  <si>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</si>
  <si>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</si>
  <si>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</si>
  <si>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</si>
  <si>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</si>
  <si>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</si>
  <si>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</si>
  <si>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</si>
  <si>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</si>
  <si>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</si>
  <si>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</si>
  <si>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</si>
  <si>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</si>
  <si>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</si>
  <si>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</si>
  <si>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</si>
  <si>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</si>
  <si>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</si>
  <si>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</si>
  <si>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</si>
  <si>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</si>
  <si>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</si>
  <si>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</si>
  <si>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</si>
  <si>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</si>
  <si>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</si>
  <si>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</si>
  <si>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</si>
  <si>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</si>
  <si>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</si>
  <si>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</si>
  <si>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</si>
  <si>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</si>
  <si>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</si>
  <si>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</si>
  <si>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</si>
  <si>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</si>
  <si>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</si>
  <si>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</si>
  <si>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</si>
  <si>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</si>
  <si>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</si>
  <si>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</si>
  <si>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</si>
  <si>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</si>
  <si>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</si>
  <si>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</si>
  <si>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</si>
  <si>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</si>
  <si>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</si>
  <si>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</si>
  <si>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</si>
  <si>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</si>
  <si>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</si>
  <si>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</si>
  <si>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</si>
  <si>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</si>
  <si>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</si>
  <si>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</si>
  <si>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</si>
  <si>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</si>
  <si>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</si>
  <si>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</si>
  <si>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</si>
  <si>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</si>
  <si>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</si>
  <si>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</si>
  <si>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</si>
  <si>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</si>
  <si>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</si>
  <si>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</si>
  <si>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</si>
  <si>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</si>
  <si>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</si>
  <si>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</si>
  <si>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</si>
  <si>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</si>
  <si>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</si>
  <si>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</si>
  <si>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</si>
  <si>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</si>
  <si>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</si>
  <si>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</si>
  <si>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</si>
  <si>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</si>
  <si>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</si>
  <si>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</si>
  <si>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</si>
  <si>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</si>
  <si>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</si>
  <si>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</si>
  <si>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</si>
  <si>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</si>
  <si>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</si>
  <si>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</si>
  <si>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</si>
  <si>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</si>
  <si>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</si>
  <si>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</si>
  <si>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</si>
  <si>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</si>
  <si>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</si>
  <si>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</si>
  <si>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</si>
  <si>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</si>
  <si>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</si>
  <si>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</si>
  <si>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</si>
  <si>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</si>
  <si>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</si>
  <si>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</si>
  <si>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</si>
  <si>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</si>
  <si>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</si>
  <si>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</si>
  <si>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</si>
  <si>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</si>
  <si>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</si>
  <si>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</si>
  <si>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</si>
  <si>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</si>
  <si>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</si>
  <si>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</si>
  <si>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</si>
  <si>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</si>
  <si>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</si>
  <si>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</si>
  <si>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</si>
  <si>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</si>
  <si>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</si>
  <si>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</si>
  <si>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</si>
  <si>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</si>
  <si>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</si>
  <si>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</si>
  <si>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</si>
  <si>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</si>
  <si>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</si>
  <si>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</si>
  <si>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</si>
  <si>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</si>
  <si>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</si>
  <si>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</si>
  <si>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</si>
  <si>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</si>
  <si>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</si>
  <si>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</si>
  <si>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</si>
  <si>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</si>
  <si>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</si>
  <si>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</si>
  <si>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</si>
  <si>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</si>
  <si>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</si>
  <si>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</si>
  <si>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</si>
  <si>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</si>
  <si>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</si>
  <si>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</si>
  <si>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</si>
  <si>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</si>
  <si>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</si>
  <si>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</si>
  <si>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</si>
  <si>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</si>
  <si>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</si>
  <si>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</si>
  <si>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</si>
  <si>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</si>
  <si>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</si>
  <si>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</si>
  <si>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</si>
  <si>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</si>
  <si>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</si>
  <si>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</si>
  <si>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</si>
  <si>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</si>
  <si>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</si>
  <si>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</si>
  <si>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</si>
  <si>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</si>
  <si>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</si>
  <si>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</si>
  <si>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</si>
  <si>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</si>
  <si>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</si>
  <si>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</si>
  <si>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</si>
  <si>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</si>
  <si>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</si>
  <si>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</si>
  <si>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</si>
  <si>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</si>
  <si>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</si>
  <si>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</si>
  <si>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</si>
  <si>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</si>
  <si>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</si>
  <si>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</si>
  <si>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</si>
  <si>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</si>
  <si>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</si>
  <si>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</si>
  <si>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</si>
  <si>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</si>
  <si>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</si>
  <si>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</si>
  <si>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</si>
  <si>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</si>
  <si>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</si>
  <si>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</si>
  <si>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</si>
  <si>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</si>
  <si>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</si>
  <si>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</si>
  <si>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</si>
  <si>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</si>
  <si>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</si>
  <si>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</si>
  <si>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</si>
  <si>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</si>
  <si>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</si>
  <si>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</si>
  <si>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</si>
  <si>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</si>
  <si>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</si>
  <si>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</si>
  <si>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</si>
  <si>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</si>
  <si>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</si>
  <si>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</si>
  <si>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</si>
  <si>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</si>
  <si>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</si>
  <si>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</si>
  <si>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</si>
  <si>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</si>
  <si>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</si>
  <si>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</si>
  <si>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</si>
  <si>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</si>
  <si>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</si>
  <si>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</si>
  <si>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</si>
  <si>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</si>
  <si>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</si>
  <si>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</si>
  <si>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</si>
  <si>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</si>
  <si>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</si>
  <si>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</si>
  <si>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</si>
  <si>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</si>
  <si>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</si>
  <si>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</si>
  <si>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</si>
  <si>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</si>
  <si>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</si>
  <si>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</si>
  <si>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</si>
  <si>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</si>
  <si>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</si>
  <si>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</si>
  <si>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</si>
  <si>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</si>
  <si>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</si>
  <si>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</si>
  <si>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</si>
  <si>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</si>
  <si>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</si>
  <si>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</si>
  <si>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</si>
  <si>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</si>
  <si>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</si>
  <si>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</si>
  <si>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</si>
  <si>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</si>
  <si>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</si>
  <si>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</si>
  <si>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</si>
  <si>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</si>
  <si>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</si>
  <si>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</si>
  <si>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</si>
  <si>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</si>
  <si>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</si>
  <si>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</si>
  <si>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</si>
  <si>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</si>
  <si>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</si>
  <si>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</si>
  <si>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</si>
  <si>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</si>
  <si>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</si>
  <si>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</si>
  <si>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</si>
  <si>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</si>
  <si>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</si>
  <si>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</si>
  <si>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</si>
  <si>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</si>
  <si>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</si>
  <si>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</si>
  <si>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</si>
  <si>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</si>
  <si>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</si>
  <si>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</si>
  <si>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</si>
  <si>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</si>
  <si>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</si>
  <si>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</si>
  <si>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</si>
  <si>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</si>
  <si>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</si>
  <si>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</si>
  <si>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</si>
  <si>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</si>
  <si>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</si>
  <si>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</si>
  <si>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</si>
  <si>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</si>
  <si>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</si>
  <si>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</si>
  <si>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</si>
  <si>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</si>
  <si>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</si>
  <si>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</si>
  <si>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</si>
  <si>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</si>
  <si>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</si>
  <si>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</si>
  <si>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</si>
  <si>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</si>
  <si>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</si>
  <si>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</si>
  <si>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</si>
  <si>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</si>
  <si>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</si>
  <si>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</si>
  <si>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</si>
  <si>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</si>
  <si>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</si>
  <si>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</si>
  <si>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</si>
  <si>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</si>
  <si>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</si>
  <si>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</si>
  <si>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</si>
  <si>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</si>
  <si>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</si>
  <si>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</si>
  <si>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</si>
  <si>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</si>
  <si>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</si>
  <si>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</si>
  <si>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</si>
  <si>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</si>
  <si>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</si>
  <si>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</si>
  <si>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</si>
  <si>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</si>
  <si>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</si>
  <si>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</si>
  <si>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</si>
  <si>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</si>
  <si>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</si>
  <si>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</si>
  <si>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</si>
  <si>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</si>
  <si>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</si>
  <si>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</si>
  <si>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</si>
  <si>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</si>
  <si>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</si>
  <si>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</si>
  <si>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</si>
  <si>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</si>
  <si>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</si>
  <si>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</si>
  <si>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</si>
  <si>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</si>
  <si>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</si>
  <si>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</si>
  <si>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</si>
  <si>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</si>
  <si>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</si>
  <si>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</si>
  <si>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</si>
  <si>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</si>
  <si>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</si>
  <si>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</si>
  <si>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</si>
  <si>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</si>
  <si>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</si>
  <si>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</si>
  <si>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</si>
  <si>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</si>
  <si>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</si>
  <si>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</si>
  <si>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</si>
  <si>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</si>
  <si>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</si>
  <si>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</si>
  <si>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</si>
  <si>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</si>
  <si>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</si>
  <si>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</si>
  <si>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</si>
  <si>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</si>
  <si>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</si>
  <si>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</si>
  <si>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</si>
  <si>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</si>
  <si>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</si>
  <si>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</si>
  <si>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</si>
  <si>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</si>
  <si>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</si>
  <si>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</si>
  <si>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</si>
  <si>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</si>
  <si>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</si>
  <si>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</si>
  <si>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</si>
  <si>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</si>
  <si>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</si>
  <si>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</si>
  <si>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</si>
  <si>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</si>
  <si>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</si>
  <si>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</si>
  <si>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</si>
  <si>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</si>
  <si>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</si>
  <si>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</si>
  <si>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</si>
  <si>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</si>
  <si>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</si>
  <si>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</si>
  <si>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</si>
  <si>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</si>
  <si>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</si>
  <si>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</si>
  <si>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</si>
  <si>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</si>
  <si>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</si>
  <si>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</si>
  <si>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</si>
  <si>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</si>
  <si>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</si>
  <si>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</si>
  <si>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</si>
  <si>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</si>
  <si>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</si>
  <si>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</si>
  <si>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</si>
  <si>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</si>
  <si>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</si>
  <si>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</si>
  <si>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</si>
  <si>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</si>
  <si>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</si>
  <si>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</si>
  <si>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</si>
  <si>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</si>
  <si>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</si>
  <si>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</si>
  <si>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</si>
  <si>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</si>
  <si>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</si>
  <si>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</si>
  <si>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</si>
  <si>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</si>
  <si>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</si>
  <si>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</si>
  <si>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</si>
  <si>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</si>
  <si>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</si>
  <si>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</si>
  <si>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</si>
  <si>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</si>
  <si>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</si>
  <si>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</si>
  <si>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</si>
  <si>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</si>
  <si>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</si>
  <si>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</si>
  <si>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</si>
  <si>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</si>
  <si>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</si>
  <si>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</si>
  <si>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</si>
  <si>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</si>
  <si>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</si>
  <si>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</si>
  <si>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</si>
  <si>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</si>
  <si>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</si>
  <si>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</si>
  <si>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</si>
  <si>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</si>
  <si>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</si>
  <si>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</si>
  <si>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</si>
  <si>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</si>
  <si>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</si>
  <si>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</si>
  <si>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</si>
  <si>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</si>
  <si>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</si>
  <si>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</si>
  <si>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</si>
  <si>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</si>
  <si>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</si>
  <si>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</si>
  <si>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</si>
  <si>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</si>
  <si>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</si>
  <si>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</si>
  <si>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</si>
  <si>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</si>
  <si>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</si>
  <si>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</si>
  <si>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</si>
  <si>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</si>
  <si>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</si>
  <si>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</si>
  <si>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</si>
  <si>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</si>
  <si>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</si>
  <si>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</si>
  <si>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</si>
  <si>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</si>
  <si>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</si>
  <si>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</si>
  <si>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</si>
  <si>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</si>
  <si>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</si>
  <si>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</si>
  <si>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</si>
  <si>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</si>
  <si>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</si>
  <si>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</si>
  <si>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</si>
  <si>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</si>
  <si>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</si>
  <si>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</si>
  <si>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</si>
  <si>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</si>
  <si>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</si>
  <si>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</si>
  <si>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</si>
  <si>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</si>
  <si>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</si>
  <si>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</si>
  <si>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</si>
  <si>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</si>
  <si>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</si>
  <si>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</si>
  <si>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</si>
  <si>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</si>
  <si>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</si>
  <si>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</si>
  <si>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</si>
  <si>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</si>
  <si>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</si>
  <si>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</si>
  <si>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</si>
  <si>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</si>
  <si>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</si>
  <si>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</si>
  <si>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</si>
  <si>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</si>
  <si>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</si>
  <si>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</si>
  <si>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</si>
  <si>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</si>
  <si>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</si>
  <si>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</si>
  <si>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</si>
  <si>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</si>
  <si>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</si>
  <si>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</si>
  <si>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</si>
  <si>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</si>
  <si>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</si>
  <si>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</si>
  <si>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</si>
  <si>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</si>
  <si>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</si>
  <si>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</si>
  <si>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</si>
  <si>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</si>
  <si>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</si>
  <si>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</si>
  <si>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</si>
  <si>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</si>
  <si>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</si>
  <si>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</si>
  <si>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</si>
  <si>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</si>
  <si>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</si>
  <si>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</si>
  <si>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</si>
  <si>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</si>
  <si>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</si>
  <si>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</si>
  <si>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</si>
  <si>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</si>
  <si>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</si>
  <si>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</si>
  <si>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</si>
  <si>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</si>
  <si>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</si>
  <si>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</si>
  <si>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</si>
  <si>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</si>
  <si>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</si>
  <si>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</si>
  <si>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</si>
  <si>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</si>
  <si>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</si>
  <si>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</si>
  <si>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</si>
  <si>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</si>
  <si>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</si>
  <si>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</si>
  <si>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</si>
  <si>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</si>
  <si>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</si>
  <si>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</si>
  <si>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</si>
  <si>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</si>
  <si>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</si>
  <si>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</si>
  <si>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</si>
  <si>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</si>
  <si>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</si>
  <si>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</si>
  <si>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</si>
  <si>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</si>
  <si>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</si>
  <si>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</si>
  <si>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</si>
  <si>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</si>
  <si>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</si>
  <si>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</si>
  <si>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</si>
  <si>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</si>
  <si>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</si>
  <si>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</si>
  <si>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</si>
  <si>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</si>
  <si>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</si>
  <si>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</si>
  <si>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</si>
  <si>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</si>
  <si>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</si>
  <si>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</si>
  <si>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</si>
  <si>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</si>
  <si>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</si>
  <si>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</si>
  <si>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</si>
  <si>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</si>
  <si>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</si>
  <si>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</si>
  <si>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</si>
  <si>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</si>
  <si>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</si>
  <si>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</si>
  <si>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</si>
  <si>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</si>
  <si>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</si>
  <si>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</si>
  <si>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</si>
  <si>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</si>
  <si>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</si>
  <si>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</si>
  <si>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</si>
  <si>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</si>
  <si>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</si>
  <si>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</si>
  <si>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</si>
  <si>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</si>
  <si>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</si>
  <si>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</si>
  <si>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</si>
  <si>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</si>
  <si>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</si>
  <si>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</si>
  <si>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</si>
  <si>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</si>
  <si>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</si>
  <si>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</si>
  <si>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</si>
  <si>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</si>
  <si>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</si>
  <si>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</si>
  <si>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</si>
  <si>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</si>
  <si>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</si>
  <si>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</si>
  <si>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</si>
  <si>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</si>
  <si>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</si>
  <si>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</si>
  <si>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</si>
  <si>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</si>
  <si>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</si>
  <si>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</si>
  <si>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</si>
  <si>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</si>
  <si>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</si>
  <si>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</si>
  <si>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</si>
  <si>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</si>
  <si>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</si>
  <si>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</si>
  <si>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</si>
  <si>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</si>
  <si>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</si>
  <si>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</si>
  <si>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</si>
  <si>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</si>
  <si>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</si>
  <si>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</si>
  <si>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</si>
  <si>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</si>
  <si>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</si>
  <si>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</si>
  <si>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</si>
  <si>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</si>
  <si>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</si>
  <si>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</si>
  <si>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</si>
  <si>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</si>
  <si>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</si>
  <si>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</si>
  <si>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</si>
  <si>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</si>
  <si>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</si>
  <si>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</si>
  <si>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</si>
  <si>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</si>
  <si>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</si>
  <si>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</si>
  <si>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</si>
  <si>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</si>
  <si>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</si>
  <si>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</si>
  <si>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</si>
  <si>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</si>
  <si>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</si>
  <si>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</si>
  <si>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</si>
  <si>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</si>
  <si>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</si>
  <si>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</si>
  <si>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</si>
  <si>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</si>
  <si>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</si>
  <si>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</si>
  <si>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</si>
  <si>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</si>
  <si>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</si>
  <si>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</si>
  <si>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</si>
  <si>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</si>
  <si>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</si>
  <si>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</si>
  <si>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</si>
  <si>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</si>
  <si>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</si>
  <si>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</si>
  <si>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</si>
  <si>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</si>
  <si>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</si>
  <si>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</si>
  <si>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</si>
  <si>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</si>
  <si>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</si>
  <si>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</si>
  <si>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</si>
  <si>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</si>
  <si>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</si>
  <si>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</si>
  <si>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</si>
  <si>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</si>
  <si>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</si>
  <si>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</si>
  <si>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</si>
  <si>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</si>
  <si>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</si>
  <si>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</si>
  <si>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</si>
  <si>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</si>
  <si>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</si>
  <si>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</si>
  <si>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</si>
  <si>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</si>
  <si>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</si>
  <si>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</si>
  <si>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</si>
  <si>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</si>
  <si>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</si>
  <si>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</si>
  <si>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</si>
  <si>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</si>
  <si>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</si>
  <si>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</si>
  <si>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</si>
  <si>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</si>
  <si>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</si>
  <si>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</si>
  <si>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</si>
  <si>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</si>
  <si>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</si>
  <si>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</si>
  <si>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</si>
  <si>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</si>
  <si>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</si>
  <si>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</si>
  <si>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</si>
  <si>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</si>
  <si>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</si>
  <si>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</si>
  <si>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</si>
  <si>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</si>
  <si>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</si>
  <si>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</si>
  <si>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</si>
  <si>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</si>
  <si>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</si>
  <si>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</si>
  <si>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</si>
  <si>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</si>
  <si>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</si>
  <si>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</si>
  <si>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</si>
  <si>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</si>
  <si>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</si>
  <si>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</si>
  <si>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</si>
  <si>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</si>
  <si>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</si>
  <si>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</si>
  <si>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</si>
  <si>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</si>
  <si>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</si>
  <si>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</si>
  <si>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</si>
  <si>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</si>
  <si>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</si>
  <si>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</si>
  <si>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</si>
  <si>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</si>
  <si>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</si>
  <si>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</si>
  <si>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</si>
  <si>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</si>
  <si>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</si>
  <si>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</si>
  <si>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</si>
  <si>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</si>
  <si>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</si>
  <si>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</si>
  <si>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</si>
  <si>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</si>
  <si>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</si>
  <si>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</si>
  <si>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</si>
  <si>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</si>
  <si>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</si>
  <si>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</si>
  <si>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</si>
  <si>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</si>
  <si>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</si>
  <si>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</si>
  <si>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</si>
  <si>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</si>
  <si>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</si>
  <si>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</si>
  <si>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</si>
  <si>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</si>
  <si>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</si>
  <si>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</si>
  <si>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</si>
  <si>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</si>
  <si>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</si>
  <si>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</si>
  <si>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</si>
  <si>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</si>
  <si>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</si>
  <si>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</si>
  <si>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</si>
  <si>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</si>
  <si>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</si>
  <si>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</si>
  <si>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</si>
  <si>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</si>
  <si>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</si>
  <si>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</si>
  <si>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</si>
  <si>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</si>
  <si>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</si>
  <si>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</si>
  <si>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</si>
  <si>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</si>
  <si>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</si>
  <si>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</si>
  <si>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</si>
  <si>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</si>
  <si>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</si>
  <si>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</si>
  <si>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</si>
  <si>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</si>
  <si>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</si>
  <si>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</si>
  <si>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</si>
  <si>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</si>
  <si>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</si>
  <si>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</si>
  <si>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</si>
  <si>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</si>
  <si>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</si>
  <si>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</si>
  <si>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</si>
  <si>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</si>
  <si>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</si>
  <si>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</si>
  <si>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</si>
  <si>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</si>
  <si>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</si>
  <si>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</si>
  <si>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</si>
  <si>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</si>
  <si>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</si>
  <si>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</si>
  <si>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</si>
  <si>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</si>
  <si>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</si>
  <si>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</si>
  <si>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</si>
  <si>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</si>
  <si>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</si>
  <si>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</si>
  <si>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</si>
  <si>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</si>
  <si>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</si>
  <si>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</si>
  <si>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</si>
  <si>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</si>
  <si>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</si>
  <si>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</si>
  <si>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</si>
  <si>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</si>
  <si>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</si>
  <si>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</si>
  <si>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</si>
  <si>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</si>
  <si>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</si>
  <si>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</si>
  <si>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</si>
  <si>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</si>
  <si>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</si>
  <si>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</si>
  <si>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</si>
  <si>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</si>
  <si>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</si>
  <si>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</si>
  <si>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</si>
  <si>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</si>
  <si>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</si>
  <si>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</si>
  <si>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</si>
  <si>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</si>
  <si>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</si>
  <si>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</si>
  <si>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</si>
  <si>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</si>
  <si>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</si>
  <si>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</si>
  <si>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</si>
  <si>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</si>
  <si>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</si>
  <si>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</si>
  <si>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</si>
  <si>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</si>
  <si>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</si>
  <si>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</si>
  <si>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</si>
  <si>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</si>
  <si>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</si>
  <si>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</si>
  <si>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</si>
  <si>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</si>
  <si>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</si>
  <si>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</si>
  <si>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</si>
  <si>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</si>
  <si>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</si>
  <si>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</si>
  <si>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</si>
  <si>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</si>
  <si>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</si>
  <si>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</si>
  <si>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</si>
  <si>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</si>
  <si>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</si>
  <si>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</si>
  <si>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</si>
  <si>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</si>
  <si>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</si>
  <si>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</si>
  <si>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</si>
  <si>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</si>
  <si>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</si>
  <si>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</si>
  <si>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</si>
  <si>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</si>
  <si>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</si>
  <si>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</si>
  <si>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</si>
  <si>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</si>
  <si>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</si>
  <si>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</si>
  <si>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</si>
  <si>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</si>
  <si>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</si>
  <si>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</si>
  <si>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</si>
  <si>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</si>
  <si>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</si>
  <si>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</si>
  <si>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</si>
  <si>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</si>
  <si>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</si>
  <si>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</si>
  <si>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</si>
  <si>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</si>
  <si>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</si>
  <si>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</si>
  <si>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</si>
  <si>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</si>
  <si>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</si>
  <si>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</si>
  <si>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</si>
  <si>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</si>
  <si>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</si>
  <si>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</si>
  <si>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</si>
  <si>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</si>
  <si>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</si>
  <si>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</si>
  <si>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</si>
  <si>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</si>
  <si>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</si>
  <si>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</si>
  <si>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</si>
  <si>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</si>
  <si>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</si>
  <si>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</si>
  <si>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</si>
  <si>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</si>
  <si>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</si>
  <si>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</si>
  <si>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</si>
  <si>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</si>
  <si>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</si>
  <si>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</si>
  <si>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</si>
  <si>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</si>
  <si>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</si>
  <si>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</si>
  <si>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</si>
  <si>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</si>
  <si>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</si>
  <si>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</si>
  <si>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</si>
  <si>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</si>
  <si>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</si>
  <si>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</si>
  <si>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</si>
  <si>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</si>
  <si>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</si>
  <si>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</si>
  <si>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</si>
  <si>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</si>
  <si>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</si>
  <si>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</si>
  <si>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</si>
  <si>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</si>
  <si>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</si>
  <si>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</si>
  <si>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</si>
  <si>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</si>
  <si>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</si>
  <si>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</si>
  <si>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</si>
  <si>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</si>
  <si>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</si>
  <si>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</si>
  <si>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</si>
  <si>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</si>
  <si>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</si>
  <si>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</si>
  <si>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</si>
  <si>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</si>
  <si>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</si>
  <si>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</si>
  <si>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</si>
  <si>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</si>
  <si>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</si>
  <si>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</si>
  <si>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</si>
  <si>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</si>
  <si>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</si>
  <si>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</si>
  <si>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</si>
  <si>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</si>
  <si>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</si>
  <si>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</si>
  <si>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</si>
  <si>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</si>
  <si>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</si>
  <si>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</si>
  <si>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</si>
  <si>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</si>
  <si>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</si>
  <si>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</si>
  <si>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</si>
  <si>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</si>
  <si>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</si>
  <si>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</si>
  <si>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</si>
  <si>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</si>
  <si>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</si>
  <si>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</si>
  <si>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</si>
  <si>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</si>
  <si>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</si>
  <si>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</si>
  <si>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</si>
  <si>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</si>
  <si>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</si>
  <si>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</si>
  <si>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</si>
  <si>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</si>
  <si>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</si>
  <si>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</si>
  <si>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</si>
  <si>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</si>
  <si>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</si>
  <si>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</si>
  <si>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</si>
  <si>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</si>
  <si>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</si>
  <si>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</si>
  <si>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</si>
  <si>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</si>
  <si>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</si>
  <si>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</si>
  <si>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</si>
  <si>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</si>
  <si>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</si>
  <si>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</si>
  <si>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</si>
  <si>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</si>
  <si>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</si>
  <si>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</si>
  <si>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</si>
  <si>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</si>
  <si>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</si>
  <si>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</si>
  <si>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</si>
  <si>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</si>
  <si>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</si>
  <si>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</si>
  <si>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</si>
  <si>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</si>
  <si>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</si>
  <si>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</si>
  <si>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</si>
  <si>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</si>
  <si>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</si>
  <si>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</si>
  <si>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</si>
  <si>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</si>
  <si>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</si>
  <si>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</si>
  <si>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</si>
  <si>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</si>
  <si>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</si>
  <si>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</si>
  <si>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</si>
  <si>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</si>
  <si>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</si>
  <si>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</si>
  <si>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</si>
  <si>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</si>
  <si>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</si>
  <si>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</si>
  <si>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</si>
  <si>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</si>
  <si>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</si>
  <si>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</si>
  <si>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</si>
  <si>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</si>
  <si>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</si>
  <si>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</si>
  <si>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</si>
  <si>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</si>
  <si>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</si>
  <si>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</si>
  <si>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</si>
  <si>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</si>
  <si>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</si>
  <si>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</si>
  <si>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</si>
  <si>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</si>
  <si>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</si>
  <si>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</si>
  <si>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</si>
  <si>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</si>
  <si>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</si>
  <si>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</si>
  <si>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</si>
  <si>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</si>
  <si>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</si>
  <si>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</si>
  <si>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</si>
  <si>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</si>
  <si>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</si>
  <si>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</si>
  <si>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</si>
  <si>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</si>
  <si>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</si>
  <si>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</si>
  <si>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</si>
  <si>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</si>
  <si>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</si>
  <si>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</si>
  <si>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</si>
  <si>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</si>
  <si>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</si>
  <si>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</si>
  <si>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</si>
  <si>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</si>
  <si>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</si>
  <si>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</si>
  <si>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</si>
  <si>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</si>
  <si>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</si>
  <si>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</si>
  <si>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</si>
  <si>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</si>
  <si>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</si>
  <si>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</si>
  <si>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</si>
  <si>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</si>
  <si>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</si>
  <si>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</si>
  <si>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</si>
  <si>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</si>
  <si>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</si>
  <si>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</si>
  <si>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</si>
  <si>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</si>
  <si>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</si>
  <si>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</si>
  <si>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</si>
  <si>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</si>
  <si>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</si>
  <si>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</si>
  <si>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</si>
  <si>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</si>
  <si>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</si>
  <si>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</si>
  <si>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</si>
  <si>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</si>
  <si>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</si>
  <si>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</si>
  <si>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</si>
  <si>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</si>
  <si>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</si>
  <si>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</si>
  <si>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</si>
  <si>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</si>
  <si>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</si>
  <si>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</si>
  <si>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</si>
  <si>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</si>
  <si>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</si>
  <si>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</si>
  <si>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</si>
  <si>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</si>
  <si>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</si>
  <si>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</si>
  <si>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</si>
  <si>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</si>
  <si>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</si>
  <si>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</si>
  <si>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</si>
  <si>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</si>
  <si>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</si>
  <si>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</si>
  <si>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</si>
  <si>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</si>
  <si>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</si>
  <si>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</si>
  <si>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</si>
  <si>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</si>
  <si>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</si>
  <si>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</si>
  <si>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</si>
  <si>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</si>
  <si>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</si>
  <si>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</si>
  <si>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</si>
  <si>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</si>
  <si>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</si>
  <si>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</si>
  <si>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</si>
  <si>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</si>
  <si>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</si>
  <si>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</si>
  <si>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</si>
  <si>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</si>
  <si>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</si>
  <si>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</si>
  <si>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</si>
  <si>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</si>
  <si>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</si>
  <si>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</si>
  <si>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</si>
  <si>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</si>
  <si>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</si>
  <si>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</si>
  <si>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</si>
  <si>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</si>
  <si>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</si>
  <si>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</si>
  <si>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</si>
  <si>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</si>
  <si>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</si>
  <si>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</si>
  <si>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</si>
  <si>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</si>
  <si>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</si>
  <si>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</si>
  <si>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</si>
  <si>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</si>
  <si>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</si>
  <si>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</si>
  <si>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</si>
  <si>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</si>
  <si>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</si>
  <si>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</si>
  <si>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</si>
  <si>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</si>
  <si>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</si>
  <si>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</si>
  <si>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</si>
  <si>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</si>
  <si>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</si>
  <si>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</si>
  <si>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</si>
  <si>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</si>
  <si>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</si>
  <si>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</si>
  <si>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</si>
  <si>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</si>
  <si>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</si>
  <si>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</si>
  <si>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</si>
  <si>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</si>
  <si>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</si>
  <si>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</si>
  <si>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</si>
  <si>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</si>
  <si>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</si>
  <si>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</si>
  <si>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</si>
  <si>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</si>
  <si>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</si>
  <si>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</si>
  <si>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</si>
  <si>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</si>
  <si>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</si>
  <si>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</si>
  <si>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</si>
  <si>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</si>
  <si>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</si>
  <si>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</si>
  <si>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</si>
  <si>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</si>
  <si>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</si>
  <si>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</si>
  <si>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</si>
  <si>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</si>
  <si>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</si>
  <si>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</si>
  <si>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</si>
  <si>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</si>
  <si>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</si>
  <si>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</si>
  <si>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</si>
  <si>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</si>
  <si>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</si>
  <si>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</si>
  <si>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</si>
  <si>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</si>
  <si>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</si>
  <si>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</si>
  <si>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</si>
  <si>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</si>
  <si>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</si>
  <si>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</si>
  <si>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</si>
  <si>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</si>
  <si>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</si>
  <si>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</si>
  <si>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</si>
  <si>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</si>
  <si>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</si>
  <si>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</si>
  <si>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</si>
  <si>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</si>
  <si>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</si>
  <si>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</si>
  <si>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</si>
  <si>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</si>
  <si>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</si>
  <si>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</si>
  <si>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</si>
  <si>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</si>
  <si>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</si>
  <si>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</si>
  <si>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</si>
  <si>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</si>
  <si>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</si>
  <si>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</si>
  <si>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</si>
  <si>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</si>
  <si>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</si>
  <si>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</si>
  <si>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</si>
  <si>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</si>
  <si>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</si>
  <si>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</si>
  <si>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</si>
  <si>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</si>
  <si>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</si>
  <si>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</si>
  <si>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</si>
  <si>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</si>
  <si>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</si>
  <si>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</si>
  <si>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</si>
  <si>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</si>
  <si>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</si>
  <si>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</si>
  <si>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</si>
  <si>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</si>
  <si>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</si>
  <si>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</si>
  <si>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</si>
  <si>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</si>
  <si>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</si>
  <si>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</si>
  <si>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</si>
  <si>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</si>
  <si>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</si>
  <si>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</si>
  <si>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</si>
  <si>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</si>
  <si>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</si>
  <si>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</si>
  <si>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</si>
  <si>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</si>
  <si>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</si>
  <si>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</si>
  <si>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</si>
  <si>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</si>
  <si>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</si>
  <si>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</si>
  <si>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</si>
  <si>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</si>
  <si>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</si>
  <si>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</si>
  <si>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</si>
  <si>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</si>
  <si>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</si>
  <si>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</si>
  <si>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</si>
  <si>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</si>
  <si>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</si>
  <si>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</si>
  <si>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</si>
  <si>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</si>
  <si>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</si>
  <si>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</si>
  <si>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</si>
  <si>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</si>
  <si>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</si>
  <si>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</si>
  <si>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</si>
  <si>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</si>
  <si>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</si>
  <si>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</si>
  <si>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</si>
  <si>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</si>
  <si>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</si>
  <si>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</si>
  <si>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</si>
  <si>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</si>
  <si>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</si>
  <si>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</si>
  <si>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</si>
  <si>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</si>
  <si>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</si>
  <si>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</si>
  <si>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</si>
  <si>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</si>
  <si>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</si>
  <si>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</si>
  <si>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</si>
  <si>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</si>
  <si>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</si>
  <si>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</si>
  <si>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</si>
  <si>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</si>
  <si>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</si>
  <si>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</si>
  <si>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</si>
  <si>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</si>
  <si>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</si>
  <si>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</si>
  <si>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</si>
  <si>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</si>
  <si>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</si>
  <si>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</si>
  <si>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</si>
  <si>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</si>
  <si>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</si>
  <si>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</si>
  <si>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</si>
  <si>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</si>
  <si>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</si>
  <si>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</si>
  <si>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</si>
  <si>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</si>
  <si>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</si>
  <si>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</si>
  <si>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</si>
  <si>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</si>
  <si>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</si>
  <si>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</si>
  <si>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</si>
  <si>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</si>
  <si>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</si>
  <si>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</si>
  <si>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</si>
  <si>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</si>
  <si>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</si>
  <si>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</si>
  <si>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</si>
  <si>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</si>
  <si>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</si>
  <si>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</si>
  <si>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</si>
  <si>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</si>
  <si>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</si>
  <si>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</si>
  <si>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</si>
  <si>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</si>
  <si>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</si>
  <si>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</si>
  <si>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</si>
  <si>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</si>
  <si>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</si>
  <si>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</si>
  <si>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</si>
  <si>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</si>
  <si>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</si>
  <si>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</si>
  <si>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</si>
  <si>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</si>
  <si>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</si>
  <si>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</si>
  <si>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</si>
  <si>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</si>
  <si>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</si>
  <si>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</si>
  <si>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</si>
  <si>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</si>
  <si>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</si>
  <si>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</si>
  <si>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</si>
  <si>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</si>
  <si>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</si>
  <si>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</si>
  <si>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</si>
  <si>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</si>
  <si>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</si>
  <si>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</si>
  <si>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</si>
  <si>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</si>
  <si>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</si>
  <si>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</si>
  <si>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</si>
  <si>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</si>
  <si>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</si>
  <si>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</si>
  <si>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</si>
  <si>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</si>
  <si>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</si>
  <si>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</si>
  <si>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</si>
  <si>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</si>
  <si>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</si>
  <si>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</si>
  <si>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</si>
  <si>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</si>
  <si>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</si>
  <si>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</si>
  <si>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</si>
  <si>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</si>
  <si>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</si>
  <si>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</si>
  <si>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</si>
  <si>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</si>
  <si>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</si>
  <si>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</si>
  <si>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</si>
  <si>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</si>
  <si>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</si>
  <si>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</si>
  <si>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</si>
  <si>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</si>
  <si>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</si>
  <si>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</si>
  <si>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</si>
  <si>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</si>
  <si>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</si>
  <si>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</si>
  <si>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</si>
  <si>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</si>
  <si>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</si>
  <si>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</si>
  <si>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</si>
  <si>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</si>
  <si>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</si>
  <si>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</si>
  <si>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</si>
  <si>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</si>
  <si>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</si>
  <si>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</si>
  <si>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</si>
  <si>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</si>
  <si>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</si>
  <si>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</si>
  <si>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</si>
  <si>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</si>
  <si>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</si>
  <si>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</si>
  <si>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</si>
  <si>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</si>
  <si>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</si>
  <si>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</si>
  <si>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</si>
  <si>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</si>
  <si>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</si>
  <si>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</si>
  <si>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</si>
  <si>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</si>
  <si>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</si>
  <si>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</si>
  <si>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</si>
  <si>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</si>
  <si>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</si>
  <si>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</si>
  <si>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</si>
  <si>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</si>
  <si>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</si>
  <si>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</si>
  <si>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</si>
  <si>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</si>
  <si>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</si>
  <si>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</si>
  <si>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</si>
  <si>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</si>
  <si>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</si>
  <si>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</si>
  <si>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</si>
  <si>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</si>
  <si>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</si>
  <si>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</si>
  <si>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</si>
  <si>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</si>
  <si>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</si>
  <si>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</si>
  <si>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</si>
  <si>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</si>
  <si>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</si>
  <si>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</si>
  <si>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</si>
  <si>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</si>
  <si>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</si>
  <si>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</si>
  <si>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</si>
  <si>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</si>
  <si>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</si>
  <si>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</si>
  <si>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</si>
  <si>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</si>
  <si>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</si>
  <si>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</si>
  <si>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</si>
  <si>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</si>
  <si>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</si>
  <si>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</si>
  <si>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</si>
  <si>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</si>
  <si>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</si>
  <si>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</si>
  <si>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</si>
  <si>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</si>
  <si>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</si>
  <si>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</si>
  <si>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</si>
  <si>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</si>
  <si>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</si>
  <si>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</si>
  <si>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</si>
  <si>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</si>
  <si>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</si>
  <si>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</si>
  <si>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</si>
  <si>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</si>
  <si>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</si>
  <si>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</si>
  <si>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</si>
  <si>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</si>
  <si>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</si>
  <si>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</si>
  <si>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</si>
  <si>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</si>
  <si>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</si>
  <si>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</si>
  <si>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</si>
  <si>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</si>
  <si>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</si>
  <si>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</si>
  <si>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</si>
  <si>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</si>
  <si>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</si>
  <si>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</si>
  <si>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</si>
  <si>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</si>
  <si>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</si>
  <si>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</si>
  <si>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</si>
  <si>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</si>
  <si>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</si>
  <si>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</si>
  <si>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</si>
  <si>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</si>
  <si>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</si>
  <si>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</si>
  <si>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</si>
  <si>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</si>
  <si>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</si>
  <si>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</si>
  <si>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</si>
  <si>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</si>
  <si>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</si>
  <si>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</si>
  <si>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</si>
  <si>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</si>
  <si>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</si>
  <si>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</si>
  <si>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</si>
  <si>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</si>
  <si>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</si>
  <si>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</si>
  <si>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</si>
  <si>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</si>
  <si>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</si>
  <si>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</si>
  <si>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</si>
  <si>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</si>
  <si>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</si>
  <si>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</si>
  <si>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</si>
  <si>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</si>
  <si>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</si>
  <si>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</si>
  <si>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</si>
  <si>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</si>
  <si>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</si>
  <si>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</si>
  <si>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</si>
  <si>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</si>
  <si>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</si>
  <si>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</si>
  <si>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</si>
  <si>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</si>
  <si>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</si>
  <si>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</si>
  <si>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</si>
  <si>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</si>
  <si>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</si>
  <si>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</si>
  <si>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</si>
  <si>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</si>
  <si>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</si>
  <si>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</si>
  <si>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</si>
  <si>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</si>
  <si>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</si>
  <si>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</si>
  <si>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</si>
  <si>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</si>
  <si>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</si>
  <si>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</si>
  <si>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</si>
  <si>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</si>
  <si>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</si>
  <si>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</si>
  <si>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</si>
  <si>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</si>
  <si>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</si>
  <si>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</si>
  <si>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</si>
  <si>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</si>
  <si>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</si>
  <si>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</si>
  <si>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</si>
  <si>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</si>
  <si>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</si>
  <si>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</si>
  <si>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</si>
  <si>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</si>
  <si>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</si>
  <si>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</si>
  <si>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</si>
  <si>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</si>
  <si>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</si>
  <si>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</si>
  <si>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</si>
  <si>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</si>
  <si>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</si>
  <si>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</si>
  <si>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</si>
  <si>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</si>
  <si>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</si>
  <si>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</si>
  <si>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</si>
  <si>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</si>
  <si>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</si>
  <si>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</si>
  <si>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</si>
  <si>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</si>
  <si>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</si>
  <si>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</si>
  <si>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</si>
  <si>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</si>
  <si>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</si>
  <si>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</si>
  <si>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</si>
  <si>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</si>
  <si>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</si>
  <si>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</si>
  <si>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</si>
  <si>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</si>
  <si>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</si>
  <si>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</si>
  <si>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</si>
  <si>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</si>
  <si>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</si>
  <si>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</si>
  <si>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</si>
  <si>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</si>
  <si>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</si>
  <si>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</si>
  <si>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</si>
  <si>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</si>
  <si>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</si>
  <si>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</si>
  <si>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</si>
  <si>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</si>
  <si>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</si>
  <si>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</si>
  <si>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</si>
  <si>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</si>
  <si>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</si>
  <si>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</si>
  <si>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</si>
  <si>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</si>
  <si>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</si>
  <si>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</si>
  <si>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</si>
  <si>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</si>
  <si>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</si>
  <si>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</si>
  <si>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</si>
  <si>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</si>
  <si>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</si>
  <si>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</si>
  <si>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</si>
  <si>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</si>
  <si>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</si>
  <si>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</si>
  <si>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</si>
  <si>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</si>
  <si>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</si>
  <si>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</si>
  <si>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</si>
  <si>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</si>
  <si>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</si>
  <si>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</si>
  <si>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</si>
  <si>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</si>
  <si>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</si>
  <si>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</si>
  <si>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</si>
  <si>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</si>
  <si>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</si>
  <si>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</si>
  <si>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</si>
  <si>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</si>
  <si>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</si>
  <si>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</si>
  <si>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</si>
  <si>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</si>
  <si>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</si>
  <si>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</si>
  <si>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</si>
  <si>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</si>
  <si>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</si>
  <si>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</si>
  <si>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</si>
  <si>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</si>
  <si>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</si>
  <si>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</si>
  <si>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</si>
  <si>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</si>
  <si>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</si>
  <si>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</si>
  <si>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</si>
  <si>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</si>
  <si>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</si>
  <si>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</si>
  <si>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</si>
  <si>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</si>
  <si>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</si>
  <si>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</si>
  <si>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</si>
  <si>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</si>
  <si>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</si>
  <si>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</si>
  <si>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</si>
  <si>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</si>
  <si>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</si>
  <si>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</si>
  <si>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</si>
  <si>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</si>
  <si>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</si>
  <si>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</si>
  <si>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</si>
  <si>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</si>
  <si>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</si>
  <si>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</si>
  <si>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</si>
  <si>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</si>
  <si>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</si>
  <si>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</si>
  <si>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</si>
  <si>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</si>
  <si>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</si>
  <si>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</si>
  <si>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</si>
  <si>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</si>
  <si>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</si>
  <si>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</si>
  <si>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</si>
  <si>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</si>
  <si>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</si>
  <si>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</si>
  <si>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</si>
  <si>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</si>
  <si>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</si>
  <si>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</si>
  <si>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</si>
  <si>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</si>
  <si>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</si>
  <si>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</si>
  <si>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</si>
  <si>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</si>
  <si>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</si>
  <si>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</si>
  <si>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</si>
  <si>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</si>
  <si>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</si>
  <si>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</si>
  <si>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</si>
  <si>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</si>
  <si>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</si>
  <si>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</si>
  <si>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</si>
  <si>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</si>
  <si>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</si>
  <si>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</si>
  <si>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</si>
  <si>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</si>
  <si>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</si>
  <si>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</si>
  <si>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</si>
  <si>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</si>
  <si>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</si>
  <si>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</si>
  <si>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</si>
  <si>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</si>
  <si>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</si>
  <si>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</si>
  <si>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</si>
  <si>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</si>
  <si>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</si>
  <si>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</si>
  <si>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</si>
  <si>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</si>
  <si>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</si>
  <si>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</si>
  <si>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</si>
  <si>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</si>
  <si>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</si>
  <si>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</si>
  <si>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</si>
  <si>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</si>
  <si>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</si>
  <si>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</si>
  <si>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</si>
  <si>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</si>
  <si>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</si>
  <si>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</si>
  <si>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</si>
  <si>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</si>
  <si>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</si>
  <si>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</si>
  <si>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</si>
  <si>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</si>
  <si>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</si>
  <si>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</si>
  <si>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</si>
  <si>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</si>
  <si>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</si>
  <si>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</si>
  <si>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</si>
  <si>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</si>
  <si>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</si>
  <si>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</si>
  <si>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</si>
  <si>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</si>
  <si>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</si>
  <si>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</si>
  <si>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</si>
  <si>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</si>
  <si>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</si>
  <si>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</si>
  <si>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</si>
  <si>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</si>
  <si>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</si>
  <si>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</si>
  <si>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</si>
  <si>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</si>
  <si>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</si>
  <si>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</si>
  <si>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</si>
  <si>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</si>
  <si>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</si>
  <si>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</si>
  <si>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</si>
  <si>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</si>
  <si>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</si>
  <si>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</si>
  <si>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</si>
  <si>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</si>
  <si>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</si>
  <si>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</si>
  <si>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</si>
  <si>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</si>
  <si>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</si>
  <si>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</si>
  <si>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</si>
  <si>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</si>
  <si>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</si>
  <si>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</si>
  <si>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</si>
  <si>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</si>
  <si>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</si>
  <si>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</si>
  <si>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</si>
  <si>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</si>
  <si>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</si>
  <si>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</si>
  <si>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</si>
  <si>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</si>
  <si>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</si>
  <si>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</si>
  <si>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</si>
  <si>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</si>
  <si>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</si>
  <si>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</si>
  <si>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</si>
  <si>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</si>
  <si>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</si>
  <si>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</si>
  <si>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</si>
  <si>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</si>
  <si>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</si>
  <si>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</si>
  <si>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</si>
  <si>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</si>
  <si>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</si>
  <si>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</si>
  <si>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</si>
  <si>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</si>
  <si>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</si>
  <si>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</si>
  <si>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</si>
  <si>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</si>
  <si>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</si>
  <si>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</si>
  <si>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</si>
  <si>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</si>
  <si>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</si>
  <si>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</si>
  <si>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</si>
  <si>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</si>
  <si>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</si>
  <si>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</si>
  <si>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</si>
  <si>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</si>
  <si>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</si>
  <si>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</si>
  <si>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</si>
  <si>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</si>
  <si>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</si>
  <si>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</si>
  <si>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</si>
  <si>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</si>
  <si>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</si>
  <si>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</si>
  <si>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</si>
  <si>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</si>
  <si>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</si>
  <si>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</si>
  <si>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</si>
  <si>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</si>
  <si>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</si>
  <si>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</si>
  <si>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</si>
  <si>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</si>
  <si>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</si>
  <si>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</si>
  <si>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</si>
  <si>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</si>
  <si>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</si>
  <si>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</si>
  <si>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</si>
  <si>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</si>
  <si>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</si>
  <si>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</si>
  <si>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</si>
  <si>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</si>
  <si>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</si>
  <si>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</si>
  <si>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</si>
  <si>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</si>
  <si>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</si>
  <si>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</si>
  <si>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</si>
  <si>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</si>
  <si>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</si>
  <si>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</si>
  <si>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</si>
  <si>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</si>
  <si>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</si>
  <si>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</si>
  <si>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</si>
  <si>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</si>
  <si>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</si>
  <si>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</si>
  <si>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</si>
  <si>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</si>
  <si>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</si>
  <si>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</si>
  <si>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</si>
  <si>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</si>
  <si>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</si>
  <si>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</si>
  <si>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</si>
  <si>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</si>
  <si>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</si>
  <si>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</si>
  <si>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</si>
  <si>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</si>
  <si>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</si>
  <si>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</si>
  <si>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</si>
  <si>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</si>
  <si>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</si>
  <si>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</si>
  <si>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</si>
  <si>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</si>
  <si>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</si>
  <si>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</si>
  <si>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</si>
  <si>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</si>
  <si>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</si>
  <si>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</si>
  <si>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</si>
  <si>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</si>
  <si>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</si>
  <si>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</si>
  <si>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</si>
  <si>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</si>
  <si>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</si>
  <si>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</si>
  <si>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</si>
  <si>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</si>
  <si>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</si>
  <si>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</si>
  <si>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</si>
  <si>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</si>
  <si>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</si>
  <si>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</si>
  <si>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</si>
  <si>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</si>
  <si>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</si>
  <si>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</si>
  <si>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</si>
  <si>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</si>
  <si>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</si>
  <si>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</si>
  <si>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</si>
  <si>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</si>
  <si>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</si>
  <si>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</si>
  <si>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</si>
  <si>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</si>
  <si>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</si>
  <si>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</si>
  <si>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</si>
  <si>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</si>
  <si>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</si>
  <si>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</si>
  <si>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</si>
  <si>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</si>
  <si>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</si>
  <si>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</si>
  <si>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</si>
  <si>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</si>
  <si>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</si>
  <si>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</si>
  <si>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</si>
  <si>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</si>
  <si>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</si>
  <si>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</si>
  <si>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</si>
  <si>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</si>
  <si>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</si>
  <si>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</si>
  <si>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</si>
  <si>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</si>
  <si>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</si>
  <si>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</si>
  <si>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</si>
  <si>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</si>
  <si>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</si>
  <si>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</si>
  <si>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</si>
  <si>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</si>
  <si>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</si>
  <si>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</si>
  <si>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</si>
  <si>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</si>
  <si>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</si>
  <si>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</si>
  <si>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</si>
  <si>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</si>
  <si>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</si>
  <si>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</si>
  <si>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</si>
  <si>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</si>
  <si>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</si>
  <si>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</si>
  <si>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</si>
  <si>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</si>
  <si>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</si>
  <si>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</si>
  <si>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</si>
  <si>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</si>
  <si>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</si>
  <si>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</si>
  <si>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</si>
  <si>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</si>
  <si>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</si>
  <si>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</si>
  <si>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</si>
  <si>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</si>
  <si>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</si>
  <si>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</si>
  <si>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</si>
  <si>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</si>
  <si>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</si>
  <si>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</si>
  <si>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</si>
  <si>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</si>
  <si>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</si>
  <si>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</si>
  <si>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</si>
  <si>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</si>
  <si>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</si>
  <si>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</si>
  <si>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</si>
  <si>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</si>
  <si>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</si>
  <si>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</si>
  <si>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</si>
  <si>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</si>
  <si>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</si>
  <si>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</si>
  <si>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</si>
  <si>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</si>
  <si>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</si>
  <si>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</si>
  <si>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</si>
  <si>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</si>
  <si>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</si>
  <si>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</si>
  <si>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</si>
  <si>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</si>
  <si>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Percent Funded</t>
  </si>
  <si>
    <t>Average Donation</t>
  </si>
  <si>
    <t>Count of outcome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</si>
  <si>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</si>
  <si>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</si>
  <si>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</si>
  <si>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</si>
  <si>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</si>
  <si>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</si>
  <si>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</si>
  <si>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</si>
  <si>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</si>
  <si>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</si>
  <si>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</si>
  <si>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</si>
  <si>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</si>
  <si>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</si>
  <si>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</si>
  <si>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</si>
  <si>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</si>
  <si>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</si>
  <si>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</si>
  <si>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</si>
  <si>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</si>
  <si>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</si>
  <si>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</si>
  <si>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</si>
  <si>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</si>
  <si>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</si>
  <si>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</si>
  <si>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</si>
  <si>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</si>
  <si>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</si>
  <si>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</si>
  <si>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</si>
  <si>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</si>
  <si>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</si>
  <si>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</si>
  <si>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</si>
  <si>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</si>
  <si>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 Projects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</si>
</sst>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horizontal="center"/>
    </xf>
    <xf numFmtId="164" fontId="0" fillId="0" borderId="1" xfId="0" applyNumberFormat="1" applyBorder="1"/>
    <xf numFmtId="0" fontId="0" fillId="0" borderId="1" xfId="0" applyBorder="1"/>
    <xf numFmtId="1" fontId="0" fillId="0" borderId="1" xfId="0" applyNumberFormat="1" applyBorder="1"/>
    <xf numFmtId="0" fontId="1" fillId="2" borderId="1" xfId="0" applyFont="1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[Kickstarter_Challenge_Final.xlsx]Outcomes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5-A745-AA01-5DC1B2FB544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5-A745-AA01-5DC1B2FB544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5-A745-AA01-5DC1B2FB5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2791119"/>
        <c:axId val="412792767"/>
      </c:lineChart>
      <c:catAx>
        <c:axId val="41279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92767"/>
        <c:crosses val="autoZero"/>
        <c:auto val="1"/>
        <c:lblAlgn val="ctr"/>
        <c:lblOffset val="100"/>
        <c:noMultiLvlLbl val="0"/>
      </c:catAx>
      <c:valAx>
        <c:axId val="41279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9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158952093605E-2"/>
          <c:y val="8.070737621344666E-2"/>
          <c:w val="0.79494747589962467"/>
          <c:h val="0.8190527190630007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F-8140-BD2E-BCA8963E9437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F-8140-BD2E-BCA8963E9437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F-8140-BD2E-BCA8963E9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627440"/>
        <c:axId val="562167616"/>
      </c:lineChart>
      <c:catAx>
        <c:axId val="562627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67616"/>
        <c:crosses val="autoZero"/>
        <c:auto val="1"/>
        <c:lblAlgn val="ctr"/>
        <c:lblOffset val="100"/>
        <c:noMultiLvlLbl val="0"/>
      </c:catAx>
      <c:valAx>
        <c:axId val="562167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2744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5650443373316654"/>
          <c:y val="0.37133789723509808"/>
          <c:w val="0.13745842225329311"/>
          <c:h val="0.26957613976163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6350</xdr:rowOff>
    </xdr:from>
    <xdr:to>
      <xdr:col>8</xdr:col>
      <xdr:colOff>393700</xdr:colOff>
      <xdr:row>18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838F24-653A-35FA-CD63-3389AF9A0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1447800</xdr:colOff>
      <xdr:row>2</xdr:row>
      <xdr:rowOff>88900</xdr:rowOff>
    </xdr:from>
    <xdr:ext cx="184731" cy="26443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EE65D67-56A1-2638-E05C-01D75FE6B69D}"/>
            </a:ext>
          </a:extLst>
        </xdr:cNvPr>
        <xdr:cNvSpPr txBox="1"/>
      </xdr:nvSpPr>
      <xdr:spPr>
        <a:xfrm>
          <a:off x="12611100" y="469900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15</xdr:row>
      <xdr:rowOff>120650</xdr:rowOff>
    </xdr:from>
    <xdr:to>
      <xdr:col>11</xdr:col>
      <xdr:colOff>635000</xdr:colOff>
      <xdr:row>48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38A20-B395-024E-9EC1-EBC7AA13F1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nniferbarrios/Download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Outcomes based on Goals"/>
      <sheetName val="Outcomes based on Goals (2)"/>
      <sheetName val="Kickstarter"/>
    </sheetNames>
    <sheetDataSet>
      <sheetData sheetId="0" refreshError="1"/>
      <sheetData sheetId="1">
        <row r="2">
          <cell r="A2" t="str">
            <v>Less than 1000</v>
          </cell>
          <cell r="F2">
            <v>75.806451612903231</v>
          </cell>
          <cell r="G2">
            <v>24.193548387096776</v>
          </cell>
          <cell r="H2">
            <v>0</v>
          </cell>
        </row>
        <row r="3">
          <cell r="A3" t="str">
            <v>1000 to 4999</v>
          </cell>
          <cell r="F3">
            <v>72.607879924953096</v>
          </cell>
          <cell r="G3">
            <v>27.392120075046904</v>
          </cell>
          <cell r="H3">
            <v>0</v>
          </cell>
        </row>
        <row r="4">
          <cell r="A4" t="str">
            <v>5000 to 9999</v>
          </cell>
          <cell r="F4">
            <v>55.029585798816569</v>
          </cell>
          <cell r="G4">
            <v>44.970414201183431</v>
          </cell>
          <cell r="H4">
            <v>0</v>
          </cell>
        </row>
        <row r="5">
          <cell r="A5" t="str">
            <v>10000 to 14999</v>
          </cell>
          <cell r="F5">
            <v>54.166666666666664</v>
          </cell>
          <cell r="G5">
            <v>45.833333333333329</v>
          </cell>
          <cell r="H5">
            <v>0</v>
          </cell>
        </row>
        <row r="6">
          <cell r="A6" t="str">
            <v>15000 to 19999</v>
          </cell>
          <cell r="F6">
            <v>50</v>
          </cell>
          <cell r="G6">
            <v>50</v>
          </cell>
          <cell r="H6">
            <v>0</v>
          </cell>
        </row>
        <row r="7">
          <cell r="A7" t="str">
            <v>20000 to 24999</v>
          </cell>
          <cell r="F7">
            <v>45</v>
          </cell>
          <cell r="G7">
            <v>55.000000000000007</v>
          </cell>
          <cell r="H7">
            <v>0</v>
          </cell>
        </row>
        <row r="8">
          <cell r="A8" t="str">
            <v>25000 to 29999</v>
          </cell>
          <cell r="F8">
            <v>20</v>
          </cell>
          <cell r="G8">
            <v>80</v>
          </cell>
          <cell r="H8">
            <v>0</v>
          </cell>
        </row>
        <row r="9">
          <cell r="A9" t="str">
            <v>30000 to 34999</v>
          </cell>
          <cell r="F9">
            <v>27.27272727272727</v>
          </cell>
          <cell r="G9">
            <v>72.727272727272734</v>
          </cell>
          <cell r="H9">
            <v>0</v>
          </cell>
        </row>
        <row r="10">
          <cell r="A10" t="str">
            <v>35000 to 39999</v>
          </cell>
          <cell r="F10">
            <v>66.666666666666657</v>
          </cell>
          <cell r="G10">
            <v>33.333333333333329</v>
          </cell>
          <cell r="H10">
            <v>0</v>
          </cell>
        </row>
        <row r="11">
          <cell r="A11" t="str">
            <v>40000 to 44999</v>
          </cell>
          <cell r="F11">
            <v>66.666666666666657</v>
          </cell>
          <cell r="G11">
            <v>33.333333333333329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100</v>
          </cell>
          <cell r="H12">
            <v>0</v>
          </cell>
        </row>
        <row r="13">
          <cell r="A13" t="str">
            <v>50000 or more</v>
          </cell>
          <cell r="F13">
            <v>12.5</v>
          </cell>
          <cell r="G13">
            <v>87.5</v>
          </cell>
          <cell r="H13">
            <v>0</v>
          </cell>
        </row>
      </sheetData>
      <sheetData sheetId="2" refreshError="1"/>
      <sheetData sheetId="3">
        <row r="1">
          <cell r="D1" t="str">
            <v>goal</v>
          </cell>
          <cell r="F1" t="str">
            <v>outcomes</v>
          </cell>
          <cell r="S1" t="str">
            <v>Subcategory</v>
          </cell>
        </row>
        <row r="2">
          <cell r="D2">
            <v>8500</v>
          </cell>
          <cell r="F2" t="str">
            <v>successful</v>
          </cell>
          <cell r="S2" t="str">
            <v>television</v>
          </cell>
        </row>
        <row r="3">
          <cell r="D3">
            <v>10275</v>
          </cell>
          <cell r="F3" t="str">
            <v>successful</v>
          </cell>
          <cell r="S3" t="str">
            <v>television</v>
          </cell>
        </row>
        <row r="4">
          <cell r="D4">
            <v>500</v>
          </cell>
          <cell r="F4" t="str">
            <v>successful</v>
          </cell>
          <cell r="S4" t="str">
            <v>television</v>
          </cell>
        </row>
        <row r="5">
          <cell r="D5">
            <v>10000</v>
          </cell>
          <cell r="F5" t="str">
            <v>successful</v>
          </cell>
          <cell r="S5" t="str">
            <v>television</v>
          </cell>
        </row>
        <row r="6">
          <cell r="D6">
            <v>44000</v>
          </cell>
          <cell r="F6" t="str">
            <v>successful</v>
          </cell>
          <cell r="S6" t="str">
            <v>television</v>
          </cell>
        </row>
        <row r="7">
          <cell r="D7">
            <v>3999</v>
          </cell>
          <cell r="F7" t="str">
            <v>successful</v>
          </cell>
          <cell r="S7" t="str">
            <v>television</v>
          </cell>
        </row>
        <row r="8">
          <cell r="D8">
            <v>8000</v>
          </cell>
          <cell r="F8" t="str">
            <v>successful</v>
          </cell>
          <cell r="S8" t="str">
            <v>television</v>
          </cell>
        </row>
        <row r="9">
          <cell r="D9">
            <v>9000</v>
          </cell>
          <cell r="F9" t="str">
            <v>successful</v>
          </cell>
          <cell r="S9" t="str">
            <v>television</v>
          </cell>
        </row>
        <row r="10">
          <cell r="D10">
            <v>3500</v>
          </cell>
          <cell r="F10" t="str">
            <v>successful</v>
          </cell>
          <cell r="S10" t="str">
            <v>television</v>
          </cell>
        </row>
        <row r="11">
          <cell r="D11">
            <v>500</v>
          </cell>
          <cell r="F11" t="str">
            <v>successful</v>
          </cell>
          <cell r="S11" t="str">
            <v>television</v>
          </cell>
        </row>
        <row r="12">
          <cell r="D12">
            <v>3000</v>
          </cell>
          <cell r="F12" t="str">
            <v>successful</v>
          </cell>
          <cell r="S12" t="str">
            <v>television</v>
          </cell>
        </row>
        <row r="13">
          <cell r="D13">
            <v>5000</v>
          </cell>
          <cell r="F13" t="str">
            <v>successful</v>
          </cell>
          <cell r="S13" t="str">
            <v>television</v>
          </cell>
        </row>
        <row r="14">
          <cell r="D14">
            <v>30000</v>
          </cell>
          <cell r="F14" t="str">
            <v>successful</v>
          </cell>
          <cell r="S14" t="str">
            <v>television</v>
          </cell>
        </row>
        <row r="15">
          <cell r="D15">
            <v>3500</v>
          </cell>
          <cell r="F15" t="str">
            <v>successful</v>
          </cell>
          <cell r="S15" t="str">
            <v>television</v>
          </cell>
        </row>
        <row r="16">
          <cell r="D16">
            <v>6000</v>
          </cell>
          <cell r="F16" t="str">
            <v>successful</v>
          </cell>
          <cell r="S16" t="str">
            <v>television</v>
          </cell>
        </row>
        <row r="17">
          <cell r="D17">
            <v>2000</v>
          </cell>
          <cell r="F17" t="str">
            <v>successful</v>
          </cell>
          <cell r="S17" t="str">
            <v>television</v>
          </cell>
        </row>
        <row r="18">
          <cell r="D18">
            <v>12000</v>
          </cell>
          <cell r="F18" t="str">
            <v>successful</v>
          </cell>
          <cell r="S18" t="str">
            <v>television</v>
          </cell>
        </row>
        <row r="19">
          <cell r="D19">
            <v>1500</v>
          </cell>
          <cell r="F19" t="str">
            <v>successful</v>
          </cell>
          <cell r="S19" t="str">
            <v>television</v>
          </cell>
        </row>
        <row r="20">
          <cell r="D20">
            <v>30000</v>
          </cell>
          <cell r="F20" t="str">
            <v>successful</v>
          </cell>
          <cell r="S20" t="str">
            <v>television</v>
          </cell>
        </row>
        <row r="21">
          <cell r="D21">
            <v>850</v>
          </cell>
          <cell r="F21" t="str">
            <v>successful</v>
          </cell>
          <cell r="S21" t="str">
            <v>television</v>
          </cell>
        </row>
        <row r="22">
          <cell r="D22">
            <v>2000</v>
          </cell>
          <cell r="F22" t="str">
            <v>successful</v>
          </cell>
          <cell r="S22" t="str">
            <v>television</v>
          </cell>
        </row>
        <row r="23">
          <cell r="D23">
            <v>18500</v>
          </cell>
          <cell r="F23" t="str">
            <v>successful</v>
          </cell>
          <cell r="S23" t="str">
            <v>television</v>
          </cell>
        </row>
        <row r="24">
          <cell r="D24">
            <v>350</v>
          </cell>
          <cell r="F24" t="str">
            <v>successful</v>
          </cell>
          <cell r="S24" t="str">
            <v>television</v>
          </cell>
        </row>
        <row r="25">
          <cell r="D25">
            <v>2000</v>
          </cell>
          <cell r="F25" t="str">
            <v>successful</v>
          </cell>
          <cell r="S25" t="str">
            <v>television</v>
          </cell>
        </row>
        <row r="26">
          <cell r="D26">
            <v>35000</v>
          </cell>
          <cell r="F26" t="str">
            <v>successful</v>
          </cell>
          <cell r="S26" t="str">
            <v>television</v>
          </cell>
        </row>
        <row r="27">
          <cell r="D27">
            <v>600</v>
          </cell>
          <cell r="F27" t="str">
            <v>successful</v>
          </cell>
          <cell r="S27" t="str">
            <v>television</v>
          </cell>
        </row>
        <row r="28">
          <cell r="D28">
            <v>1250</v>
          </cell>
          <cell r="F28" t="str">
            <v>successful</v>
          </cell>
          <cell r="S28" t="str">
            <v>television</v>
          </cell>
        </row>
        <row r="29">
          <cell r="D29">
            <v>20000</v>
          </cell>
          <cell r="F29" t="str">
            <v>successful</v>
          </cell>
          <cell r="S29" t="str">
            <v>television</v>
          </cell>
        </row>
        <row r="30">
          <cell r="D30">
            <v>12000</v>
          </cell>
          <cell r="F30" t="str">
            <v>successful</v>
          </cell>
          <cell r="S30" t="str">
            <v>television</v>
          </cell>
        </row>
        <row r="31">
          <cell r="D31">
            <v>3000</v>
          </cell>
          <cell r="F31" t="str">
            <v>successful</v>
          </cell>
          <cell r="S31" t="str">
            <v>television</v>
          </cell>
        </row>
        <row r="32">
          <cell r="D32">
            <v>4000</v>
          </cell>
          <cell r="F32" t="str">
            <v>successful</v>
          </cell>
          <cell r="S32" t="str">
            <v>television</v>
          </cell>
        </row>
        <row r="33">
          <cell r="D33">
            <v>13</v>
          </cell>
          <cell r="F33" t="str">
            <v>successful</v>
          </cell>
          <cell r="S33" t="str">
            <v>television</v>
          </cell>
        </row>
        <row r="34">
          <cell r="D34">
            <v>28450</v>
          </cell>
          <cell r="F34" t="str">
            <v>successful</v>
          </cell>
          <cell r="S34" t="str">
            <v>television</v>
          </cell>
        </row>
        <row r="35">
          <cell r="D35">
            <v>5250</v>
          </cell>
          <cell r="F35" t="str">
            <v>successful</v>
          </cell>
          <cell r="S35" t="str">
            <v>television</v>
          </cell>
        </row>
        <row r="36">
          <cell r="D36">
            <v>2600</v>
          </cell>
          <cell r="F36" t="str">
            <v>successful</v>
          </cell>
          <cell r="S36" t="str">
            <v>television</v>
          </cell>
        </row>
        <row r="37">
          <cell r="D37">
            <v>1000</v>
          </cell>
          <cell r="F37" t="str">
            <v>successful</v>
          </cell>
          <cell r="S37" t="str">
            <v>television</v>
          </cell>
        </row>
        <row r="38">
          <cell r="D38">
            <v>6000</v>
          </cell>
          <cell r="F38" t="str">
            <v>successful</v>
          </cell>
          <cell r="S38" t="str">
            <v>television</v>
          </cell>
        </row>
        <row r="39">
          <cell r="D39">
            <v>22000</v>
          </cell>
          <cell r="F39" t="str">
            <v>successful</v>
          </cell>
          <cell r="S39" t="str">
            <v>television</v>
          </cell>
        </row>
        <row r="40">
          <cell r="D40">
            <v>2500</v>
          </cell>
          <cell r="F40" t="str">
            <v>successful</v>
          </cell>
          <cell r="S40" t="str">
            <v>television</v>
          </cell>
        </row>
        <row r="41">
          <cell r="D41">
            <v>25000</v>
          </cell>
          <cell r="F41" t="str">
            <v>successful</v>
          </cell>
          <cell r="S41" t="str">
            <v>television</v>
          </cell>
        </row>
        <row r="42">
          <cell r="D42">
            <v>2000</v>
          </cell>
          <cell r="F42" t="str">
            <v>successful</v>
          </cell>
          <cell r="S42" t="str">
            <v>television</v>
          </cell>
        </row>
        <row r="43">
          <cell r="D43">
            <v>2000</v>
          </cell>
          <cell r="F43" t="str">
            <v>successful</v>
          </cell>
          <cell r="S43" t="str">
            <v>television</v>
          </cell>
        </row>
        <row r="44">
          <cell r="D44">
            <v>14000</v>
          </cell>
          <cell r="F44" t="str">
            <v>successful</v>
          </cell>
          <cell r="S44" t="str">
            <v>television</v>
          </cell>
        </row>
        <row r="45">
          <cell r="D45">
            <v>10000</v>
          </cell>
          <cell r="F45" t="str">
            <v>successful</v>
          </cell>
          <cell r="S45" t="str">
            <v>television</v>
          </cell>
        </row>
        <row r="46">
          <cell r="D46">
            <v>2000</v>
          </cell>
          <cell r="F46" t="str">
            <v>successful</v>
          </cell>
          <cell r="S46" t="str">
            <v>television</v>
          </cell>
        </row>
        <row r="47">
          <cell r="D47">
            <v>5000</v>
          </cell>
          <cell r="F47" t="str">
            <v>successful</v>
          </cell>
          <cell r="S47" t="str">
            <v>television</v>
          </cell>
        </row>
        <row r="48">
          <cell r="D48">
            <v>8400</v>
          </cell>
          <cell r="F48" t="str">
            <v>successful</v>
          </cell>
          <cell r="S48" t="str">
            <v>television</v>
          </cell>
        </row>
        <row r="49">
          <cell r="D49">
            <v>5000</v>
          </cell>
          <cell r="F49" t="str">
            <v>successful</v>
          </cell>
          <cell r="S49" t="str">
            <v>television</v>
          </cell>
        </row>
        <row r="50">
          <cell r="D50">
            <v>2000</v>
          </cell>
          <cell r="F50" t="str">
            <v>successful</v>
          </cell>
          <cell r="S50" t="str">
            <v>television</v>
          </cell>
        </row>
        <row r="51">
          <cell r="D51">
            <v>12000</v>
          </cell>
          <cell r="F51" t="str">
            <v>successful</v>
          </cell>
          <cell r="S51" t="str">
            <v>television</v>
          </cell>
        </row>
        <row r="52">
          <cell r="D52">
            <v>600</v>
          </cell>
          <cell r="F52" t="str">
            <v>successful</v>
          </cell>
          <cell r="S52" t="str">
            <v>television</v>
          </cell>
        </row>
        <row r="53">
          <cell r="D53">
            <v>11000</v>
          </cell>
          <cell r="F53" t="str">
            <v>successful</v>
          </cell>
          <cell r="S53" t="str">
            <v>television</v>
          </cell>
        </row>
        <row r="54">
          <cell r="D54">
            <v>10000</v>
          </cell>
          <cell r="F54" t="str">
            <v>successful</v>
          </cell>
          <cell r="S54" t="str">
            <v>television</v>
          </cell>
        </row>
        <row r="55">
          <cell r="D55">
            <v>3000</v>
          </cell>
          <cell r="F55" t="str">
            <v>successful</v>
          </cell>
          <cell r="S55" t="str">
            <v>television</v>
          </cell>
        </row>
        <row r="56">
          <cell r="D56">
            <v>10000</v>
          </cell>
          <cell r="F56" t="str">
            <v>successful</v>
          </cell>
          <cell r="S56" t="str">
            <v>television</v>
          </cell>
        </row>
        <row r="57">
          <cell r="D57">
            <v>8600</v>
          </cell>
          <cell r="F57" t="str">
            <v>successful</v>
          </cell>
          <cell r="S57" t="str">
            <v>television</v>
          </cell>
        </row>
        <row r="58">
          <cell r="D58">
            <v>8000</v>
          </cell>
          <cell r="F58" t="str">
            <v>successful</v>
          </cell>
          <cell r="S58" t="str">
            <v>television</v>
          </cell>
        </row>
        <row r="59">
          <cell r="D59">
            <v>15000</v>
          </cell>
          <cell r="F59" t="str">
            <v>successful</v>
          </cell>
          <cell r="S59" t="str">
            <v>television</v>
          </cell>
        </row>
        <row r="60">
          <cell r="D60">
            <v>10000</v>
          </cell>
          <cell r="F60" t="str">
            <v>successful</v>
          </cell>
          <cell r="S60" t="str">
            <v>television</v>
          </cell>
        </row>
        <row r="61">
          <cell r="D61">
            <v>20000</v>
          </cell>
          <cell r="F61" t="str">
            <v>successful</v>
          </cell>
          <cell r="S61" t="str">
            <v>television</v>
          </cell>
        </row>
        <row r="62">
          <cell r="D62">
            <v>4500</v>
          </cell>
          <cell r="F62" t="str">
            <v>successful</v>
          </cell>
          <cell r="S62" t="str">
            <v>shorts</v>
          </cell>
        </row>
        <row r="63">
          <cell r="D63">
            <v>5000</v>
          </cell>
          <cell r="F63" t="str">
            <v>successful</v>
          </cell>
          <cell r="S63" t="str">
            <v>shorts</v>
          </cell>
        </row>
        <row r="64">
          <cell r="D64">
            <v>3000</v>
          </cell>
          <cell r="F64" t="str">
            <v>successful</v>
          </cell>
          <cell r="S64" t="str">
            <v>shorts</v>
          </cell>
        </row>
        <row r="65">
          <cell r="D65">
            <v>2000</v>
          </cell>
          <cell r="F65" t="str">
            <v>successful</v>
          </cell>
          <cell r="S65" t="str">
            <v>shorts</v>
          </cell>
        </row>
        <row r="66">
          <cell r="D66">
            <v>1200</v>
          </cell>
          <cell r="F66" t="str">
            <v>successful</v>
          </cell>
          <cell r="S66" t="str">
            <v>shorts</v>
          </cell>
        </row>
        <row r="67">
          <cell r="D67">
            <v>7000</v>
          </cell>
          <cell r="F67" t="str">
            <v>successful</v>
          </cell>
          <cell r="S67" t="str">
            <v>shorts</v>
          </cell>
        </row>
        <row r="68">
          <cell r="D68">
            <v>2000</v>
          </cell>
          <cell r="F68" t="str">
            <v>successful</v>
          </cell>
          <cell r="S68" t="str">
            <v>shorts</v>
          </cell>
        </row>
        <row r="69">
          <cell r="D69">
            <v>2000</v>
          </cell>
          <cell r="F69" t="str">
            <v>successful</v>
          </cell>
          <cell r="S69" t="str">
            <v>shorts</v>
          </cell>
        </row>
        <row r="70">
          <cell r="D70">
            <v>600</v>
          </cell>
          <cell r="F70" t="str">
            <v>successful</v>
          </cell>
          <cell r="S70" t="str">
            <v>shorts</v>
          </cell>
        </row>
        <row r="71">
          <cell r="D71">
            <v>10000</v>
          </cell>
          <cell r="F71" t="str">
            <v>successful</v>
          </cell>
          <cell r="S71" t="str">
            <v>shorts</v>
          </cell>
        </row>
        <row r="72">
          <cell r="D72">
            <v>500</v>
          </cell>
          <cell r="F72" t="str">
            <v>successful</v>
          </cell>
          <cell r="S72" t="str">
            <v>shorts</v>
          </cell>
        </row>
        <row r="73">
          <cell r="D73">
            <v>1800</v>
          </cell>
          <cell r="F73" t="str">
            <v>successful</v>
          </cell>
          <cell r="S73" t="str">
            <v>shorts</v>
          </cell>
        </row>
        <row r="74">
          <cell r="D74">
            <v>2200</v>
          </cell>
          <cell r="F74" t="str">
            <v>successful</v>
          </cell>
          <cell r="S74" t="str">
            <v>shorts</v>
          </cell>
        </row>
        <row r="75">
          <cell r="D75">
            <v>900</v>
          </cell>
          <cell r="F75" t="str">
            <v>successful</v>
          </cell>
          <cell r="S75" t="str">
            <v>shorts</v>
          </cell>
        </row>
        <row r="76">
          <cell r="D76">
            <v>500</v>
          </cell>
          <cell r="F76" t="str">
            <v>successful</v>
          </cell>
          <cell r="S76" t="str">
            <v>shorts</v>
          </cell>
        </row>
        <row r="77">
          <cell r="D77">
            <v>3500</v>
          </cell>
          <cell r="F77" t="str">
            <v>successful</v>
          </cell>
          <cell r="S77" t="str">
            <v>shorts</v>
          </cell>
        </row>
        <row r="78">
          <cell r="D78">
            <v>300</v>
          </cell>
          <cell r="F78" t="str">
            <v>successful</v>
          </cell>
          <cell r="S78" t="str">
            <v>shorts</v>
          </cell>
        </row>
        <row r="79">
          <cell r="D79">
            <v>400</v>
          </cell>
          <cell r="F79" t="str">
            <v>successful</v>
          </cell>
          <cell r="S79" t="str">
            <v>shorts</v>
          </cell>
        </row>
        <row r="80">
          <cell r="D80">
            <v>50</v>
          </cell>
          <cell r="F80" t="str">
            <v>successful</v>
          </cell>
          <cell r="S80" t="str">
            <v>shorts</v>
          </cell>
        </row>
        <row r="81">
          <cell r="D81">
            <v>1300</v>
          </cell>
          <cell r="F81" t="str">
            <v>successful</v>
          </cell>
          <cell r="S81" t="str">
            <v>shorts</v>
          </cell>
        </row>
        <row r="82">
          <cell r="D82">
            <v>12000</v>
          </cell>
          <cell r="F82" t="str">
            <v>successful</v>
          </cell>
          <cell r="S82" t="str">
            <v>shorts</v>
          </cell>
        </row>
        <row r="83">
          <cell r="D83">
            <v>750</v>
          </cell>
          <cell r="F83" t="str">
            <v>successful</v>
          </cell>
          <cell r="S83" t="str">
            <v>shorts</v>
          </cell>
        </row>
        <row r="84">
          <cell r="D84">
            <v>4000</v>
          </cell>
          <cell r="F84" t="str">
            <v>successful</v>
          </cell>
          <cell r="S84" t="str">
            <v>shorts</v>
          </cell>
        </row>
        <row r="85">
          <cell r="D85">
            <v>200</v>
          </cell>
          <cell r="F85" t="str">
            <v>successful</v>
          </cell>
          <cell r="S85" t="str">
            <v>shorts</v>
          </cell>
        </row>
        <row r="86">
          <cell r="D86">
            <v>500</v>
          </cell>
          <cell r="F86" t="str">
            <v>successful</v>
          </cell>
          <cell r="S86" t="str">
            <v>shorts</v>
          </cell>
        </row>
        <row r="87">
          <cell r="D87">
            <v>1200</v>
          </cell>
          <cell r="F87" t="str">
            <v>successful</v>
          </cell>
          <cell r="S87" t="str">
            <v>shorts</v>
          </cell>
        </row>
        <row r="88">
          <cell r="D88">
            <v>6000</v>
          </cell>
          <cell r="F88" t="str">
            <v>successful</v>
          </cell>
          <cell r="S88" t="str">
            <v>shorts</v>
          </cell>
        </row>
        <row r="89">
          <cell r="D89">
            <v>2500</v>
          </cell>
          <cell r="F89" t="str">
            <v>successful</v>
          </cell>
          <cell r="S89" t="str">
            <v>shorts</v>
          </cell>
        </row>
        <row r="90">
          <cell r="D90">
            <v>3500</v>
          </cell>
          <cell r="F90" t="str">
            <v>successful</v>
          </cell>
          <cell r="S90" t="str">
            <v>shorts</v>
          </cell>
        </row>
        <row r="91">
          <cell r="D91">
            <v>6000</v>
          </cell>
          <cell r="F91" t="str">
            <v>successful</v>
          </cell>
          <cell r="S91" t="str">
            <v>shorts</v>
          </cell>
        </row>
        <row r="92">
          <cell r="D92">
            <v>500</v>
          </cell>
          <cell r="F92" t="str">
            <v>successful</v>
          </cell>
          <cell r="S92" t="str">
            <v>shorts</v>
          </cell>
        </row>
        <row r="93">
          <cell r="D93">
            <v>3000</v>
          </cell>
          <cell r="F93" t="str">
            <v>successful</v>
          </cell>
          <cell r="S93" t="str">
            <v>shorts</v>
          </cell>
        </row>
        <row r="94">
          <cell r="D94">
            <v>5000</v>
          </cell>
          <cell r="F94" t="str">
            <v>successful</v>
          </cell>
          <cell r="S94" t="str">
            <v>shorts</v>
          </cell>
        </row>
        <row r="95">
          <cell r="D95">
            <v>1000</v>
          </cell>
          <cell r="F95" t="str">
            <v>successful</v>
          </cell>
          <cell r="S95" t="str">
            <v>shorts</v>
          </cell>
        </row>
        <row r="96">
          <cell r="D96">
            <v>250</v>
          </cell>
          <cell r="F96" t="str">
            <v>successful</v>
          </cell>
          <cell r="S96" t="str">
            <v>shorts</v>
          </cell>
        </row>
        <row r="97">
          <cell r="D97">
            <v>350</v>
          </cell>
          <cell r="F97" t="str">
            <v>successful</v>
          </cell>
          <cell r="S97" t="str">
            <v>shorts</v>
          </cell>
        </row>
        <row r="98">
          <cell r="D98">
            <v>1500</v>
          </cell>
          <cell r="F98" t="str">
            <v>successful</v>
          </cell>
          <cell r="S98" t="str">
            <v>shorts</v>
          </cell>
        </row>
        <row r="99">
          <cell r="D99">
            <v>400</v>
          </cell>
          <cell r="F99" t="str">
            <v>successful</v>
          </cell>
          <cell r="S99" t="str">
            <v>shorts</v>
          </cell>
        </row>
        <row r="100">
          <cell r="D100">
            <v>3200</v>
          </cell>
          <cell r="F100" t="str">
            <v>successful</v>
          </cell>
          <cell r="S100" t="str">
            <v>shorts</v>
          </cell>
        </row>
        <row r="101">
          <cell r="D101">
            <v>1500</v>
          </cell>
          <cell r="F101" t="str">
            <v>successful</v>
          </cell>
          <cell r="S101" t="str">
            <v>shorts</v>
          </cell>
        </row>
        <row r="102">
          <cell r="D102">
            <v>5000</v>
          </cell>
          <cell r="F102" t="str">
            <v>successful</v>
          </cell>
          <cell r="S102" t="str">
            <v>shorts</v>
          </cell>
        </row>
        <row r="103">
          <cell r="D103">
            <v>3500</v>
          </cell>
          <cell r="F103" t="str">
            <v>successful</v>
          </cell>
          <cell r="S103" t="str">
            <v>shorts</v>
          </cell>
        </row>
        <row r="104">
          <cell r="D104">
            <v>6000</v>
          </cell>
          <cell r="F104" t="str">
            <v>successful</v>
          </cell>
          <cell r="S104" t="str">
            <v>shorts</v>
          </cell>
        </row>
        <row r="105">
          <cell r="D105">
            <v>1300</v>
          </cell>
          <cell r="F105" t="str">
            <v>successful</v>
          </cell>
          <cell r="S105" t="str">
            <v>shorts</v>
          </cell>
        </row>
        <row r="106">
          <cell r="D106">
            <v>500</v>
          </cell>
          <cell r="F106" t="str">
            <v>successful</v>
          </cell>
          <cell r="S106" t="str">
            <v>shorts</v>
          </cell>
        </row>
        <row r="107">
          <cell r="D107">
            <v>2200</v>
          </cell>
          <cell r="F107" t="str">
            <v>successful</v>
          </cell>
          <cell r="S107" t="str">
            <v>shorts</v>
          </cell>
        </row>
        <row r="108">
          <cell r="D108">
            <v>5000</v>
          </cell>
          <cell r="F108" t="str">
            <v>successful</v>
          </cell>
          <cell r="S108" t="str">
            <v>shorts</v>
          </cell>
        </row>
        <row r="109">
          <cell r="D109">
            <v>7500</v>
          </cell>
          <cell r="F109" t="str">
            <v>successful</v>
          </cell>
          <cell r="S109" t="str">
            <v>shorts</v>
          </cell>
        </row>
        <row r="110">
          <cell r="D110">
            <v>1500</v>
          </cell>
          <cell r="F110" t="str">
            <v>successful</v>
          </cell>
          <cell r="S110" t="str">
            <v>shorts</v>
          </cell>
        </row>
        <row r="111">
          <cell r="D111">
            <v>1000</v>
          </cell>
          <cell r="F111" t="str">
            <v>successful</v>
          </cell>
          <cell r="S111" t="str">
            <v>shorts</v>
          </cell>
        </row>
        <row r="112">
          <cell r="D112">
            <v>1300</v>
          </cell>
          <cell r="F112" t="str">
            <v>successful</v>
          </cell>
          <cell r="S112" t="str">
            <v>shorts</v>
          </cell>
        </row>
        <row r="113">
          <cell r="D113">
            <v>3500</v>
          </cell>
          <cell r="F113" t="str">
            <v>successful</v>
          </cell>
          <cell r="S113" t="str">
            <v>shorts</v>
          </cell>
        </row>
        <row r="114">
          <cell r="D114">
            <v>5000</v>
          </cell>
          <cell r="F114" t="str">
            <v>successful</v>
          </cell>
          <cell r="S114" t="str">
            <v>shorts</v>
          </cell>
        </row>
        <row r="115">
          <cell r="D115">
            <v>5000</v>
          </cell>
          <cell r="F115" t="str">
            <v>successful</v>
          </cell>
          <cell r="S115" t="str">
            <v>shorts</v>
          </cell>
        </row>
        <row r="116">
          <cell r="D116">
            <v>3000</v>
          </cell>
          <cell r="F116" t="str">
            <v>successful</v>
          </cell>
          <cell r="S116" t="str">
            <v>shorts</v>
          </cell>
        </row>
        <row r="117">
          <cell r="D117">
            <v>450</v>
          </cell>
          <cell r="F117" t="str">
            <v>successful</v>
          </cell>
          <cell r="S117" t="str">
            <v>shorts</v>
          </cell>
        </row>
        <row r="118">
          <cell r="D118">
            <v>3500</v>
          </cell>
          <cell r="F118" t="str">
            <v>successful</v>
          </cell>
          <cell r="S118" t="str">
            <v>shorts</v>
          </cell>
        </row>
        <row r="119">
          <cell r="D119">
            <v>4500</v>
          </cell>
          <cell r="F119" t="str">
            <v>successful</v>
          </cell>
          <cell r="S119" t="str">
            <v>shorts</v>
          </cell>
        </row>
        <row r="120">
          <cell r="D120">
            <v>5000</v>
          </cell>
          <cell r="F120" t="str">
            <v>successful</v>
          </cell>
          <cell r="S120" t="str">
            <v>shorts</v>
          </cell>
        </row>
        <row r="121">
          <cell r="D121">
            <v>3250</v>
          </cell>
          <cell r="F121" t="str">
            <v>successful</v>
          </cell>
          <cell r="S121" t="str">
            <v>shorts</v>
          </cell>
        </row>
        <row r="122">
          <cell r="D122">
            <v>70000</v>
          </cell>
          <cell r="F122" t="str">
            <v>canceled</v>
          </cell>
          <cell r="S122" t="str">
            <v>science fiction</v>
          </cell>
        </row>
        <row r="123">
          <cell r="D123">
            <v>3000</v>
          </cell>
          <cell r="F123" t="str">
            <v>canceled</v>
          </cell>
          <cell r="S123" t="str">
            <v>science fiction</v>
          </cell>
        </row>
        <row r="124">
          <cell r="D124">
            <v>100000000</v>
          </cell>
          <cell r="F124" t="str">
            <v>canceled</v>
          </cell>
          <cell r="S124" t="str">
            <v>science fiction</v>
          </cell>
        </row>
        <row r="125">
          <cell r="D125">
            <v>55000</v>
          </cell>
          <cell r="F125" t="str">
            <v>canceled</v>
          </cell>
          <cell r="S125" t="str">
            <v>science fiction</v>
          </cell>
        </row>
        <row r="126">
          <cell r="D126">
            <v>4000</v>
          </cell>
          <cell r="F126" t="str">
            <v>canceled</v>
          </cell>
          <cell r="S126" t="str">
            <v>science fiction</v>
          </cell>
        </row>
        <row r="127">
          <cell r="D127">
            <v>500</v>
          </cell>
          <cell r="F127" t="str">
            <v>canceled</v>
          </cell>
          <cell r="S127" t="str">
            <v>science fiction</v>
          </cell>
        </row>
        <row r="128">
          <cell r="D128">
            <v>25000</v>
          </cell>
          <cell r="F128" t="str">
            <v>canceled</v>
          </cell>
          <cell r="S128" t="str">
            <v>science fiction</v>
          </cell>
        </row>
        <row r="129">
          <cell r="D129">
            <v>8000</v>
          </cell>
          <cell r="F129" t="str">
            <v>canceled</v>
          </cell>
          <cell r="S129" t="str">
            <v>science fiction</v>
          </cell>
        </row>
        <row r="130">
          <cell r="D130">
            <v>100000</v>
          </cell>
          <cell r="F130" t="str">
            <v>canceled</v>
          </cell>
          <cell r="S130" t="str">
            <v>science fiction</v>
          </cell>
        </row>
        <row r="131">
          <cell r="D131">
            <v>20000</v>
          </cell>
          <cell r="F131" t="str">
            <v>canceled</v>
          </cell>
          <cell r="S131" t="str">
            <v>science fiction</v>
          </cell>
        </row>
        <row r="132">
          <cell r="D132">
            <v>600</v>
          </cell>
          <cell r="F132" t="str">
            <v>canceled</v>
          </cell>
          <cell r="S132" t="str">
            <v>science fiction</v>
          </cell>
        </row>
        <row r="133">
          <cell r="D133">
            <v>1200</v>
          </cell>
          <cell r="F133" t="str">
            <v>canceled</v>
          </cell>
          <cell r="S133" t="str">
            <v>science fiction</v>
          </cell>
        </row>
        <row r="134">
          <cell r="D134">
            <v>80000</v>
          </cell>
          <cell r="F134" t="str">
            <v>canceled</v>
          </cell>
          <cell r="S134" t="str">
            <v>science fiction</v>
          </cell>
        </row>
        <row r="135">
          <cell r="D135">
            <v>71764</v>
          </cell>
          <cell r="F135" t="str">
            <v>canceled</v>
          </cell>
          <cell r="S135" t="str">
            <v>science fiction</v>
          </cell>
        </row>
        <row r="136">
          <cell r="D136">
            <v>5000</v>
          </cell>
          <cell r="F136" t="str">
            <v>canceled</v>
          </cell>
          <cell r="S136" t="str">
            <v>science fiction</v>
          </cell>
        </row>
        <row r="137">
          <cell r="D137">
            <v>3000</v>
          </cell>
          <cell r="F137" t="str">
            <v>canceled</v>
          </cell>
          <cell r="S137" t="str">
            <v>science fiction</v>
          </cell>
        </row>
        <row r="138">
          <cell r="D138">
            <v>3000</v>
          </cell>
          <cell r="F138" t="str">
            <v>canceled</v>
          </cell>
          <cell r="S138" t="str">
            <v>science fiction</v>
          </cell>
        </row>
        <row r="139">
          <cell r="D139">
            <v>55000</v>
          </cell>
          <cell r="F139" t="str">
            <v>canceled</v>
          </cell>
          <cell r="S139" t="str">
            <v>science fiction</v>
          </cell>
        </row>
        <row r="140">
          <cell r="D140">
            <v>150000</v>
          </cell>
          <cell r="F140" t="str">
            <v>canceled</v>
          </cell>
          <cell r="S140" t="str">
            <v>science fiction</v>
          </cell>
        </row>
        <row r="141">
          <cell r="D141">
            <v>500</v>
          </cell>
          <cell r="F141" t="str">
            <v>canceled</v>
          </cell>
          <cell r="S141" t="str">
            <v>science fiction</v>
          </cell>
        </row>
        <row r="142">
          <cell r="D142">
            <v>200000</v>
          </cell>
          <cell r="F142" t="str">
            <v>canceled</v>
          </cell>
          <cell r="S142" t="str">
            <v>science fiction</v>
          </cell>
        </row>
        <row r="143">
          <cell r="D143">
            <v>12000</v>
          </cell>
          <cell r="F143" t="str">
            <v>canceled</v>
          </cell>
          <cell r="S143" t="str">
            <v>science fiction</v>
          </cell>
        </row>
        <row r="144">
          <cell r="D144">
            <v>3000</v>
          </cell>
          <cell r="F144" t="str">
            <v>canceled</v>
          </cell>
          <cell r="S144" t="str">
            <v>science fiction</v>
          </cell>
        </row>
        <row r="145">
          <cell r="D145">
            <v>5500</v>
          </cell>
          <cell r="F145" t="str">
            <v>canceled</v>
          </cell>
          <cell r="S145" t="str">
            <v>science fiction</v>
          </cell>
        </row>
        <row r="146">
          <cell r="D146">
            <v>7500</v>
          </cell>
          <cell r="F146" t="str">
            <v>canceled</v>
          </cell>
          <cell r="S146" t="str">
            <v>science fiction</v>
          </cell>
        </row>
        <row r="147">
          <cell r="D147">
            <v>4500</v>
          </cell>
          <cell r="F147" t="str">
            <v>canceled</v>
          </cell>
          <cell r="S147" t="str">
            <v>science fiction</v>
          </cell>
        </row>
        <row r="148">
          <cell r="D148">
            <v>20000</v>
          </cell>
          <cell r="F148" t="str">
            <v>canceled</v>
          </cell>
          <cell r="S148" t="str">
            <v>science fiction</v>
          </cell>
        </row>
        <row r="149">
          <cell r="D149">
            <v>7000</v>
          </cell>
          <cell r="F149" t="str">
            <v>canceled</v>
          </cell>
          <cell r="S149" t="str">
            <v>science fiction</v>
          </cell>
        </row>
        <row r="150">
          <cell r="D150">
            <v>50000</v>
          </cell>
          <cell r="F150" t="str">
            <v>canceled</v>
          </cell>
          <cell r="S150" t="str">
            <v>science fiction</v>
          </cell>
        </row>
        <row r="151">
          <cell r="D151">
            <v>10000</v>
          </cell>
          <cell r="F151" t="str">
            <v>canceled</v>
          </cell>
          <cell r="S151" t="str">
            <v>science fiction</v>
          </cell>
        </row>
        <row r="152">
          <cell r="D152">
            <v>130000</v>
          </cell>
          <cell r="F152" t="str">
            <v>canceled</v>
          </cell>
          <cell r="S152" t="str">
            <v>science fiction</v>
          </cell>
        </row>
        <row r="153">
          <cell r="D153">
            <v>250000</v>
          </cell>
          <cell r="F153" t="str">
            <v>canceled</v>
          </cell>
          <cell r="S153" t="str">
            <v>science fiction</v>
          </cell>
        </row>
        <row r="154">
          <cell r="D154">
            <v>380000</v>
          </cell>
          <cell r="F154" t="str">
            <v>canceled</v>
          </cell>
          <cell r="S154" t="str">
            <v>science fiction</v>
          </cell>
        </row>
        <row r="155">
          <cell r="D155">
            <v>50000</v>
          </cell>
          <cell r="F155" t="str">
            <v>canceled</v>
          </cell>
          <cell r="S155" t="str">
            <v>science fiction</v>
          </cell>
        </row>
        <row r="156">
          <cell r="D156">
            <v>1500</v>
          </cell>
          <cell r="F156" t="str">
            <v>canceled</v>
          </cell>
          <cell r="S156" t="str">
            <v>science fiction</v>
          </cell>
        </row>
        <row r="157">
          <cell r="D157">
            <v>1350000</v>
          </cell>
          <cell r="F157" t="str">
            <v>canceled</v>
          </cell>
          <cell r="S157" t="str">
            <v>science fiction</v>
          </cell>
        </row>
        <row r="158">
          <cell r="D158">
            <v>35000</v>
          </cell>
          <cell r="F158" t="str">
            <v>canceled</v>
          </cell>
          <cell r="S158" t="str">
            <v>science fiction</v>
          </cell>
        </row>
        <row r="159">
          <cell r="D159">
            <v>2995</v>
          </cell>
          <cell r="F159" t="str">
            <v>canceled</v>
          </cell>
          <cell r="S159" t="str">
            <v>science fiction</v>
          </cell>
        </row>
        <row r="160">
          <cell r="D160">
            <v>5000</v>
          </cell>
          <cell r="F160" t="str">
            <v>canceled</v>
          </cell>
          <cell r="S160" t="str">
            <v>science fiction</v>
          </cell>
        </row>
        <row r="161">
          <cell r="D161">
            <v>500000</v>
          </cell>
          <cell r="F161" t="str">
            <v>canceled</v>
          </cell>
          <cell r="S161" t="str">
            <v>science fiction</v>
          </cell>
        </row>
        <row r="162">
          <cell r="D162">
            <v>5000</v>
          </cell>
          <cell r="F162" t="str">
            <v>failed</v>
          </cell>
          <cell r="S162" t="str">
            <v>drama</v>
          </cell>
        </row>
        <row r="163">
          <cell r="D163">
            <v>50000</v>
          </cell>
          <cell r="F163" t="str">
            <v>failed</v>
          </cell>
          <cell r="S163" t="str">
            <v>drama</v>
          </cell>
        </row>
        <row r="164">
          <cell r="D164">
            <v>2800</v>
          </cell>
          <cell r="F164" t="str">
            <v>failed</v>
          </cell>
          <cell r="S164" t="str">
            <v>drama</v>
          </cell>
        </row>
        <row r="165">
          <cell r="D165">
            <v>2000000</v>
          </cell>
          <cell r="F165" t="str">
            <v>failed</v>
          </cell>
          <cell r="S165" t="str">
            <v>drama</v>
          </cell>
        </row>
        <row r="166">
          <cell r="D166">
            <v>120000</v>
          </cell>
          <cell r="F166" t="str">
            <v>failed</v>
          </cell>
          <cell r="S166" t="str">
            <v>drama</v>
          </cell>
        </row>
        <row r="167">
          <cell r="D167">
            <v>17000</v>
          </cell>
          <cell r="F167" t="str">
            <v>failed</v>
          </cell>
          <cell r="S167" t="str">
            <v>drama</v>
          </cell>
        </row>
        <row r="168">
          <cell r="D168">
            <v>5000</v>
          </cell>
          <cell r="F168" t="str">
            <v>failed</v>
          </cell>
          <cell r="S168" t="str">
            <v>drama</v>
          </cell>
        </row>
        <row r="169">
          <cell r="D169">
            <v>110000</v>
          </cell>
          <cell r="F169" t="str">
            <v>failed</v>
          </cell>
          <cell r="S169" t="str">
            <v>drama</v>
          </cell>
        </row>
        <row r="170">
          <cell r="D170">
            <v>8000</v>
          </cell>
          <cell r="F170" t="str">
            <v>failed</v>
          </cell>
          <cell r="S170" t="str">
            <v>drama</v>
          </cell>
        </row>
        <row r="171">
          <cell r="D171">
            <v>2500</v>
          </cell>
          <cell r="F171" t="str">
            <v>failed</v>
          </cell>
          <cell r="S171" t="str">
            <v>drama</v>
          </cell>
        </row>
        <row r="172">
          <cell r="D172">
            <v>10000</v>
          </cell>
          <cell r="F172" t="str">
            <v>failed</v>
          </cell>
          <cell r="S172" t="str">
            <v>drama</v>
          </cell>
        </row>
        <row r="173">
          <cell r="D173">
            <v>50000</v>
          </cell>
          <cell r="F173" t="str">
            <v>failed</v>
          </cell>
          <cell r="S173" t="str">
            <v>drama</v>
          </cell>
        </row>
        <row r="174">
          <cell r="D174">
            <v>95000</v>
          </cell>
          <cell r="F174" t="str">
            <v>failed</v>
          </cell>
          <cell r="S174" t="str">
            <v>drama</v>
          </cell>
        </row>
        <row r="175">
          <cell r="D175">
            <v>1110</v>
          </cell>
          <cell r="F175" t="str">
            <v>failed</v>
          </cell>
          <cell r="S175" t="str">
            <v>drama</v>
          </cell>
        </row>
        <row r="176">
          <cell r="D176">
            <v>6000</v>
          </cell>
          <cell r="F176" t="str">
            <v>failed</v>
          </cell>
          <cell r="S176" t="str">
            <v>drama</v>
          </cell>
        </row>
        <row r="177">
          <cell r="D177">
            <v>20000</v>
          </cell>
          <cell r="F177" t="str">
            <v>failed</v>
          </cell>
          <cell r="S177" t="str">
            <v>drama</v>
          </cell>
        </row>
        <row r="178">
          <cell r="D178">
            <v>1500</v>
          </cell>
          <cell r="F178" t="str">
            <v>failed</v>
          </cell>
          <cell r="S178" t="str">
            <v>drama</v>
          </cell>
        </row>
        <row r="179">
          <cell r="D179">
            <v>450</v>
          </cell>
          <cell r="F179" t="str">
            <v>failed</v>
          </cell>
          <cell r="S179" t="str">
            <v>drama</v>
          </cell>
        </row>
        <row r="180">
          <cell r="D180">
            <v>500000</v>
          </cell>
          <cell r="F180" t="str">
            <v>failed</v>
          </cell>
          <cell r="S180" t="str">
            <v>drama</v>
          </cell>
        </row>
        <row r="181">
          <cell r="D181">
            <v>1000</v>
          </cell>
          <cell r="F181" t="str">
            <v>failed</v>
          </cell>
          <cell r="S181" t="str">
            <v>drama</v>
          </cell>
        </row>
        <row r="182">
          <cell r="D182">
            <v>1200</v>
          </cell>
          <cell r="F182" t="str">
            <v>failed</v>
          </cell>
          <cell r="S182" t="str">
            <v>drama</v>
          </cell>
        </row>
        <row r="183">
          <cell r="D183">
            <v>3423</v>
          </cell>
          <cell r="F183" t="str">
            <v>failed</v>
          </cell>
          <cell r="S183" t="str">
            <v>drama</v>
          </cell>
        </row>
        <row r="184">
          <cell r="D184">
            <v>1000</v>
          </cell>
          <cell r="F184" t="str">
            <v>failed</v>
          </cell>
          <cell r="S184" t="str">
            <v>drama</v>
          </cell>
        </row>
        <row r="185">
          <cell r="D185">
            <v>12500</v>
          </cell>
          <cell r="F185" t="str">
            <v>failed</v>
          </cell>
          <cell r="S185" t="str">
            <v>drama</v>
          </cell>
        </row>
        <row r="186">
          <cell r="D186">
            <v>1500</v>
          </cell>
          <cell r="F186" t="str">
            <v>failed</v>
          </cell>
          <cell r="S186" t="str">
            <v>drama</v>
          </cell>
        </row>
        <row r="187">
          <cell r="D187">
            <v>40000</v>
          </cell>
          <cell r="F187" t="str">
            <v>failed</v>
          </cell>
          <cell r="S187" t="str">
            <v>drama</v>
          </cell>
        </row>
        <row r="188">
          <cell r="D188">
            <v>5000</v>
          </cell>
          <cell r="F188" t="str">
            <v>failed</v>
          </cell>
          <cell r="S188" t="str">
            <v>drama</v>
          </cell>
        </row>
        <row r="189">
          <cell r="D189">
            <v>5000</v>
          </cell>
          <cell r="F189" t="str">
            <v>failed</v>
          </cell>
          <cell r="S189" t="str">
            <v>drama</v>
          </cell>
        </row>
        <row r="190">
          <cell r="D190">
            <v>1500</v>
          </cell>
          <cell r="F190" t="str">
            <v>failed</v>
          </cell>
          <cell r="S190" t="str">
            <v>drama</v>
          </cell>
        </row>
        <row r="191">
          <cell r="D191">
            <v>500000</v>
          </cell>
          <cell r="F191" t="str">
            <v>failed</v>
          </cell>
          <cell r="S191" t="str">
            <v>drama</v>
          </cell>
        </row>
        <row r="192">
          <cell r="D192">
            <v>12000</v>
          </cell>
          <cell r="F192" t="str">
            <v>failed</v>
          </cell>
          <cell r="S192" t="str">
            <v>drama</v>
          </cell>
        </row>
        <row r="193">
          <cell r="D193">
            <v>5000</v>
          </cell>
          <cell r="F193" t="str">
            <v>failed</v>
          </cell>
          <cell r="S193" t="str">
            <v>drama</v>
          </cell>
        </row>
        <row r="194">
          <cell r="D194">
            <v>1000000</v>
          </cell>
          <cell r="F194" t="str">
            <v>failed</v>
          </cell>
          <cell r="S194" t="str">
            <v>drama</v>
          </cell>
        </row>
        <row r="195">
          <cell r="D195">
            <v>1000</v>
          </cell>
          <cell r="F195" t="str">
            <v>failed</v>
          </cell>
          <cell r="S195" t="str">
            <v>drama</v>
          </cell>
        </row>
        <row r="196">
          <cell r="D196">
            <v>2500</v>
          </cell>
          <cell r="F196" t="str">
            <v>failed</v>
          </cell>
          <cell r="S196" t="str">
            <v>drama</v>
          </cell>
        </row>
        <row r="197">
          <cell r="D197">
            <v>2000000</v>
          </cell>
          <cell r="F197" t="str">
            <v>failed</v>
          </cell>
          <cell r="S197" t="str">
            <v>drama</v>
          </cell>
        </row>
        <row r="198">
          <cell r="D198">
            <v>3500</v>
          </cell>
          <cell r="F198" t="str">
            <v>failed</v>
          </cell>
          <cell r="S198" t="str">
            <v>drama</v>
          </cell>
        </row>
        <row r="199">
          <cell r="D199">
            <v>2500</v>
          </cell>
          <cell r="F199" t="str">
            <v>failed</v>
          </cell>
          <cell r="S199" t="str">
            <v>drama</v>
          </cell>
        </row>
        <row r="200">
          <cell r="D200">
            <v>25000</v>
          </cell>
          <cell r="F200" t="str">
            <v>failed</v>
          </cell>
          <cell r="S200" t="str">
            <v>drama</v>
          </cell>
        </row>
        <row r="201">
          <cell r="D201">
            <v>10000</v>
          </cell>
          <cell r="F201" t="str">
            <v>failed</v>
          </cell>
          <cell r="S201" t="str">
            <v>drama</v>
          </cell>
        </row>
        <row r="202">
          <cell r="D202">
            <v>6000</v>
          </cell>
          <cell r="F202" t="str">
            <v>failed</v>
          </cell>
          <cell r="S202" t="str">
            <v>drama</v>
          </cell>
        </row>
        <row r="203">
          <cell r="D203">
            <v>650</v>
          </cell>
          <cell r="F203" t="str">
            <v>failed</v>
          </cell>
          <cell r="S203" t="str">
            <v>drama</v>
          </cell>
        </row>
        <row r="204">
          <cell r="D204">
            <v>6000</v>
          </cell>
          <cell r="F204" t="str">
            <v>failed</v>
          </cell>
          <cell r="S204" t="str">
            <v>drama</v>
          </cell>
        </row>
        <row r="205">
          <cell r="D205">
            <v>2500</v>
          </cell>
          <cell r="F205" t="str">
            <v>failed</v>
          </cell>
          <cell r="S205" t="str">
            <v>drama</v>
          </cell>
        </row>
        <row r="206">
          <cell r="D206">
            <v>300000</v>
          </cell>
          <cell r="F206" t="str">
            <v>failed</v>
          </cell>
          <cell r="S206" t="str">
            <v>drama</v>
          </cell>
        </row>
        <row r="207">
          <cell r="D207">
            <v>8000</v>
          </cell>
          <cell r="F207" t="str">
            <v>failed</v>
          </cell>
          <cell r="S207" t="str">
            <v>drama</v>
          </cell>
        </row>
        <row r="208">
          <cell r="D208">
            <v>12700</v>
          </cell>
          <cell r="F208" t="str">
            <v>failed</v>
          </cell>
          <cell r="S208" t="str">
            <v>drama</v>
          </cell>
        </row>
        <row r="209">
          <cell r="D209">
            <v>14000</v>
          </cell>
          <cell r="F209" t="str">
            <v>failed</v>
          </cell>
          <cell r="S209" t="str">
            <v>drama</v>
          </cell>
        </row>
        <row r="210">
          <cell r="D210">
            <v>50000</v>
          </cell>
          <cell r="F210" t="str">
            <v>failed</v>
          </cell>
          <cell r="S210" t="str">
            <v>drama</v>
          </cell>
        </row>
        <row r="211">
          <cell r="D211">
            <v>25000</v>
          </cell>
          <cell r="F211" t="str">
            <v>failed</v>
          </cell>
          <cell r="S211" t="str">
            <v>drama</v>
          </cell>
        </row>
        <row r="212">
          <cell r="D212">
            <v>12000</v>
          </cell>
          <cell r="F212" t="str">
            <v>failed</v>
          </cell>
          <cell r="S212" t="str">
            <v>drama</v>
          </cell>
        </row>
        <row r="213">
          <cell r="D213">
            <v>5000</v>
          </cell>
          <cell r="F213" t="str">
            <v>failed</v>
          </cell>
          <cell r="S213" t="str">
            <v>drama</v>
          </cell>
        </row>
        <row r="214">
          <cell r="D214">
            <v>6300</v>
          </cell>
          <cell r="F214" t="str">
            <v>failed</v>
          </cell>
          <cell r="S214" t="str">
            <v>drama</v>
          </cell>
        </row>
        <row r="215">
          <cell r="D215">
            <v>50000</v>
          </cell>
          <cell r="F215" t="str">
            <v>failed</v>
          </cell>
          <cell r="S215" t="str">
            <v>drama</v>
          </cell>
        </row>
        <row r="216">
          <cell r="D216">
            <v>12500</v>
          </cell>
          <cell r="F216" t="str">
            <v>failed</v>
          </cell>
          <cell r="S216" t="str">
            <v>drama</v>
          </cell>
        </row>
        <row r="217">
          <cell r="D217">
            <v>4400</v>
          </cell>
          <cell r="F217" t="str">
            <v>failed</v>
          </cell>
          <cell r="S217" t="str">
            <v>drama</v>
          </cell>
        </row>
        <row r="218">
          <cell r="D218">
            <v>50000</v>
          </cell>
          <cell r="F218" t="str">
            <v>failed</v>
          </cell>
          <cell r="S218" t="str">
            <v>drama</v>
          </cell>
        </row>
        <row r="219">
          <cell r="D219">
            <v>100000</v>
          </cell>
          <cell r="F219" t="str">
            <v>failed</v>
          </cell>
          <cell r="S219" t="str">
            <v>drama</v>
          </cell>
        </row>
        <row r="220">
          <cell r="D220">
            <v>5000</v>
          </cell>
          <cell r="F220" t="str">
            <v>failed</v>
          </cell>
          <cell r="S220" t="str">
            <v>drama</v>
          </cell>
        </row>
        <row r="221">
          <cell r="D221">
            <v>50000</v>
          </cell>
          <cell r="F221" t="str">
            <v>failed</v>
          </cell>
          <cell r="S221" t="str">
            <v>drama</v>
          </cell>
        </row>
        <row r="222">
          <cell r="D222">
            <v>50000</v>
          </cell>
          <cell r="F222" t="str">
            <v>failed</v>
          </cell>
          <cell r="S222" t="str">
            <v>drama</v>
          </cell>
        </row>
        <row r="223">
          <cell r="D223">
            <v>50000</v>
          </cell>
          <cell r="F223" t="str">
            <v>failed</v>
          </cell>
          <cell r="S223" t="str">
            <v>drama</v>
          </cell>
        </row>
        <row r="224">
          <cell r="D224">
            <v>1000</v>
          </cell>
          <cell r="F224" t="str">
            <v>failed</v>
          </cell>
          <cell r="S224" t="str">
            <v>drama</v>
          </cell>
        </row>
        <row r="225">
          <cell r="D225">
            <v>1500000</v>
          </cell>
          <cell r="F225" t="str">
            <v>failed</v>
          </cell>
          <cell r="S225" t="str">
            <v>drama</v>
          </cell>
        </row>
        <row r="226">
          <cell r="D226">
            <v>6000000</v>
          </cell>
          <cell r="F226" t="str">
            <v>failed</v>
          </cell>
          <cell r="S226" t="str">
            <v>drama</v>
          </cell>
        </row>
        <row r="227">
          <cell r="D227">
            <v>200</v>
          </cell>
          <cell r="F227" t="str">
            <v>failed</v>
          </cell>
          <cell r="S227" t="str">
            <v>drama</v>
          </cell>
        </row>
        <row r="228">
          <cell r="D228">
            <v>29000</v>
          </cell>
          <cell r="F228" t="str">
            <v>failed</v>
          </cell>
          <cell r="S228" t="str">
            <v>drama</v>
          </cell>
        </row>
        <row r="229">
          <cell r="D229">
            <v>28000</v>
          </cell>
          <cell r="F229" t="str">
            <v>failed</v>
          </cell>
          <cell r="S229" t="str">
            <v>drama</v>
          </cell>
        </row>
        <row r="230">
          <cell r="D230">
            <v>8000</v>
          </cell>
          <cell r="F230" t="str">
            <v>failed</v>
          </cell>
          <cell r="S230" t="str">
            <v>drama</v>
          </cell>
        </row>
        <row r="231">
          <cell r="D231">
            <v>3000</v>
          </cell>
          <cell r="F231" t="str">
            <v>failed</v>
          </cell>
          <cell r="S231" t="str">
            <v>drama</v>
          </cell>
        </row>
        <row r="232">
          <cell r="D232">
            <v>15000</v>
          </cell>
          <cell r="F232" t="str">
            <v>failed</v>
          </cell>
          <cell r="S232" t="str">
            <v>drama</v>
          </cell>
        </row>
        <row r="233">
          <cell r="D233">
            <v>1500000</v>
          </cell>
          <cell r="F233" t="str">
            <v>failed</v>
          </cell>
          <cell r="S233" t="str">
            <v>drama</v>
          </cell>
        </row>
        <row r="234">
          <cell r="D234">
            <v>4000</v>
          </cell>
          <cell r="F234" t="str">
            <v>failed</v>
          </cell>
          <cell r="S234" t="str">
            <v>drama</v>
          </cell>
        </row>
        <row r="235">
          <cell r="D235">
            <v>350000</v>
          </cell>
          <cell r="F235" t="str">
            <v>failed</v>
          </cell>
          <cell r="S235" t="str">
            <v>drama</v>
          </cell>
        </row>
        <row r="236">
          <cell r="D236">
            <v>1000</v>
          </cell>
          <cell r="F236" t="str">
            <v>failed</v>
          </cell>
          <cell r="S236" t="str">
            <v>drama</v>
          </cell>
        </row>
        <row r="237">
          <cell r="D237">
            <v>10000</v>
          </cell>
          <cell r="F237" t="str">
            <v>failed</v>
          </cell>
          <cell r="S237" t="str">
            <v>drama</v>
          </cell>
        </row>
        <row r="238">
          <cell r="D238">
            <v>150000</v>
          </cell>
          <cell r="F238" t="str">
            <v>failed</v>
          </cell>
          <cell r="S238" t="str">
            <v>drama</v>
          </cell>
        </row>
        <row r="239">
          <cell r="D239">
            <v>15000</v>
          </cell>
          <cell r="F239" t="str">
            <v>failed</v>
          </cell>
          <cell r="S239" t="str">
            <v>drama</v>
          </cell>
        </row>
        <row r="240">
          <cell r="D240">
            <v>26000</v>
          </cell>
          <cell r="F240" t="str">
            <v>failed</v>
          </cell>
          <cell r="S240" t="str">
            <v>drama</v>
          </cell>
        </row>
        <row r="241">
          <cell r="D241">
            <v>1000</v>
          </cell>
          <cell r="F241" t="str">
            <v>failed</v>
          </cell>
          <cell r="S241" t="str">
            <v>drama</v>
          </cell>
        </row>
        <row r="242">
          <cell r="D242">
            <v>15000</v>
          </cell>
          <cell r="F242" t="str">
            <v>successful</v>
          </cell>
          <cell r="S242" t="str">
            <v>documentary</v>
          </cell>
        </row>
        <row r="243">
          <cell r="D243">
            <v>36400</v>
          </cell>
          <cell r="F243" t="str">
            <v>successful</v>
          </cell>
          <cell r="S243" t="str">
            <v>documentary</v>
          </cell>
        </row>
        <row r="244">
          <cell r="D244">
            <v>13000</v>
          </cell>
          <cell r="F244" t="str">
            <v>successful</v>
          </cell>
          <cell r="S244" t="str">
            <v>documentary</v>
          </cell>
        </row>
        <row r="245">
          <cell r="D245">
            <v>25000</v>
          </cell>
          <cell r="F245" t="str">
            <v>successful</v>
          </cell>
          <cell r="S245" t="str">
            <v>documentary</v>
          </cell>
        </row>
        <row r="246">
          <cell r="D246">
            <v>3500</v>
          </cell>
          <cell r="F246" t="str">
            <v>successful</v>
          </cell>
          <cell r="S246" t="str">
            <v>documentary</v>
          </cell>
        </row>
        <row r="247">
          <cell r="D247">
            <v>5000</v>
          </cell>
          <cell r="F247" t="str">
            <v>successful</v>
          </cell>
          <cell r="S247" t="str">
            <v>documentary</v>
          </cell>
        </row>
        <row r="248">
          <cell r="D248">
            <v>5000</v>
          </cell>
          <cell r="F248" t="str">
            <v>successful</v>
          </cell>
          <cell r="S248" t="str">
            <v>documentary</v>
          </cell>
        </row>
        <row r="249">
          <cell r="D249">
            <v>5000</v>
          </cell>
          <cell r="F249" t="str">
            <v>successful</v>
          </cell>
          <cell r="S249" t="str">
            <v>documentary</v>
          </cell>
        </row>
        <row r="250">
          <cell r="D250">
            <v>85000</v>
          </cell>
          <cell r="F250" t="str">
            <v>successful</v>
          </cell>
          <cell r="S250" t="str">
            <v>documentary</v>
          </cell>
        </row>
        <row r="251">
          <cell r="D251">
            <v>10000</v>
          </cell>
          <cell r="F251" t="str">
            <v>successful</v>
          </cell>
          <cell r="S251" t="str">
            <v>documentary</v>
          </cell>
        </row>
        <row r="252">
          <cell r="D252">
            <v>30000</v>
          </cell>
          <cell r="F252" t="str">
            <v>successful</v>
          </cell>
          <cell r="S252" t="str">
            <v>documentary</v>
          </cell>
        </row>
        <row r="253">
          <cell r="D253">
            <v>3500</v>
          </cell>
          <cell r="F253" t="str">
            <v>successful</v>
          </cell>
          <cell r="S253" t="str">
            <v>documentary</v>
          </cell>
        </row>
        <row r="254">
          <cell r="D254">
            <v>5000</v>
          </cell>
          <cell r="F254" t="str">
            <v>successful</v>
          </cell>
          <cell r="S254" t="str">
            <v>documentary</v>
          </cell>
        </row>
        <row r="255">
          <cell r="D255">
            <v>1500</v>
          </cell>
          <cell r="F255" t="str">
            <v>successful</v>
          </cell>
          <cell r="S255" t="str">
            <v>documentary</v>
          </cell>
        </row>
        <row r="256">
          <cell r="D256">
            <v>24000</v>
          </cell>
          <cell r="F256" t="str">
            <v>successful</v>
          </cell>
          <cell r="S256" t="str">
            <v>documentary</v>
          </cell>
        </row>
        <row r="257">
          <cell r="D257">
            <v>8000</v>
          </cell>
          <cell r="F257" t="str">
            <v>successful</v>
          </cell>
          <cell r="S257" t="str">
            <v>documentary</v>
          </cell>
        </row>
        <row r="258">
          <cell r="D258">
            <v>13000</v>
          </cell>
          <cell r="F258" t="str">
            <v>successful</v>
          </cell>
          <cell r="S258" t="str">
            <v>documentary</v>
          </cell>
        </row>
        <row r="259">
          <cell r="D259">
            <v>35000</v>
          </cell>
          <cell r="F259" t="str">
            <v>successful</v>
          </cell>
          <cell r="S259" t="str">
            <v>documentary</v>
          </cell>
        </row>
        <row r="260">
          <cell r="D260">
            <v>30000</v>
          </cell>
          <cell r="F260" t="str">
            <v>successful</v>
          </cell>
          <cell r="S260" t="str">
            <v>documentary</v>
          </cell>
        </row>
        <row r="261">
          <cell r="D261">
            <v>75000</v>
          </cell>
          <cell r="F261" t="str">
            <v>successful</v>
          </cell>
          <cell r="S261" t="str">
            <v>documentary</v>
          </cell>
        </row>
        <row r="262">
          <cell r="D262">
            <v>10000</v>
          </cell>
          <cell r="F262" t="str">
            <v>successful</v>
          </cell>
          <cell r="S262" t="str">
            <v>documentary</v>
          </cell>
        </row>
        <row r="263">
          <cell r="D263">
            <v>20000</v>
          </cell>
          <cell r="F263" t="str">
            <v>successful</v>
          </cell>
          <cell r="S263" t="str">
            <v>documentary</v>
          </cell>
        </row>
        <row r="264">
          <cell r="D264">
            <v>2500</v>
          </cell>
          <cell r="F264" t="str">
            <v>successful</v>
          </cell>
          <cell r="S264" t="str">
            <v>documentary</v>
          </cell>
        </row>
        <row r="265">
          <cell r="D265">
            <v>25000</v>
          </cell>
          <cell r="F265" t="str">
            <v>successful</v>
          </cell>
          <cell r="S265" t="str">
            <v>documentary</v>
          </cell>
        </row>
        <row r="266">
          <cell r="D266">
            <v>5000</v>
          </cell>
          <cell r="F266" t="str">
            <v>successful</v>
          </cell>
          <cell r="S266" t="str">
            <v>documentary</v>
          </cell>
        </row>
        <row r="267">
          <cell r="D267">
            <v>5000</v>
          </cell>
          <cell r="F267" t="str">
            <v>successful</v>
          </cell>
          <cell r="S267" t="str">
            <v>documentary</v>
          </cell>
        </row>
        <row r="268">
          <cell r="D268">
            <v>1000</v>
          </cell>
          <cell r="F268" t="str">
            <v>successful</v>
          </cell>
          <cell r="S268" t="str">
            <v>documentary</v>
          </cell>
        </row>
        <row r="269">
          <cell r="D269">
            <v>9850</v>
          </cell>
          <cell r="F269" t="str">
            <v>successful</v>
          </cell>
          <cell r="S269" t="str">
            <v>documentary</v>
          </cell>
        </row>
        <row r="270">
          <cell r="D270">
            <v>5000</v>
          </cell>
          <cell r="F270" t="str">
            <v>successful</v>
          </cell>
          <cell r="S270" t="str">
            <v>documentary</v>
          </cell>
        </row>
        <row r="271">
          <cell r="D271">
            <v>100000</v>
          </cell>
          <cell r="F271" t="str">
            <v>successful</v>
          </cell>
          <cell r="S271" t="str">
            <v>documentary</v>
          </cell>
        </row>
        <row r="272">
          <cell r="D272">
            <v>2300</v>
          </cell>
          <cell r="F272" t="str">
            <v>successful</v>
          </cell>
          <cell r="S272" t="str">
            <v>documentary</v>
          </cell>
        </row>
        <row r="273">
          <cell r="D273">
            <v>30000</v>
          </cell>
          <cell r="F273" t="str">
            <v>successful</v>
          </cell>
          <cell r="S273" t="str">
            <v>documentary</v>
          </cell>
        </row>
        <row r="274">
          <cell r="D274">
            <v>3000</v>
          </cell>
          <cell r="F274" t="str">
            <v>successful</v>
          </cell>
          <cell r="S274" t="str">
            <v>documentary</v>
          </cell>
        </row>
        <row r="275">
          <cell r="D275">
            <v>5000</v>
          </cell>
          <cell r="F275" t="str">
            <v>successful</v>
          </cell>
          <cell r="S275" t="str">
            <v>documentary</v>
          </cell>
        </row>
        <row r="276">
          <cell r="D276">
            <v>4000</v>
          </cell>
          <cell r="F276" t="str">
            <v>successful</v>
          </cell>
          <cell r="S276" t="str">
            <v>documentary</v>
          </cell>
        </row>
        <row r="277">
          <cell r="D277">
            <v>20000</v>
          </cell>
          <cell r="F277" t="str">
            <v>successful</v>
          </cell>
          <cell r="S277" t="str">
            <v>documentary</v>
          </cell>
        </row>
        <row r="278">
          <cell r="D278">
            <v>4000</v>
          </cell>
          <cell r="F278" t="str">
            <v>successful</v>
          </cell>
          <cell r="S278" t="str">
            <v>documentary</v>
          </cell>
        </row>
        <row r="279">
          <cell r="D279">
            <v>65000</v>
          </cell>
          <cell r="F279" t="str">
            <v>successful</v>
          </cell>
          <cell r="S279" t="str">
            <v>documentary</v>
          </cell>
        </row>
        <row r="280">
          <cell r="D280">
            <v>27000</v>
          </cell>
          <cell r="F280" t="str">
            <v>successful</v>
          </cell>
          <cell r="S280" t="str">
            <v>documentary</v>
          </cell>
        </row>
        <row r="281">
          <cell r="D281">
            <v>17000</v>
          </cell>
          <cell r="F281" t="str">
            <v>successful</v>
          </cell>
          <cell r="S281" t="str">
            <v>documentary</v>
          </cell>
        </row>
        <row r="282">
          <cell r="D282">
            <v>75000</v>
          </cell>
          <cell r="F282" t="str">
            <v>successful</v>
          </cell>
          <cell r="S282" t="str">
            <v>documentary</v>
          </cell>
        </row>
        <row r="283">
          <cell r="D283">
            <v>5500</v>
          </cell>
          <cell r="F283" t="str">
            <v>successful</v>
          </cell>
          <cell r="S283" t="str">
            <v>documentary</v>
          </cell>
        </row>
        <row r="284">
          <cell r="D284">
            <v>45000</v>
          </cell>
          <cell r="F284" t="str">
            <v>successful</v>
          </cell>
          <cell r="S284" t="str">
            <v>documentary</v>
          </cell>
        </row>
        <row r="285">
          <cell r="D285">
            <v>18000</v>
          </cell>
          <cell r="F285" t="str">
            <v>successful</v>
          </cell>
          <cell r="S285" t="str">
            <v>documentary</v>
          </cell>
        </row>
        <row r="286">
          <cell r="D286">
            <v>40000</v>
          </cell>
          <cell r="F286" t="str">
            <v>successful</v>
          </cell>
          <cell r="S286" t="str">
            <v>documentary</v>
          </cell>
        </row>
        <row r="287">
          <cell r="D287">
            <v>14000</v>
          </cell>
          <cell r="F287" t="str">
            <v>successful</v>
          </cell>
          <cell r="S287" t="str">
            <v>documentary</v>
          </cell>
        </row>
        <row r="288">
          <cell r="D288">
            <v>15000</v>
          </cell>
          <cell r="F288" t="str">
            <v>successful</v>
          </cell>
          <cell r="S288" t="str">
            <v>documentary</v>
          </cell>
        </row>
        <row r="289">
          <cell r="D289">
            <v>15000</v>
          </cell>
          <cell r="F289" t="str">
            <v>successful</v>
          </cell>
          <cell r="S289" t="str">
            <v>documentary</v>
          </cell>
        </row>
        <row r="290">
          <cell r="D290">
            <v>50000</v>
          </cell>
          <cell r="F290" t="str">
            <v>successful</v>
          </cell>
          <cell r="S290" t="str">
            <v>documentary</v>
          </cell>
        </row>
        <row r="291">
          <cell r="D291">
            <v>15000</v>
          </cell>
          <cell r="F291" t="str">
            <v>successful</v>
          </cell>
          <cell r="S291" t="str">
            <v>documentary</v>
          </cell>
        </row>
        <row r="292">
          <cell r="D292">
            <v>4500</v>
          </cell>
          <cell r="F292" t="str">
            <v>successful</v>
          </cell>
          <cell r="S292" t="str">
            <v>documentary</v>
          </cell>
        </row>
        <row r="293">
          <cell r="D293">
            <v>5000</v>
          </cell>
          <cell r="F293" t="str">
            <v>successful</v>
          </cell>
          <cell r="S293" t="str">
            <v>documentary</v>
          </cell>
        </row>
        <row r="294">
          <cell r="D294">
            <v>75000</v>
          </cell>
          <cell r="F294" t="str">
            <v>successful</v>
          </cell>
          <cell r="S294" t="str">
            <v>documentary</v>
          </cell>
        </row>
        <row r="295">
          <cell r="D295">
            <v>26000</v>
          </cell>
          <cell r="F295" t="str">
            <v>successful</v>
          </cell>
          <cell r="S295" t="str">
            <v>documentary</v>
          </cell>
        </row>
        <row r="296">
          <cell r="D296">
            <v>5000</v>
          </cell>
          <cell r="F296" t="str">
            <v>successful</v>
          </cell>
          <cell r="S296" t="str">
            <v>documentary</v>
          </cell>
        </row>
        <row r="297">
          <cell r="D297">
            <v>50000</v>
          </cell>
          <cell r="F297" t="str">
            <v>successful</v>
          </cell>
          <cell r="S297" t="str">
            <v>documentary</v>
          </cell>
        </row>
        <row r="298">
          <cell r="D298">
            <v>25000</v>
          </cell>
          <cell r="F298" t="str">
            <v>successful</v>
          </cell>
          <cell r="S298" t="str">
            <v>documentary</v>
          </cell>
        </row>
        <row r="299">
          <cell r="D299">
            <v>20000</v>
          </cell>
          <cell r="F299" t="str">
            <v>successful</v>
          </cell>
          <cell r="S299" t="str">
            <v>documentary</v>
          </cell>
        </row>
        <row r="300">
          <cell r="D300">
            <v>126000</v>
          </cell>
          <cell r="F300" t="str">
            <v>successful</v>
          </cell>
          <cell r="S300" t="str">
            <v>documentary</v>
          </cell>
        </row>
        <row r="301">
          <cell r="D301">
            <v>10000</v>
          </cell>
          <cell r="F301" t="str">
            <v>successful</v>
          </cell>
          <cell r="S301" t="str">
            <v>documentary</v>
          </cell>
        </row>
        <row r="302">
          <cell r="D302">
            <v>25000</v>
          </cell>
          <cell r="F302" t="str">
            <v>successful</v>
          </cell>
          <cell r="S302" t="str">
            <v>documentary</v>
          </cell>
        </row>
        <row r="303">
          <cell r="D303">
            <v>13000</v>
          </cell>
          <cell r="F303" t="str">
            <v>successful</v>
          </cell>
          <cell r="S303" t="str">
            <v>documentary</v>
          </cell>
        </row>
        <row r="304">
          <cell r="D304">
            <v>10000</v>
          </cell>
          <cell r="F304" t="str">
            <v>successful</v>
          </cell>
          <cell r="S304" t="str">
            <v>documentary</v>
          </cell>
        </row>
        <row r="305">
          <cell r="D305">
            <v>3000</v>
          </cell>
          <cell r="F305" t="str">
            <v>successful</v>
          </cell>
          <cell r="S305" t="str">
            <v>documentary</v>
          </cell>
        </row>
        <row r="306">
          <cell r="D306">
            <v>3400</v>
          </cell>
          <cell r="F306" t="str">
            <v>successful</v>
          </cell>
          <cell r="S306" t="str">
            <v>documentary</v>
          </cell>
        </row>
        <row r="307">
          <cell r="D307">
            <v>7500</v>
          </cell>
          <cell r="F307" t="str">
            <v>successful</v>
          </cell>
          <cell r="S307" t="str">
            <v>documentary</v>
          </cell>
        </row>
        <row r="308">
          <cell r="D308">
            <v>1000</v>
          </cell>
          <cell r="F308" t="str">
            <v>successful</v>
          </cell>
          <cell r="S308" t="str">
            <v>documentary</v>
          </cell>
        </row>
        <row r="309">
          <cell r="D309">
            <v>22000</v>
          </cell>
          <cell r="F309" t="str">
            <v>successful</v>
          </cell>
          <cell r="S309" t="str">
            <v>documentary</v>
          </cell>
        </row>
        <row r="310">
          <cell r="D310">
            <v>12000</v>
          </cell>
          <cell r="F310" t="str">
            <v>successful</v>
          </cell>
          <cell r="S310" t="str">
            <v>documentary</v>
          </cell>
        </row>
        <row r="311">
          <cell r="D311">
            <v>18000</v>
          </cell>
          <cell r="F311" t="str">
            <v>successful</v>
          </cell>
          <cell r="S311" t="str">
            <v>documentary</v>
          </cell>
        </row>
        <row r="312">
          <cell r="D312">
            <v>1000</v>
          </cell>
          <cell r="F312" t="str">
            <v>successful</v>
          </cell>
          <cell r="S312" t="str">
            <v>documentary</v>
          </cell>
        </row>
        <row r="313">
          <cell r="D313">
            <v>20000</v>
          </cell>
          <cell r="F313" t="str">
            <v>successful</v>
          </cell>
          <cell r="S313" t="str">
            <v>documentary</v>
          </cell>
        </row>
        <row r="314">
          <cell r="D314">
            <v>8000</v>
          </cell>
          <cell r="F314" t="str">
            <v>successful</v>
          </cell>
          <cell r="S314" t="str">
            <v>documentary</v>
          </cell>
        </row>
        <row r="315">
          <cell r="D315">
            <v>17000</v>
          </cell>
          <cell r="F315" t="str">
            <v>successful</v>
          </cell>
          <cell r="S315" t="str">
            <v>documentary</v>
          </cell>
        </row>
        <row r="316">
          <cell r="D316">
            <v>1000</v>
          </cell>
          <cell r="F316" t="str">
            <v>successful</v>
          </cell>
          <cell r="S316" t="str">
            <v>documentary</v>
          </cell>
        </row>
        <row r="317">
          <cell r="D317">
            <v>25000</v>
          </cell>
          <cell r="F317" t="str">
            <v>successful</v>
          </cell>
          <cell r="S317" t="str">
            <v>documentary</v>
          </cell>
        </row>
        <row r="318">
          <cell r="D318">
            <v>15000</v>
          </cell>
          <cell r="F318" t="str">
            <v>successful</v>
          </cell>
          <cell r="S318" t="str">
            <v>documentary</v>
          </cell>
        </row>
        <row r="319">
          <cell r="D319">
            <v>30000</v>
          </cell>
          <cell r="F319" t="str">
            <v>successful</v>
          </cell>
          <cell r="S319" t="str">
            <v>documentary</v>
          </cell>
        </row>
        <row r="320">
          <cell r="D320">
            <v>5000</v>
          </cell>
          <cell r="F320" t="str">
            <v>successful</v>
          </cell>
          <cell r="S320" t="str">
            <v>documentary</v>
          </cell>
        </row>
        <row r="321">
          <cell r="D321">
            <v>5000</v>
          </cell>
          <cell r="F321" t="str">
            <v>successful</v>
          </cell>
          <cell r="S321" t="str">
            <v>documentary</v>
          </cell>
        </row>
        <row r="322">
          <cell r="D322">
            <v>20000</v>
          </cell>
          <cell r="F322" t="str">
            <v>successful</v>
          </cell>
          <cell r="S322" t="str">
            <v>documentary</v>
          </cell>
        </row>
        <row r="323">
          <cell r="D323">
            <v>35000</v>
          </cell>
          <cell r="F323" t="str">
            <v>successful</v>
          </cell>
          <cell r="S323" t="str">
            <v>documentary</v>
          </cell>
        </row>
        <row r="324">
          <cell r="D324">
            <v>25000</v>
          </cell>
          <cell r="F324" t="str">
            <v>successful</v>
          </cell>
          <cell r="S324" t="str">
            <v>documentary</v>
          </cell>
        </row>
        <row r="325">
          <cell r="D325">
            <v>5400</v>
          </cell>
          <cell r="F325" t="str">
            <v>successful</v>
          </cell>
          <cell r="S325" t="str">
            <v>documentary</v>
          </cell>
        </row>
        <row r="326">
          <cell r="D326">
            <v>8500</v>
          </cell>
          <cell r="F326" t="str">
            <v>successful</v>
          </cell>
          <cell r="S326" t="str">
            <v>documentary</v>
          </cell>
        </row>
        <row r="327">
          <cell r="D327">
            <v>50000</v>
          </cell>
          <cell r="F327" t="str">
            <v>successful</v>
          </cell>
          <cell r="S327" t="str">
            <v>documentary</v>
          </cell>
        </row>
        <row r="328">
          <cell r="D328">
            <v>150000</v>
          </cell>
          <cell r="F328" t="str">
            <v>successful</v>
          </cell>
          <cell r="S328" t="str">
            <v>documentary</v>
          </cell>
        </row>
        <row r="329">
          <cell r="D329">
            <v>4000</v>
          </cell>
          <cell r="F329" t="str">
            <v>successful</v>
          </cell>
          <cell r="S329" t="str">
            <v>documentary</v>
          </cell>
        </row>
        <row r="330">
          <cell r="D330">
            <v>75000</v>
          </cell>
          <cell r="F330" t="str">
            <v>successful</v>
          </cell>
          <cell r="S330" t="str">
            <v>documentary</v>
          </cell>
        </row>
        <row r="331">
          <cell r="D331">
            <v>10000</v>
          </cell>
          <cell r="F331" t="str">
            <v>successful</v>
          </cell>
          <cell r="S331" t="str">
            <v>documentary</v>
          </cell>
        </row>
        <row r="332">
          <cell r="D332">
            <v>35000</v>
          </cell>
          <cell r="F332" t="str">
            <v>successful</v>
          </cell>
          <cell r="S332" t="str">
            <v>documentary</v>
          </cell>
        </row>
        <row r="333">
          <cell r="D333">
            <v>40000</v>
          </cell>
          <cell r="F333" t="str">
            <v>successful</v>
          </cell>
          <cell r="S333" t="str">
            <v>documentary</v>
          </cell>
        </row>
        <row r="334">
          <cell r="D334">
            <v>100000</v>
          </cell>
          <cell r="F334" t="str">
            <v>successful</v>
          </cell>
          <cell r="S334" t="str">
            <v>documentary</v>
          </cell>
        </row>
        <row r="335">
          <cell r="D335">
            <v>40000</v>
          </cell>
          <cell r="F335" t="str">
            <v>successful</v>
          </cell>
          <cell r="S335" t="str">
            <v>documentary</v>
          </cell>
        </row>
        <row r="336">
          <cell r="D336">
            <v>10000</v>
          </cell>
          <cell r="F336" t="str">
            <v>successful</v>
          </cell>
          <cell r="S336" t="str">
            <v>documentary</v>
          </cell>
        </row>
        <row r="337">
          <cell r="D337">
            <v>8500</v>
          </cell>
          <cell r="F337" t="str">
            <v>successful</v>
          </cell>
          <cell r="S337" t="str">
            <v>documentary</v>
          </cell>
        </row>
        <row r="338">
          <cell r="D338">
            <v>25000</v>
          </cell>
          <cell r="F338" t="str">
            <v>successful</v>
          </cell>
          <cell r="S338" t="str">
            <v>documentary</v>
          </cell>
        </row>
        <row r="339">
          <cell r="D339">
            <v>3000</v>
          </cell>
          <cell r="F339" t="str">
            <v>successful</v>
          </cell>
          <cell r="S339" t="str">
            <v>documentary</v>
          </cell>
        </row>
        <row r="340">
          <cell r="D340">
            <v>15000</v>
          </cell>
          <cell r="F340" t="str">
            <v>successful</v>
          </cell>
          <cell r="S340" t="str">
            <v>documentary</v>
          </cell>
        </row>
        <row r="341">
          <cell r="D341">
            <v>6000</v>
          </cell>
          <cell r="F341" t="str">
            <v>successful</v>
          </cell>
          <cell r="S341" t="str">
            <v>documentary</v>
          </cell>
        </row>
        <row r="342">
          <cell r="D342">
            <v>35000</v>
          </cell>
          <cell r="F342" t="str">
            <v>successful</v>
          </cell>
          <cell r="S342" t="str">
            <v>documentary</v>
          </cell>
        </row>
        <row r="343">
          <cell r="D343">
            <v>3500</v>
          </cell>
          <cell r="F343" t="str">
            <v>successful</v>
          </cell>
          <cell r="S343" t="str">
            <v>documentary</v>
          </cell>
        </row>
        <row r="344">
          <cell r="D344">
            <v>55000</v>
          </cell>
          <cell r="F344" t="str">
            <v>successful</v>
          </cell>
          <cell r="S344" t="str">
            <v>documentary</v>
          </cell>
        </row>
        <row r="345">
          <cell r="D345">
            <v>30000</v>
          </cell>
          <cell r="F345" t="str">
            <v>successful</v>
          </cell>
          <cell r="S345" t="str">
            <v>documentary</v>
          </cell>
        </row>
        <row r="346">
          <cell r="D346">
            <v>33500</v>
          </cell>
          <cell r="F346" t="str">
            <v>successful</v>
          </cell>
          <cell r="S346" t="str">
            <v>documentary</v>
          </cell>
        </row>
        <row r="347">
          <cell r="D347">
            <v>14500</v>
          </cell>
          <cell r="F347" t="str">
            <v>successful</v>
          </cell>
          <cell r="S347" t="str">
            <v>documentary</v>
          </cell>
        </row>
        <row r="348">
          <cell r="D348">
            <v>10000</v>
          </cell>
          <cell r="F348" t="str">
            <v>successful</v>
          </cell>
          <cell r="S348" t="str">
            <v>documentary</v>
          </cell>
        </row>
        <row r="349">
          <cell r="D349">
            <v>40000</v>
          </cell>
          <cell r="F349" t="str">
            <v>successful</v>
          </cell>
          <cell r="S349" t="str">
            <v>documentary</v>
          </cell>
        </row>
        <row r="350">
          <cell r="D350">
            <v>10000</v>
          </cell>
          <cell r="F350" t="str">
            <v>successful</v>
          </cell>
          <cell r="S350" t="str">
            <v>documentary</v>
          </cell>
        </row>
        <row r="351">
          <cell r="D351">
            <v>11260</v>
          </cell>
          <cell r="F351" t="str">
            <v>successful</v>
          </cell>
          <cell r="S351" t="str">
            <v>documentary</v>
          </cell>
        </row>
        <row r="352">
          <cell r="D352">
            <v>25000</v>
          </cell>
          <cell r="F352" t="str">
            <v>successful</v>
          </cell>
          <cell r="S352" t="str">
            <v>documentary</v>
          </cell>
        </row>
        <row r="353">
          <cell r="D353">
            <v>34000</v>
          </cell>
          <cell r="F353" t="str">
            <v>successful</v>
          </cell>
          <cell r="S353" t="str">
            <v>documentary</v>
          </cell>
        </row>
        <row r="354">
          <cell r="D354">
            <v>10000</v>
          </cell>
          <cell r="F354" t="str">
            <v>successful</v>
          </cell>
          <cell r="S354" t="str">
            <v>documentary</v>
          </cell>
        </row>
        <row r="355">
          <cell r="D355">
            <v>58425</v>
          </cell>
          <cell r="F355" t="str">
            <v>successful</v>
          </cell>
          <cell r="S355" t="str">
            <v>documentary</v>
          </cell>
        </row>
        <row r="356">
          <cell r="D356">
            <v>3500</v>
          </cell>
          <cell r="F356" t="str">
            <v>successful</v>
          </cell>
          <cell r="S356" t="str">
            <v>documentary</v>
          </cell>
        </row>
        <row r="357">
          <cell r="D357">
            <v>35000</v>
          </cell>
          <cell r="F357" t="str">
            <v>successful</v>
          </cell>
          <cell r="S357" t="str">
            <v>documentary</v>
          </cell>
        </row>
        <row r="358">
          <cell r="D358">
            <v>7500</v>
          </cell>
          <cell r="F358" t="str">
            <v>successful</v>
          </cell>
          <cell r="S358" t="str">
            <v>documentary</v>
          </cell>
        </row>
        <row r="359">
          <cell r="D359">
            <v>15000</v>
          </cell>
          <cell r="F359" t="str">
            <v>successful</v>
          </cell>
          <cell r="S359" t="str">
            <v>documentary</v>
          </cell>
        </row>
        <row r="360">
          <cell r="D360">
            <v>50000</v>
          </cell>
          <cell r="F360" t="str">
            <v>successful</v>
          </cell>
          <cell r="S360" t="str">
            <v>documentary</v>
          </cell>
        </row>
        <row r="361">
          <cell r="D361">
            <v>24200</v>
          </cell>
          <cell r="F361" t="str">
            <v>successful</v>
          </cell>
          <cell r="S361" t="str">
            <v>documentary</v>
          </cell>
        </row>
        <row r="362">
          <cell r="D362">
            <v>12000</v>
          </cell>
          <cell r="F362" t="str">
            <v>successful</v>
          </cell>
          <cell r="S362" t="str">
            <v>documentary</v>
          </cell>
        </row>
        <row r="363">
          <cell r="D363">
            <v>35000</v>
          </cell>
          <cell r="F363" t="str">
            <v>successful</v>
          </cell>
          <cell r="S363" t="str">
            <v>documentary</v>
          </cell>
        </row>
        <row r="364">
          <cell r="D364">
            <v>9665</v>
          </cell>
          <cell r="F364" t="str">
            <v>successful</v>
          </cell>
          <cell r="S364" t="str">
            <v>documentary</v>
          </cell>
        </row>
        <row r="365">
          <cell r="D365">
            <v>8925</v>
          </cell>
          <cell r="F365" t="str">
            <v>successful</v>
          </cell>
          <cell r="S365" t="str">
            <v>documentary</v>
          </cell>
        </row>
        <row r="366">
          <cell r="D366">
            <v>7000</v>
          </cell>
          <cell r="F366" t="str">
            <v>successful</v>
          </cell>
          <cell r="S366" t="str">
            <v>documentary</v>
          </cell>
        </row>
        <row r="367">
          <cell r="D367">
            <v>15000</v>
          </cell>
          <cell r="F367" t="str">
            <v>successful</v>
          </cell>
          <cell r="S367" t="str">
            <v>documentary</v>
          </cell>
        </row>
        <row r="368">
          <cell r="D368">
            <v>38000</v>
          </cell>
          <cell r="F368" t="str">
            <v>successful</v>
          </cell>
          <cell r="S368" t="str">
            <v>documentary</v>
          </cell>
        </row>
        <row r="369">
          <cell r="D369">
            <v>10000</v>
          </cell>
          <cell r="F369" t="str">
            <v>successful</v>
          </cell>
          <cell r="S369" t="str">
            <v>documentary</v>
          </cell>
        </row>
        <row r="370">
          <cell r="D370">
            <v>12500</v>
          </cell>
          <cell r="F370" t="str">
            <v>successful</v>
          </cell>
          <cell r="S370" t="str">
            <v>documentary</v>
          </cell>
        </row>
        <row r="371">
          <cell r="D371">
            <v>6500</v>
          </cell>
          <cell r="F371" t="str">
            <v>successful</v>
          </cell>
          <cell r="S371" t="str">
            <v>documentary</v>
          </cell>
        </row>
        <row r="372">
          <cell r="D372">
            <v>25000</v>
          </cell>
          <cell r="F372" t="str">
            <v>successful</v>
          </cell>
          <cell r="S372" t="str">
            <v>documentary</v>
          </cell>
        </row>
        <row r="373">
          <cell r="D373">
            <v>150000</v>
          </cell>
          <cell r="F373" t="str">
            <v>successful</v>
          </cell>
          <cell r="S373" t="str">
            <v>documentary</v>
          </cell>
        </row>
        <row r="374">
          <cell r="D374">
            <v>300</v>
          </cell>
          <cell r="F374" t="str">
            <v>successful</v>
          </cell>
          <cell r="S374" t="str">
            <v>documentary</v>
          </cell>
        </row>
        <row r="375">
          <cell r="D375">
            <v>7500</v>
          </cell>
          <cell r="F375" t="str">
            <v>successful</v>
          </cell>
          <cell r="S375" t="str">
            <v>documentary</v>
          </cell>
        </row>
        <row r="376">
          <cell r="D376">
            <v>6000</v>
          </cell>
          <cell r="F376" t="str">
            <v>successful</v>
          </cell>
          <cell r="S376" t="str">
            <v>documentary</v>
          </cell>
        </row>
        <row r="377">
          <cell r="D377">
            <v>500</v>
          </cell>
          <cell r="F377" t="str">
            <v>successful</v>
          </cell>
          <cell r="S377" t="str">
            <v>documentary</v>
          </cell>
        </row>
        <row r="378">
          <cell r="D378">
            <v>2450</v>
          </cell>
          <cell r="F378" t="str">
            <v>successful</v>
          </cell>
          <cell r="S378" t="str">
            <v>documentary</v>
          </cell>
        </row>
        <row r="379">
          <cell r="D379">
            <v>12000</v>
          </cell>
          <cell r="F379" t="str">
            <v>successful</v>
          </cell>
          <cell r="S379" t="str">
            <v>documentary</v>
          </cell>
        </row>
        <row r="380">
          <cell r="D380">
            <v>3000</v>
          </cell>
          <cell r="F380" t="str">
            <v>successful</v>
          </cell>
          <cell r="S380" t="str">
            <v>documentary</v>
          </cell>
        </row>
        <row r="381">
          <cell r="D381">
            <v>15000</v>
          </cell>
          <cell r="F381" t="str">
            <v>successful</v>
          </cell>
          <cell r="S381" t="str">
            <v>documentary</v>
          </cell>
        </row>
        <row r="382">
          <cell r="D382">
            <v>4000</v>
          </cell>
          <cell r="F382" t="str">
            <v>successful</v>
          </cell>
          <cell r="S382" t="str">
            <v>documentary</v>
          </cell>
        </row>
        <row r="383">
          <cell r="D383">
            <v>25000</v>
          </cell>
          <cell r="F383" t="str">
            <v>successful</v>
          </cell>
          <cell r="S383" t="str">
            <v>documentary</v>
          </cell>
        </row>
        <row r="384">
          <cell r="D384">
            <v>600</v>
          </cell>
          <cell r="F384" t="str">
            <v>successful</v>
          </cell>
          <cell r="S384" t="str">
            <v>documentary</v>
          </cell>
        </row>
        <row r="385">
          <cell r="D385">
            <v>999</v>
          </cell>
          <cell r="F385" t="str">
            <v>successful</v>
          </cell>
          <cell r="S385" t="str">
            <v>documentary</v>
          </cell>
        </row>
        <row r="386">
          <cell r="D386">
            <v>20000</v>
          </cell>
          <cell r="F386" t="str">
            <v>successful</v>
          </cell>
          <cell r="S386" t="str">
            <v>documentary</v>
          </cell>
        </row>
        <row r="387">
          <cell r="D387">
            <v>25000</v>
          </cell>
          <cell r="F387" t="str">
            <v>successful</v>
          </cell>
          <cell r="S387" t="str">
            <v>documentary</v>
          </cell>
        </row>
        <row r="388">
          <cell r="D388">
            <v>600</v>
          </cell>
          <cell r="F388" t="str">
            <v>successful</v>
          </cell>
          <cell r="S388" t="str">
            <v>documentary</v>
          </cell>
        </row>
        <row r="389">
          <cell r="D389">
            <v>38000</v>
          </cell>
          <cell r="F389" t="str">
            <v>successful</v>
          </cell>
          <cell r="S389" t="str">
            <v>documentary</v>
          </cell>
        </row>
        <row r="390">
          <cell r="D390">
            <v>5000</v>
          </cell>
          <cell r="F390" t="str">
            <v>successful</v>
          </cell>
          <cell r="S390" t="str">
            <v>documentary</v>
          </cell>
        </row>
        <row r="391">
          <cell r="D391">
            <v>68000</v>
          </cell>
          <cell r="F391" t="str">
            <v>successful</v>
          </cell>
          <cell r="S391" t="str">
            <v>documentary</v>
          </cell>
        </row>
        <row r="392">
          <cell r="D392">
            <v>1000</v>
          </cell>
          <cell r="F392" t="str">
            <v>successful</v>
          </cell>
          <cell r="S392" t="str">
            <v>documentary</v>
          </cell>
        </row>
        <row r="393">
          <cell r="D393">
            <v>20000</v>
          </cell>
          <cell r="F393" t="str">
            <v>successful</v>
          </cell>
          <cell r="S393" t="str">
            <v>documentary</v>
          </cell>
        </row>
        <row r="394">
          <cell r="D394">
            <v>18500</v>
          </cell>
          <cell r="F394" t="str">
            <v>successful</v>
          </cell>
          <cell r="S394" t="str">
            <v>documentary</v>
          </cell>
        </row>
        <row r="395">
          <cell r="D395">
            <v>50000</v>
          </cell>
          <cell r="F395" t="str">
            <v>successful</v>
          </cell>
          <cell r="S395" t="str">
            <v>documentary</v>
          </cell>
        </row>
        <row r="396">
          <cell r="D396">
            <v>4700</v>
          </cell>
          <cell r="F396" t="str">
            <v>successful</v>
          </cell>
          <cell r="S396" t="str">
            <v>documentary</v>
          </cell>
        </row>
        <row r="397">
          <cell r="D397">
            <v>10000</v>
          </cell>
          <cell r="F397" t="str">
            <v>successful</v>
          </cell>
          <cell r="S397" t="str">
            <v>documentary</v>
          </cell>
        </row>
        <row r="398">
          <cell r="D398">
            <v>15000</v>
          </cell>
          <cell r="F398" t="str">
            <v>successful</v>
          </cell>
          <cell r="S398" t="str">
            <v>documentary</v>
          </cell>
        </row>
        <row r="399">
          <cell r="D399">
            <v>12444</v>
          </cell>
          <cell r="F399" t="str">
            <v>successful</v>
          </cell>
          <cell r="S399" t="str">
            <v>documentary</v>
          </cell>
        </row>
        <row r="400">
          <cell r="D400">
            <v>7500</v>
          </cell>
          <cell r="F400" t="str">
            <v>successful</v>
          </cell>
          <cell r="S400" t="str">
            <v>documentary</v>
          </cell>
        </row>
        <row r="401">
          <cell r="D401">
            <v>20000</v>
          </cell>
          <cell r="F401" t="str">
            <v>successful</v>
          </cell>
          <cell r="S401" t="str">
            <v>documentary</v>
          </cell>
        </row>
        <row r="402">
          <cell r="D402">
            <v>10000</v>
          </cell>
          <cell r="F402" t="str">
            <v>successful</v>
          </cell>
          <cell r="S402" t="str">
            <v>documentary</v>
          </cell>
        </row>
        <row r="403">
          <cell r="D403">
            <v>50000</v>
          </cell>
          <cell r="F403" t="str">
            <v>successful</v>
          </cell>
          <cell r="S403" t="str">
            <v>documentary</v>
          </cell>
        </row>
        <row r="404">
          <cell r="D404">
            <v>2000</v>
          </cell>
          <cell r="F404" t="str">
            <v>successful</v>
          </cell>
          <cell r="S404" t="str">
            <v>documentary</v>
          </cell>
        </row>
        <row r="405">
          <cell r="D405">
            <v>5000</v>
          </cell>
          <cell r="F405" t="str">
            <v>successful</v>
          </cell>
          <cell r="S405" t="str">
            <v>documentary</v>
          </cell>
        </row>
        <row r="406">
          <cell r="D406">
            <v>35000</v>
          </cell>
          <cell r="F406" t="str">
            <v>successful</v>
          </cell>
          <cell r="S406" t="str">
            <v>documentary</v>
          </cell>
        </row>
        <row r="407">
          <cell r="D407">
            <v>2820</v>
          </cell>
          <cell r="F407" t="str">
            <v>successful</v>
          </cell>
          <cell r="S407" t="str">
            <v>documentary</v>
          </cell>
        </row>
        <row r="408">
          <cell r="D408">
            <v>2800</v>
          </cell>
          <cell r="F408" t="str">
            <v>successful</v>
          </cell>
          <cell r="S408" t="str">
            <v>documentary</v>
          </cell>
        </row>
        <row r="409">
          <cell r="D409">
            <v>2000</v>
          </cell>
          <cell r="F409" t="str">
            <v>successful</v>
          </cell>
          <cell r="S409" t="str">
            <v>documentary</v>
          </cell>
        </row>
        <row r="410">
          <cell r="D410">
            <v>6000</v>
          </cell>
          <cell r="F410" t="str">
            <v>successful</v>
          </cell>
          <cell r="S410" t="str">
            <v>documentary</v>
          </cell>
        </row>
        <row r="411">
          <cell r="D411">
            <v>500</v>
          </cell>
          <cell r="F411" t="str">
            <v>successful</v>
          </cell>
          <cell r="S411" t="str">
            <v>documentary</v>
          </cell>
        </row>
        <row r="412">
          <cell r="D412">
            <v>1000</v>
          </cell>
          <cell r="F412" t="str">
            <v>successful</v>
          </cell>
          <cell r="S412" t="str">
            <v>documentary</v>
          </cell>
        </row>
        <row r="413">
          <cell r="D413">
            <v>30000</v>
          </cell>
          <cell r="F413" t="str">
            <v>successful</v>
          </cell>
          <cell r="S413" t="str">
            <v>documentary</v>
          </cell>
        </row>
        <row r="414">
          <cell r="D414">
            <v>2500</v>
          </cell>
          <cell r="F414" t="str">
            <v>successful</v>
          </cell>
          <cell r="S414" t="str">
            <v>documentary</v>
          </cell>
        </row>
        <row r="415">
          <cell r="D415">
            <v>12800</v>
          </cell>
          <cell r="F415" t="str">
            <v>successful</v>
          </cell>
          <cell r="S415" t="str">
            <v>documentary</v>
          </cell>
        </row>
        <row r="416">
          <cell r="D416">
            <v>18500</v>
          </cell>
          <cell r="F416" t="str">
            <v>successful</v>
          </cell>
          <cell r="S416" t="str">
            <v>documentary</v>
          </cell>
        </row>
        <row r="417">
          <cell r="D417">
            <v>1400</v>
          </cell>
          <cell r="F417" t="str">
            <v>successful</v>
          </cell>
          <cell r="S417" t="str">
            <v>documentary</v>
          </cell>
        </row>
        <row r="418">
          <cell r="D418">
            <v>1000</v>
          </cell>
          <cell r="F418" t="str">
            <v>successful</v>
          </cell>
          <cell r="S418" t="str">
            <v>documentary</v>
          </cell>
        </row>
        <row r="419">
          <cell r="D419">
            <v>10500</v>
          </cell>
          <cell r="F419" t="str">
            <v>successful</v>
          </cell>
          <cell r="S419" t="str">
            <v>documentary</v>
          </cell>
        </row>
        <row r="420">
          <cell r="D420">
            <v>22400</v>
          </cell>
          <cell r="F420" t="str">
            <v>successful</v>
          </cell>
          <cell r="S420" t="str">
            <v>documentary</v>
          </cell>
        </row>
        <row r="421">
          <cell r="D421">
            <v>8000</v>
          </cell>
          <cell r="F421" t="str">
            <v>successful</v>
          </cell>
          <cell r="S421" t="str">
            <v>documentary</v>
          </cell>
        </row>
        <row r="422">
          <cell r="D422">
            <v>3300</v>
          </cell>
          <cell r="F422" t="str">
            <v>failed</v>
          </cell>
          <cell r="S422" t="str">
            <v>animation</v>
          </cell>
        </row>
        <row r="423">
          <cell r="D423">
            <v>15000</v>
          </cell>
          <cell r="F423" t="str">
            <v>failed</v>
          </cell>
          <cell r="S423" t="str">
            <v>animation</v>
          </cell>
        </row>
        <row r="424">
          <cell r="D424">
            <v>40000</v>
          </cell>
          <cell r="F424" t="str">
            <v>failed</v>
          </cell>
          <cell r="S424" t="str">
            <v>animation</v>
          </cell>
        </row>
        <row r="425">
          <cell r="D425">
            <v>20000</v>
          </cell>
          <cell r="F425" t="str">
            <v>failed</v>
          </cell>
          <cell r="S425" t="str">
            <v>animation</v>
          </cell>
        </row>
        <row r="426">
          <cell r="D426">
            <v>3000</v>
          </cell>
          <cell r="F426" t="str">
            <v>failed</v>
          </cell>
          <cell r="S426" t="str">
            <v>animation</v>
          </cell>
        </row>
        <row r="427">
          <cell r="D427">
            <v>50000</v>
          </cell>
          <cell r="F427" t="str">
            <v>failed</v>
          </cell>
          <cell r="S427" t="str">
            <v>animation</v>
          </cell>
        </row>
        <row r="428">
          <cell r="D428">
            <v>10000</v>
          </cell>
          <cell r="F428" t="str">
            <v>failed</v>
          </cell>
          <cell r="S428" t="str">
            <v>animation</v>
          </cell>
        </row>
        <row r="429">
          <cell r="D429">
            <v>6500</v>
          </cell>
          <cell r="F429" t="str">
            <v>failed</v>
          </cell>
          <cell r="S429" t="str">
            <v>animation</v>
          </cell>
        </row>
        <row r="430">
          <cell r="D430">
            <v>12000</v>
          </cell>
          <cell r="F430" t="str">
            <v>failed</v>
          </cell>
          <cell r="S430" t="str">
            <v>animation</v>
          </cell>
        </row>
        <row r="431">
          <cell r="D431">
            <v>5000</v>
          </cell>
          <cell r="F431" t="str">
            <v>failed</v>
          </cell>
          <cell r="S431" t="str">
            <v>animation</v>
          </cell>
        </row>
        <row r="432">
          <cell r="D432">
            <v>1000</v>
          </cell>
          <cell r="F432" t="str">
            <v>failed</v>
          </cell>
          <cell r="S432" t="str">
            <v>animation</v>
          </cell>
        </row>
        <row r="433">
          <cell r="D433">
            <v>3000</v>
          </cell>
          <cell r="F433" t="str">
            <v>failed</v>
          </cell>
          <cell r="S433" t="str">
            <v>animation</v>
          </cell>
        </row>
        <row r="434">
          <cell r="D434">
            <v>6000</v>
          </cell>
          <cell r="F434" t="str">
            <v>failed</v>
          </cell>
          <cell r="S434" t="str">
            <v>animation</v>
          </cell>
        </row>
        <row r="435">
          <cell r="D435">
            <v>3000</v>
          </cell>
          <cell r="F435" t="str">
            <v>failed</v>
          </cell>
          <cell r="S435" t="str">
            <v>animation</v>
          </cell>
        </row>
        <row r="436">
          <cell r="D436">
            <v>2500</v>
          </cell>
          <cell r="F436" t="str">
            <v>failed</v>
          </cell>
          <cell r="S436" t="str">
            <v>animation</v>
          </cell>
        </row>
        <row r="437">
          <cell r="D437">
            <v>110000</v>
          </cell>
          <cell r="F437" t="str">
            <v>failed</v>
          </cell>
          <cell r="S437" t="str">
            <v>animation</v>
          </cell>
        </row>
        <row r="438">
          <cell r="D438">
            <v>1000</v>
          </cell>
          <cell r="F438" t="str">
            <v>failed</v>
          </cell>
          <cell r="S438" t="str">
            <v>animation</v>
          </cell>
        </row>
        <row r="439">
          <cell r="D439">
            <v>7000</v>
          </cell>
          <cell r="F439" t="str">
            <v>failed</v>
          </cell>
          <cell r="S439" t="str">
            <v>animation</v>
          </cell>
        </row>
        <row r="440">
          <cell r="D440">
            <v>20000</v>
          </cell>
          <cell r="F440" t="str">
            <v>failed</v>
          </cell>
          <cell r="S440" t="str">
            <v>animation</v>
          </cell>
        </row>
        <row r="441">
          <cell r="D441">
            <v>450</v>
          </cell>
          <cell r="F441" t="str">
            <v>failed</v>
          </cell>
          <cell r="S441" t="str">
            <v>animation</v>
          </cell>
        </row>
        <row r="442">
          <cell r="D442">
            <v>5000</v>
          </cell>
          <cell r="F442" t="str">
            <v>failed</v>
          </cell>
          <cell r="S442" t="str">
            <v>animation</v>
          </cell>
        </row>
        <row r="443">
          <cell r="D443">
            <v>400</v>
          </cell>
          <cell r="F443" t="str">
            <v>failed</v>
          </cell>
          <cell r="S443" t="str">
            <v>animation</v>
          </cell>
        </row>
        <row r="444">
          <cell r="D444">
            <v>17000</v>
          </cell>
          <cell r="F444" t="str">
            <v>failed</v>
          </cell>
          <cell r="S444" t="str">
            <v>animation</v>
          </cell>
        </row>
        <row r="445">
          <cell r="D445">
            <v>10000</v>
          </cell>
          <cell r="F445" t="str">
            <v>failed</v>
          </cell>
          <cell r="S445" t="str">
            <v>animation</v>
          </cell>
        </row>
        <row r="446">
          <cell r="D446">
            <v>1000</v>
          </cell>
          <cell r="F446" t="str">
            <v>failed</v>
          </cell>
          <cell r="S446" t="str">
            <v>animation</v>
          </cell>
        </row>
        <row r="447">
          <cell r="D447">
            <v>60000</v>
          </cell>
          <cell r="F447" t="str">
            <v>failed</v>
          </cell>
          <cell r="S447" t="str">
            <v>animation</v>
          </cell>
        </row>
        <row r="448">
          <cell r="D448">
            <v>10500</v>
          </cell>
          <cell r="F448" t="str">
            <v>failed</v>
          </cell>
          <cell r="S448" t="str">
            <v>animation</v>
          </cell>
        </row>
        <row r="449">
          <cell r="D449">
            <v>30000</v>
          </cell>
          <cell r="F449" t="str">
            <v>failed</v>
          </cell>
          <cell r="S449" t="str">
            <v>animation</v>
          </cell>
        </row>
        <row r="450">
          <cell r="D450">
            <v>2500</v>
          </cell>
          <cell r="F450" t="str">
            <v>failed</v>
          </cell>
          <cell r="S450" t="str">
            <v>animation</v>
          </cell>
        </row>
        <row r="451">
          <cell r="D451">
            <v>2000</v>
          </cell>
          <cell r="F451" t="str">
            <v>failed</v>
          </cell>
          <cell r="S451" t="str">
            <v>animation</v>
          </cell>
        </row>
        <row r="452">
          <cell r="D452">
            <v>50000</v>
          </cell>
          <cell r="F452" t="str">
            <v>failed</v>
          </cell>
          <cell r="S452" t="str">
            <v>animation</v>
          </cell>
        </row>
        <row r="453">
          <cell r="D453">
            <v>20000</v>
          </cell>
          <cell r="F453" t="str">
            <v>failed</v>
          </cell>
          <cell r="S453" t="str">
            <v>animation</v>
          </cell>
        </row>
        <row r="454">
          <cell r="D454">
            <v>750</v>
          </cell>
          <cell r="F454" t="str">
            <v>failed</v>
          </cell>
          <cell r="S454" t="str">
            <v>animation</v>
          </cell>
        </row>
        <row r="455">
          <cell r="D455">
            <v>94875</v>
          </cell>
          <cell r="F455" t="str">
            <v>failed</v>
          </cell>
          <cell r="S455" t="str">
            <v>animation</v>
          </cell>
        </row>
        <row r="456">
          <cell r="D456">
            <v>10000</v>
          </cell>
          <cell r="F456" t="str">
            <v>failed</v>
          </cell>
          <cell r="S456" t="str">
            <v>animation</v>
          </cell>
        </row>
        <row r="457">
          <cell r="D457">
            <v>65000</v>
          </cell>
          <cell r="F457" t="str">
            <v>failed</v>
          </cell>
          <cell r="S457" t="str">
            <v>animation</v>
          </cell>
        </row>
        <row r="458">
          <cell r="D458">
            <v>8888</v>
          </cell>
          <cell r="F458" t="str">
            <v>failed</v>
          </cell>
          <cell r="S458" t="str">
            <v>animation</v>
          </cell>
        </row>
        <row r="459">
          <cell r="D459">
            <v>20000</v>
          </cell>
          <cell r="F459" t="str">
            <v>failed</v>
          </cell>
          <cell r="S459" t="str">
            <v>animation</v>
          </cell>
        </row>
        <row r="460">
          <cell r="D460">
            <v>10000</v>
          </cell>
          <cell r="F460" t="str">
            <v>failed</v>
          </cell>
          <cell r="S460" t="str">
            <v>animation</v>
          </cell>
        </row>
        <row r="461">
          <cell r="D461">
            <v>39000</v>
          </cell>
          <cell r="F461" t="str">
            <v>failed</v>
          </cell>
          <cell r="S461" t="str">
            <v>animation</v>
          </cell>
        </row>
        <row r="462">
          <cell r="D462">
            <v>8500</v>
          </cell>
          <cell r="F462" t="str">
            <v>failed</v>
          </cell>
          <cell r="S462" t="str">
            <v>animation</v>
          </cell>
        </row>
        <row r="463">
          <cell r="D463">
            <v>550</v>
          </cell>
          <cell r="F463" t="str">
            <v>failed</v>
          </cell>
          <cell r="S463" t="str">
            <v>animation</v>
          </cell>
        </row>
        <row r="464">
          <cell r="D464">
            <v>100000</v>
          </cell>
          <cell r="F464" t="str">
            <v>failed</v>
          </cell>
          <cell r="S464" t="str">
            <v>animation</v>
          </cell>
        </row>
        <row r="465">
          <cell r="D465">
            <v>55000</v>
          </cell>
          <cell r="F465" t="str">
            <v>failed</v>
          </cell>
          <cell r="S465" t="str">
            <v>animation</v>
          </cell>
        </row>
        <row r="466">
          <cell r="D466">
            <v>1010</v>
          </cell>
          <cell r="F466" t="str">
            <v>failed</v>
          </cell>
          <cell r="S466" t="str">
            <v>animation</v>
          </cell>
        </row>
        <row r="467">
          <cell r="D467">
            <v>512</v>
          </cell>
          <cell r="F467" t="str">
            <v>failed</v>
          </cell>
          <cell r="S467" t="str">
            <v>animation</v>
          </cell>
        </row>
        <row r="468">
          <cell r="D468">
            <v>10000</v>
          </cell>
          <cell r="F468" t="str">
            <v>failed</v>
          </cell>
          <cell r="S468" t="str">
            <v>animation</v>
          </cell>
        </row>
        <row r="469">
          <cell r="D469">
            <v>20000</v>
          </cell>
          <cell r="F469" t="str">
            <v>failed</v>
          </cell>
          <cell r="S469" t="str">
            <v>animation</v>
          </cell>
        </row>
        <row r="470">
          <cell r="D470">
            <v>7500</v>
          </cell>
          <cell r="F470" t="str">
            <v>failed</v>
          </cell>
          <cell r="S470" t="str">
            <v>animation</v>
          </cell>
        </row>
        <row r="471">
          <cell r="D471">
            <v>6000</v>
          </cell>
          <cell r="F471" t="str">
            <v>failed</v>
          </cell>
          <cell r="S471" t="str">
            <v>animation</v>
          </cell>
        </row>
        <row r="472">
          <cell r="D472">
            <v>5000</v>
          </cell>
          <cell r="F472" t="str">
            <v>failed</v>
          </cell>
          <cell r="S472" t="str">
            <v>animation</v>
          </cell>
        </row>
        <row r="473">
          <cell r="D473">
            <v>55000</v>
          </cell>
          <cell r="F473" t="str">
            <v>failed</v>
          </cell>
          <cell r="S473" t="str">
            <v>animation</v>
          </cell>
        </row>
        <row r="474">
          <cell r="D474">
            <v>800</v>
          </cell>
          <cell r="F474" t="str">
            <v>failed</v>
          </cell>
          <cell r="S474" t="str">
            <v>animation</v>
          </cell>
        </row>
        <row r="475">
          <cell r="D475">
            <v>30000</v>
          </cell>
          <cell r="F475" t="str">
            <v>failed</v>
          </cell>
          <cell r="S475" t="str">
            <v>animation</v>
          </cell>
        </row>
        <row r="476">
          <cell r="D476">
            <v>3300</v>
          </cell>
          <cell r="F476" t="str">
            <v>failed</v>
          </cell>
          <cell r="S476" t="str">
            <v>animation</v>
          </cell>
        </row>
        <row r="477">
          <cell r="D477">
            <v>2000</v>
          </cell>
          <cell r="F477" t="str">
            <v>failed</v>
          </cell>
          <cell r="S477" t="str">
            <v>animation</v>
          </cell>
        </row>
        <row r="478">
          <cell r="D478">
            <v>220000</v>
          </cell>
          <cell r="F478" t="str">
            <v>failed</v>
          </cell>
          <cell r="S478" t="str">
            <v>animation</v>
          </cell>
        </row>
        <row r="479">
          <cell r="D479">
            <v>1500</v>
          </cell>
          <cell r="F479" t="str">
            <v>failed</v>
          </cell>
          <cell r="S479" t="str">
            <v>animation</v>
          </cell>
        </row>
        <row r="480">
          <cell r="D480">
            <v>10000</v>
          </cell>
          <cell r="F480" t="str">
            <v>failed</v>
          </cell>
          <cell r="S480" t="str">
            <v>animation</v>
          </cell>
        </row>
        <row r="481">
          <cell r="D481">
            <v>15000</v>
          </cell>
          <cell r="F481" t="str">
            <v>failed</v>
          </cell>
          <cell r="S481" t="str">
            <v>animation</v>
          </cell>
        </row>
        <row r="482">
          <cell r="D482">
            <v>40000</v>
          </cell>
          <cell r="F482" t="str">
            <v>failed</v>
          </cell>
          <cell r="S482" t="str">
            <v>animation</v>
          </cell>
        </row>
        <row r="483">
          <cell r="D483">
            <v>30000</v>
          </cell>
          <cell r="F483" t="str">
            <v>failed</v>
          </cell>
          <cell r="S483" t="str">
            <v>animation</v>
          </cell>
        </row>
        <row r="484">
          <cell r="D484">
            <v>10000</v>
          </cell>
          <cell r="F484" t="str">
            <v>failed</v>
          </cell>
          <cell r="S484" t="str">
            <v>animation</v>
          </cell>
        </row>
        <row r="485">
          <cell r="D485">
            <v>15000</v>
          </cell>
          <cell r="F485" t="str">
            <v>failed</v>
          </cell>
          <cell r="S485" t="str">
            <v>animation</v>
          </cell>
        </row>
        <row r="486">
          <cell r="D486">
            <v>80000</v>
          </cell>
          <cell r="F486" t="str">
            <v>failed</v>
          </cell>
          <cell r="S486" t="str">
            <v>animation</v>
          </cell>
        </row>
        <row r="487">
          <cell r="D487">
            <v>37956</v>
          </cell>
          <cell r="F487" t="str">
            <v>failed</v>
          </cell>
          <cell r="S487" t="str">
            <v>animation</v>
          </cell>
        </row>
        <row r="488">
          <cell r="D488">
            <v>550000</v>
          </cell>
          <cell r="F488" t="str">
            <v>failed</v>
          </cell>
          <cell r="S488" t="str">
            <v>animation</v>
          </cell>
        </row>
        <row r="489">
          <cell r="D489">
            <v>50000</v>
          </cell>
          <cell r="F489" t="str">
            <v>failed</v>
          </cell>
          <cell r="S489" t="str">
            <v>animation</v>
          </cell>
        </row>
        <row r="490">
          <cell r="D490">
            <v>12000</v>
          </cell>
          <cell r="F490" t="str">
            <v>failed</v>
          </cell>
          <cell r="S490" t="str">
            <v>animation</v>
          </cell>
        </row>
        <row r="491">
          <cell r="D491">
            <v>74997</v>
          </cell>
          <cell r="F491" t="str">
            <v>failed</v>
          </cell>
          <cell r="S491" t="str">
            <v>animation</v>
          </cell>
        </row>
        <row r="492">
          <cell r="D492">
            <v>1000</v>
          </cell>
          <cell r="F492" t="str">
            <v>failed</v>
          </cell>
          <cell r="S492" t="str">
            <v>animation</v>
          </cell>
        </row>
        <row r="493">
          <cell r="D493">
            <v>10000</v>
          </cell>
          <cell r="F493" t="str">
            <v>failed</v>
          </cell>
          <cell r="S493" t="str">
            <v>animation</v>
          </cell>
        </row>
        <row r="494">
          <cell r="D494">
            <v>10000000</v>
          </cell>
          <cell r="F494" t="str">
            <v>failed</v>
          </cell>
          <cell r="S494" t="str">
            <v>animation</v>
          </cell>
        </row>
        <row r="495">
          <cell r="D495">
            <v>30000</v>
          </cell>
          <cell r="F495" t="str">
            <v>failed</v>
          </cell>
          <cell r="S495" t="str">
            <v>animation</v>
          </cell>
        </row>
        <row r="496">
          <cell r="D496">
            <v>20000</v>
          </cell>
          <cell r="F496" t="str">
            <v>failed</v>
          </cell>
          <cell r="S496" t="str">
            <v>animation</v>
          </cell>
        </row>
        <row r="497">
          <cell r="D497">
            <v>7000</v>
          </cell>
          <cell r="F497" t="str">
            <v>failed</v>
          </cell>
          <cell r="S497" t="str">
            <v>animation</v>
          </cell>
        </row>
        <row r="498">
          <cell r="D498">
            <v>60000</v>
          </cell>
          <cell r="F498" t="str">
            <v>failed</v>
          </cell>
          <cell r="S498" t="str">
            <v>animation</v>
          </cell>
        </row>
        <row r="499">
          <cell r="D499">
            <v>4480</v>
          </cell>
          <cell r="F499" t="str">
            <v>failed</v>
          </cell>
          <cell r="S499" t="str">
            <v>animation</v>
          </cell>
        </row>
        <row r="500">
          <cell r="D500">
            <v>65108</v>
          </cell>
          <cell r="F500" t="str">
            <v>failed</v>
          </cell>
          <cell r="S500" t="str">
            <v>animation</v>
          </cell>
        </row>
        <row r="501">
          <cell r="D501">
            <v>20000</v>
          </cell>
          <cell r="F501" t="str">
            <v>failed</v>
          </cell>
          <cell r="S501" t="str">
            <v>animation</v>
          </cell>
        </row>
        <row r="502">
          <cell r="D502">
            <v>6500</v>
          </cell>
          <cell r="F502" t="str">
            <v>failed</v>
          </cell>
          <cell r="S502" t="str">
            <v>animation</v>
          </cell>
        </row>
        <row r="503">
          <cell r="D503">
            <v>10000</v>
          </cell>
          <cell r="F503" t="str">
            <v>failed</v>
          </cell>
          <cell r="S503" t="str">
            <v>animation</v>
          </cell>
        </row>
        <row r="504">
          <cell r="D504">
            <v>20000</v>
          </cell>
          <cell r="F504" t="str">
            <v>failed</v>
          </cell>
          <cell r="S504" t="str">
            <v>animation</v>
          </cell>
        </row>
        <row r="505">
          <cell r="D505">
            <v>6500</v>
          </cell>
          <cell r="F505" t="str">
            <v>failed</v>
          </cell>
          <cell r="S505" t="str">
            <v>animation</v>
          </cell>
        </row>
        <row r="506">
          <cell r="D506">
            <v>24500</v>
          </cell>
          <cell r="F506" t="str">
            <v>failed</v>
          </cell>
          <cell r="S506" t="str">
            <v>animation</v>
          </cell>
        </row>
        <row r="507">
          <cell r="D507">
            <v>12000</v>
          </cell>
          <cell r="F507" t="str">
            <v>failed</v>
          </cell>
          <cell r="S507" t="str">
            <v>animation</v>
          </cell>
        </row>
        <row r="508">
          <cell r="D508">
            <v>200000</v>
          </cell>
          <cell r="F508" t="str">
            <v>failed</v>
          </cell>
          <cell r="S508" t="str">
            <v>animation</v>
          </cell>
        </row>
        <row r="509">
          <cell r="D509">
            <v>20000</v>
          </cell>
          <cell r="F509" t="str">
            <v>failed</v>
          </cell>
          <cell r="S509" t="str">
            <v>animation</v>
          </cell>
        </row>
        <row r="510">
          <cell r="D510">
            <v>50000</v>
          </cell>
          <cell r="F510" t="str">
            <v>failed</v>
          </cell>
          <cell r="S510" t="str">
            <v>animation</v>
          </cell>
        </row>
        <row r="511">
          <cell r="D511">
            <v>5000</v>
          </cell>
          <cell r="F511" t="str">
            <v>failed</v>
          </cell>
          <cell r="S511" t="str">
            <v>animation</v>
          </cell>
        </row>
        <row r="512">
          <cell r="D512">
            <v>14000</v>
          </cell>
          <cell r="F512" t="str">
            <v>failed</v>
          </cell>
          <cell r="S512" t="str">
            <v>animation</v>
          </cell>
        </row>
        <row r="513">
          <cell r="D513">
            <v>5000</v>
          </cell>
          <cell r="F513" t="str">
            <v>failed</v>
          </cell>
          <cell r="S513" t="str">
            <v>animation</v>
          </cell>
        </row>
        <row r="514">
          <cell r="D514">
            <v>8000</v>
          </cell>
          <cell r="F514" t="str">
            <v>failed</v>
          </cell>
          <cell r="S514" t="str">
            <v>animation</v>
          </cell>
        </row>
        <row r="515">
          <cell r="D515">
            <v>50000</v>
          </cell>
          <cell r="F515" t="str">
            <v>failed</v>
          </cell>
          <cell r="S515" t="str">
            <v>animation</v>
          </cell>
        </row>
        <row r="516">
          <cell r="D516">
            <v>1500</v>
          </cell>
          <cell r="F516" t="str">
            <v>failed</v>
          </cell>
          <cell r="S516" t="str">
            <v>animation</v>
          </cell>
        </row>
        <row r="517">
          <cell r="D517">
            <v>97000</v>
          </cell>
          <cell r="F517" t="str">
            <v>failed</v>
          </cell>
          <cell r="S517" t="str">
            <v>animation</v>
          </cell>
        </row>
        <row r="518">
          <cell r="D518">
            <v>5000</v>
          </cell>
          <cell r="F518" t="str">
            <v>failed</v>
          </cell>
          <cell r="S518" t="str">
            <v>animation</v>
          </cell>
        </row>
        <row r="519">
          <cell r="D519">
            <v>15000</v>
          </cell>
          <cell r="F519" t="str">
            <v>failed</v>
          </cell>
          <cell r="S519" t="str">
            <v>animation</v>
          </cell>
        </row>
        <row r="520">
          <cell r="D520">
            <v>7175</v>
          </cell>
          <cell r="F520" t="str">
            <v>failed</v>
          </cell>
          <cell r="S520" t="str">
            <v>animation</v>
          </cell>
        </row>
        <row r="521">
          <cell r="D521">
            <v>12001</v>
          </cell>
          <cell r="F521" t="str">
            <v>failed</v>
          </cell>
          <cell r="S521" t="str">
            <v>animation</v>
          </cell>
        </row>
        <row r="522">
          <cell r="D522">
            <v>5000</v>
          </cell>
          <cell r="F522" t="str">
            <v>successful</v>
          </cell>
          <cell r="S522" t="str">
            <v>plays</v>
          </cell>
        </row>
        <row r="523">
          <cell r="D523">
            <v>5000</v>
          </cell>
          <cell r="F523" t="str">
            <v>successful</v>
          </cell>
          <cell r="S523" t="str">
            <v>plays</v>
          </cell>
        </row>
        <row r="524">
          <cell r="D524">
            <v>3000</v>
          </cell>
          <cell r="F524" t="str">
            <v>successful</v>
          </cell>
          <cell r="S524" t="str">
            <v>plays</v>
          </cell>
        </row>
        <row r="525">
          <cell r="D525">
            <v>5000</v>
          </cell>
          <cell r="F525" t="str">
            <v>successful</v>
          </cell>
          <cell r="S525" t="str">
            <v>plays</v>
          </cell>
        </row>
        <row r="526">
          <cell r="D526">
            <v>3500</v>
          </cell>
          <cell r="F526" t="str">
            <v>successful</v>
          </cell>
          <cell r="S526" t="str">
            <v>plays</v>
          </cell>
        </row>
        <row r="527">
          <cell r="D527">
            <v>12000</v>
          </cell>
          <cell r="F527" t="str">
            <v>successful</v>
          </cell>
          <cell r="S527" t="str">
            <v>plays</v>
          </cell>
        </row>
        <row r="528">
          <cell r="D528">
            <v>1500</v>
          </cell>
          <cell r="F528" t="str">
            <v>successful</v>
          </cell>
          <cell r="S528" t="str">
            <v>plays</v>
          </cell>
        </row>
        <row r="529">
          <cell r="D529">
            <v>10000</v>
          </cell>
          <cell r="F529" t="str">
            <v>successful</v>
          </cell>
          <cell r="S529" t="str">
            <v>plays</v>
          </cell>
        </row>
        <row r="530">
          <cell r="D530">
            <v>1150</v>
          </cell>
          <cell r="F530" t="str">
            <v>successful</v>
          </cell>
          <cell r="S530" t="str">
            <v>plays</v>
          </cell>
        </row>
        <row r="531">
          <cell r="D531">
            <v>1200</v>
          </cell>
          <cell r="F531" t="str">
            <v>successful</v>
          </cell>
          <cell r="S531" t="str">
            <v>plays</v>
          </cell>
        </row>
        <row r="532">
          <cell r="D532">
            <v>3405</v>
          </cell>
          <cell r="F532" t="str">
            <v>successful</v>
          </cell>
          <cell r="S532" t="str">
            <v>plays</v>
          </cell>
        </row>
        <row r="533">
          <cell r="D533">
            <v>4000</v>
          </cell>
          <cell r="F533" t="str">
            <v>successful</v>
          </cell>
          <cell r="S533" t="str">
            <v>plays</v>
          </cell>
        </row>
        <row r="534">
          <cell r="D534">
            <v>10000</v>
          </cell>
          <cell r="F534" t="str">
            <v>successful</v>
          </cell>
          <cell r="S534" t="str">
            <v>plays</v>
          </cell>
        </row>
        <row r="535">
          <cell r="D535">
            <v>2000</v>
          </cell>
          <cell r="F535" t="str">
            <v>successful</v>
          </cell>
          <cell r="S535" t="str">
            <v>plays</v>
          </cell>
        </row>
        <row r="536">
          <cell r="D536">
            <v>15000</v>
          </cell>
          <cell r="F536" t="str">
            <v>successful</v>
          </cell>
          <cell r="S536" t="str">
            <v>plays</v>
          </cell>
        </row>
        <row r="537">
          <cell r="D537">
            <v>2000</v>
          </cell>
          <cell r="F537" t="str">
            <v>successful</v>
          </cell>
          <cell r="S537" t="str">
            <v>plays</v>
          </cell>
        </row>
        <row r="538">
          <cell r="D538">
            <v>3300</v>
          </cell>
          <cell r="F538" t="str">
            <v>successful</v>
          </cell>
          <cell r="S538" t="str">
            <v>plays</v>
          </cell>
        </row>
        <row r="539">
          <cell r="D539">
            <v>2000</v>
          </cell>
          <cell r="F539" t="str">
            <v>successful</v>
          </cell>
          <cell r="S539" t="str">
            <v>plays</v>
          </cell>
        </row>
        <row r="540">
          <cell r="D540">
            <v>5000</v>
          </cell>
          <cell r="F540" t="str">
            <v>successful</v>
          </cell>
          <cell r="S540" t="str">
            <v>plays</v>
          </cell>
        </row>
        <row r="541">
          <cell r="D541">
            <v>500</v>
          </cell>
          <cell r="F541" t="str">
            <v>successful</v>
          </cell>
          <cell r="S541" t="str">
            <v>plays</v>
          </cell>
        </row>
        <row r="542">
          <cell r="D542">
            <v>15000</v>
          </cell>
          <cell r="F542" t="str">
            <v>failed</v>
          </cell>
          <cell r="S542" t="str">
            <v>web</v>
          </cell>
        </row>
        <row r="543">
          <cell r="D543">
            <v>4500</v>
          </cell>
          <cell r="F543" t="str">
            <v>failed</v>
          </cell>
          <cell r="S543" t="str">
            <v>web</v>
          </cell>
        </row>
        <row r="544">
          <cell r="D544">
            <v>250000</v>
          </cell>
          <cell r="F544" t="str">
            <v>failed</v>
          </cell>
          <cell r="S544" t="str">
            <v>web</v>
          </cell>
        </row>
        <row r="545">
          <cell r="D545">
            <v>22000</v>
          </cell>
          <cell r="F545" t="str">
            <v>failed</v>
          </cell>
          <cell r="S545" t="str">
            <v>web</v>
          </cell>
        </row>
        <row r="546">
          <cell r="D546">
            <v>500</v>
          </cell>
          <cell r="F546" t="str">
            <v>failed</v>
          </cell>
          <cell r="S546" t="str">
            <v>web</v>
          </cell>
        </row>
        <row r="547">
          <cell r="D547">
            <v>50000</v>
          </cell>
          <cell r="F547" t="str">
            <v>failed</v>
          </cell>
          <cell r="S547" t="str">
            <v>web</v>
          </cell>
        </row>
        <row r="548">
          <cell r="D548">
            <v>60000</v>
          </cell>
          <cell r="F548" t="str">
            <v>failed</v>
          </cell>
          <cell r="S548" t="str">
            <v>web</v>
          </cell>
        </row>
        <row r="549">
          <cell r="D549">
            <v>7500</v>
          </cell>
          <cell r="F549" t="str">
            <v>failed</v>
          </cell>
          <cell r="S549" t="str">
            <v>web</v>
          </cell>
        </row>
        <row r="550">
          <cell r="D550">
            <v>10000</v>
          </cell>
          <cell r="F550" t="str">
            <v>failed</v>
          </cell>
          <cell r="S550" t="str">
            <v>web</v>
          </cell>
        </row>
        <row r="551">
          <cell r="D551">
            <v>2500</v>
          </cell>
          <cell r="F551" t="str">
            <v>failed</v>
          </cell>
          <cell r="S551" t="str">
            <v>web</v>
          </cell>
        </row>
        <row r="552">
          <cell r="D552">
            <v>5000</v>
          </cell>
          <cell r="F552" t="str">
            <v>failed</v>
          </cell>
          <cell r="S552" t="str">
            <v>web</v>
          </cell>
        </row>
        <row r="553">
          <cell r="D553">
            <v>75000</v>
          </cell>
          <cell r="F553" t="str">
            <v>failed</v>
          </cell>
          <cell r="S553" t="str">
            <v>web</v>
          </cell>
        </row>
        <row r="554">
          <cell r="D554">
            <v>45000</v>
          </cell>
          <cell r="F554" t="str">
            <v>failed</v>
          </cell>
          <cell r="S554" t="str">
            <v>web</v>
          </cell>
        </row>
        <row r="555">
          <cell r="D555">
            <v>25000</v>
          </cell>
          <cell r="F555" t="str">
            <v>failed</v>
          </cell>
          <cell r="S555" t="str">
            <v>web</v>
          </cell>
        </row>
        <row r="556">
          <cell r="D556">
            <v>3870</v>
          </cell>
          <cell r="F556" t="str">
            <v>failed</v>
          </cell>
          <cell r="S556" t="str">
            <v>web</v>
          </cell>
        </row>
        <row r="557">
          <cell r="D557">
            <v>7500</v>
          </cell>
          <cell r="F557" t="str">
            <v>failed</v>
          </cell>
          <cell r="S557" t="str">
            <v>web</v>
          </cell>
        </row>
        <row r="558">
          <cell r="D558">
            <v>8000</v>
          </cell>
          <cell r="F558" t="str">
            <v>failed</v>
          </cell>
          <cell r="S558" t="str">
            <v>web</v>
          </cell>
        </row>
        <row r="559">
          <cell r="D559">
            <v>150000</v>
          </cell>
          <cell r="F559" t="str">
            <v>failed</v>
          </cell>
          <cell r="S559" t="str">
            <v>web</v>
          </cell>
        </row>
        <row r="560">
          <cell r="D560">
            <v>750</v>
          </cell>
          <cell r="F560" t="str">
            <v>failed</v>
          </cell>
          <cell r="S560" t="str">
            <v>web</v>
          </cell>
        </row>
        <row r="561">
          <cell r="D561">
            <v>240000</v>
          </cell>
          <cell r="F561" t="str">
            <v>failed</v>
          </cell>
          <cell r="S561" t="str">
            <v>web</v>
          </cell>
        </row>
        <row r="562">
          <cell r="D562">
            <v>100000</v>
          </cell>
          <cell r="F562" t="str">
            <v>failed</v>
          </cell>
          <cell r="S562" t="str">
            <v>web</v>
          </cell>
        </row>
        <row r="563">
          <cell r="D563">
            <v>15000</v>
          </cell>
          <cell r="F563" t="str">
            <v>failed</v>
          </cell>
          <cell r="S563" t="str">
            <v>web</v>
          </cell>
        </row>
        <row r="564">
          <cell r="D564">
            <v>50000</v>
          </cell>
          <cell r="F564" t="str">
            <v>failed</v>
          </cell>
          <cell r="S564" t="str">
            <v>web</v>
          </cell>
        </row>
        <row r="565">
          <cell r="D565">
            <v>75000</v>
          </cell>
          <cell r="F565" t="str">
            <v>failed</v>
          </cell>
          <cell r="S565" t="str">
            <v>web</v>
          </cell>
        </row>
        <row r="566">
          <cell r="D566">
            <v>18000</v>
          </cell>
          <cell r="F566" t="str">
            <v>failed</v>
          </cell>
          <cell r="S566" t="str">
            <v>web</v>
          </cell>
        </row>
        <row r="567">
          <cell r="D567">
            <v>25000</v>
          </cell>
          <cell r="F567" t="str">
            <v>failed</v>
          </cell>
          <cell r="S567" t="str">
            <v>web</v>
          </cell>
        </row>
        <row r="568">
          <cell r="D568">
            <v>5000</v>
          </cell>
          <cell r="F568" t="str">
            <v>failed</v>
          </cell>
          <cell r="S568" t="str">
            <v>web</v>
          </cell>
        </row>
        <row r="569">
          <cell r="D569">
            <v>10000</v>
          </cell>
          <cell r="F569" t="str">
            <v>failed</v>
          </cell>
          <cell r="S569" t="str">
            <v>web</v>
          </cell>
        </row>
        <row r="570">
          <cell r="D570">
            <v>24500</v>
          </cell>
          <cell r="F570" t="str">
            <v>failed</v>
          </cell>
          <cell r="S570" t="str">
            <v>web</v>
          </cell>
        </row>
        <row r="571">
          <cell r="D571">
            <v>2500</v>
          </cell>
          <cell r="F571" t="str">
            <v>failed</v>
          </cell>
          <cell r="S571" t="str">
            <v>web</v>
          </cell>
        </row>
        <row r="572">
          <cell r="D572">
            <v>85000</v>
          </cell>
          <cell r="F572" t="str">
            <v>failed</v>
          </cell>
          <cell r="S572" t="str">
            <v>web</v>
          </cell>
        </row>
        <row r="573">
          <cell r="D573">
            <v>25000</v>
          </cell>
          <cell r="F573" t="str">
            <v>failed</v>
          </cell>
          <cell r="S573" t="str">
            <v>web</v>
          </cell>
        </row>
        <row r="574">
          <cell r="D574">
            <v>2500</v>
          </cell>
          <cell r="F574" t="str">
            <v>failed</v>
          </cell>
          <cell r="S574" t="str">
            <v>web</v>
          </cell>
        </row>
        <row r="575">
          <cell r="D575">
            <v>88888</v>
          </cell>
          <cell r="F575" t="str">
            <v>failed</v>
          </cell>
          <cell r="S575" t="str">
            <v>web</v>
          </cell>
        </row>
        <row r="576">
          <cell r="D576">
            <v>11180</v>
          </cell>
          <cell r="F576" t="str">
            <v>failed</v>
          </cell>
          <cell r="S576" t="str">
            <v>web</v>
          </cell>
        </row>
        <row r="577">
          <cell r="D577">
            <v>60000</v>
          </cell>
          <cell r="F577" t="str">
            <v>failed</v>
          </cell>
          <cell r="S577" t="str">
            <v>web</v>
          </cell>
        </row>
        <row r="578">
          <cell r="D578">
            <v>80000</v>
          </cell>
          <cell r="F578" t="str">
            <v>failed</v>
          </cell>
          <cell r="S578" t="str">
            <v>web</v>
          </cell>
        </row>
        <row r="579">
          <cell r="D579">
            <v>5000</v>
          </cell>
          <cell r="F579" t="str">
            <v>failed</v>
          </cell>
          <cell r="S579" t="str">
            <v>web</v>
          </cell>
        </row>
        <row r="580">
          <cell r="D580">
            <v>125000</v>
          </cell>
          <cell r="F580" t="str">
            <v>failed</v>
          </cell>
          <cell r="S580" t="str">
            <v>web</v>
          </cell>
        </row>
        <row r="581">
          <cell r="D581">
            <v>12000</v>
          </cell>
          <cell r="F581" t="str">
            <v>failed</v>
          </cell>
          <cell r="S581" t="str">
            <v>web</v>
          </cell>
        </row>
        <row r="582">
          <cell r="D582">
            <v>3000</v>
          </cell>
          <cell r="F582" t="str">
            <v>failed</v>
          </cell>
          <cell r="S582" t="str">
            <v>web</v>
          </cell>
        </row>
        <row r="583">
          <cell r="D583">
            <v>400</v>
          </cell>
          <cell r="F583" t="str">
            <v>failed</v>
          </cell>
          <cell r="S583" t="str">
            <v>web</v>
          </cell>
        </row>
        <row r="584">
          <cell r="D584">
            <v>100000</v>
          </cell>
          <cell r="F584" t="str">
            <v>failed</v>
          </cell>
          <cell r="S584" t="str">
            <v>web</v>
          </cell>
        </row>
        <row r="585">
          <cell r="D585">
            <v>9000</v>
          </cell>
          <cell r="F585" t="str">
            <v>failed</v>
          </cell>
          <cell r="S585" t="str">
            <v>web</v>
          </cell>
        </row>
        <row r="586">
          <cell r="D586">
            <v>1000</v>
          </cell>
          <cell r="F586" t="str">
            <v>failed</v>
          </cell>
          <cell r="S586" t="str">
            <v>web</v>
          </cell>
        </row>
        <row r="587">
          <cell r="D587">
            <v>9000</v>
          </cell>
          <cell r="F587" t="str">
            <v>failed</v>
          </cell>
          <cell r="S587" t="str">
            <v>web</v>
          </cell>
        </row>
        <row r="588">
          <cell r="D588">
            <v>10000</v>
          </cell>
          <cell r="F588" t="str">
            <v>failed</v>
          </cell>
          <cell r="S588" t="str">
            <v>web</v>
          </cell>
        </row>
        <row r="589">
          <cell r="D589">
            <v>30000</v>
          </cell>
          <cell r="F589" t="str">
            <v>failed</v>
          </cell>
          <cell r="S589" t="str">
            <v>web</v>
          </cell>
        </row>
        <row r="590">
          <cell r="D590">
            <v>9000</v>
          </cell>
          <cell r="F590" t="str">
            <v>failed</v>
          </cell>
          <cell r="S590" t="str">
            <v>web</v>
          </cell>
        </row>
        <row r="591">
          <cell r="D591">
            <v>7500</v>
          </cell>
          <cell r="F591" t="str">
            <v>failed</v>
          </cell>
          <cell r="S591" t="str">
            <v>web</v>
          </cell>
        </row>
        <row r="592">
          <cell r="D592">
            <v>5000</v>
          </cell>
          <cell r="F592" t="str">
            <v>failed</v>
          </cell>
          <cell r="S592" t="str">
            <v>web</v>
          </cell>
        </row>
        <row r="593">
          <cell r="D593">
            <v>100000</v>
          </cell>
          <cell r="F593" t="str">
            <v>failed</v>
          </cell>
          <cell r="S593" t="str">
            <v>web</v>
          </cell>
        </row>
        <row r="594">
          <cell r="D594">
            <v>7500</v>
          </cell>
          <cell r="F594" t="str">
            <v>failed</v>
          </cell>
          <cell r="S594" t="str">
            <v>web</v>
          </cell>
        </row>
        <row r="595">
          <cell r="D595">
            <v>500</v>
          </cell>
          <cell r="F595" t="str">
            <v>failed</v>
          </cell>
          <cell r="S595" t="str">
            <v>web</v>
          </cell>
        </row>
        <row r="596">
          <cell r="D596">
            <v>25000</v>
          </cell>
          <cell r="F596" t="str">
            <v>failed</v>
          </cell>
          <cell r="S596" t="str">
            <v>web</v>
          </cell>
        </row>
        <row r="597">
          <cell r="D597">
            <v>100000</v>
          </cell>
          <cell r="F597" t="str">
            <v>failed</v>
          </cell>
          <cell r="S597" t="str">
            <v>web</v>
          </cell>
        </row>
        <row r="598">
          <cell r="D598">
            <v>20000</v>
          </cell>
          <cell r="F598" t="str">
            <v>failed</v>
          </cell>
          <cell r="S598" t="str">
            <v>web</v>
          </cell>
        </row>
        <row r="599">
          <cell r="D599">
            <v>7500</v>
          </cell>
          <cell r="F599" t="str">
            <v>failed</v>
          </cell>
          <cell r="S599" t="str">
            <v>web</v>
          </cell>
        </row>
        <row r="600">
          <cell r="D600">
            <v>2500</v>
          </cell>
          <cell r="F600" t="str">
            <v>failed</v>
          </cell>
          <cell r="S600" t="str">
            <v>web</v>
          </cell>
        </row>
        <row r="601">
          <cell r="D601">
            <v>50000</v>
          </cell>
          <cell r="F601" t="str">
            <v>failed</v>
          </cell>
          <cell r="S601" t="str">
            <v>web</v>
          </cell>
        </row>
        <row r="602">
          <cell r="D602">
            <v>5000</v>
          </cell>
          <cell r="F602" t="str">
            <v>canceled</v>
          </cell>
          <cell r="S602" t="str">
            <v>web</v>
          </cell>
        </row>
        <row r="603">
          <cell r="D603">
            <v>10000</v>
          </cell>
          <cell r="F603" t="str">
            <v>canceled</v>
          </cell>
          <cell r="S603" t="str">
            <v>web</v>
          </cell>
        </row>
        <row r="604">
          <cell r="D604">
            <v>70000</v>
          </cell>
          <cell r="F604" t="str">
            <v>canceled</v>
          </cell>
          <cell r="S604" t="str">
            <v>web</v>
          </cell>
        </row>
        <row r="605">
          <cell r="D605">
            <v>15000</v>
          </cell>
          <cell r="F605" t="str">
            <v>canceled</v>
          </cell>
          <cell r="S605" t="str">
            <v>web</v>
          </cell>
        </row>
        <row r="606">
          <cell r="D606">
            <v>1500</v>
          </cell>
          <cell r="F606" t="str">
            <v>canceled</v>
          </cell>
          <cell r="S606" t="str">
            <v>web</v>
          </cell>
        </row>
        <row r="607">
          <cell r="D607">
            <v>5000</v>
          </cell>
          <cell r="F607" t="str">
            <v>canceled</v>
          </cell>
          <cell r="S607" t="str">
            <v>web</v>
          </cell>
        </row>
        <row r="608">
          <cell r="D608">
            <v>5000</v>
          </cell>
          <cell r="F608" t="str">
            <v>canceled</v>
          </cell>
          <cell r="S608" t="str">
            <v>web</v>
          </cell>
        </row>
        <row r="609">
          <cell r="D609">
            <v>250</v>
          </cell>
          <cell r="F609" t="str">
            <v>canceled</v>
          </cell>
          <cell r="S609" t="str">
            <v>web</v>
          </cell>
        </row>
        <row r="610">
          <cell r="D610">
            <v>150000</v>
          </cell>
          <cell r="F610" t="str">
            <v>canceled</v>
          </cell>
          <cell r="S610" t="str">
            <v>web</v>
          </cell>
        </row>
        <row r="611">
          <cell r="D611">
            <v>780</v>
          </cell>
          <cell r="F611" t="str">
            <v>canceled</v>
          </cell>
          <cell r="S611" t="str">
            <v>web</v>
          </cell>
        </row>
        <row r="612">
          <cell r="D612">
            <v>13803</v>
          </cell>
          <cell r="F612" t="str">
            <v>canceled</v>
          </cell>
          <cell r="S612" t="str">
            <v>web</v>
          </cell>
        </row>
        <row r="613">
          <cell r="D613">
            <v>80000</v>
          </cell>
          <cell r="F613" t="str">
            <v>canceled</v>
          </cell>
          <cell r="S613" t="str">
            <v>web</v>
          </cell>
        </row>
        <row r="614">
          <cell r="D614">
            <v>10000</v>
          </cell>
          <cell r="F614" t="str">
            <v>canceled</v>
          </cell>
          <cell r="S614" t="str">
            <v>web</v>
          </cell>
        </row>
        <row r="615">
          <cell r="D615">
            <v>60000</v>
          </cell>
          <cell r="F615" t="str">
            <v>canceled</v>
          </cell>
          <cell r="S615" t="str">
            <v>web</v>
          </cell>
        </row>
        <row r="616">
          <cell r="D616">
            <v>10000</v>
          </cell>
          <cell r="F616" t="str">
            <v>canceled</v>
          </cell>
          <cell r="S616" t="str">
            <v>web</v>
          </cell>
        </row>
        <row r="617">
          <cell r="D617">
            <v>515</v>
          </cell>
          <cell r="F617" t="str">
            <v>canceled</v>
          </cell>
          <cell r="S617" t="str">
            <v>web</v>
          </cell>
        </row>
        <row r="618">
          <cell r="D618">
            <v>5000</v>
          </cell>
          <cell r="F618" t="str">
            <v>canceled</v>
          </cell>
          <cell r="S618" t="str">
            <v>web</v>
          </cell>
        </row>
        <row r="619">
          <cell r="D619">
            <v>2000</v>
          </cell>
          <cell r="F619" t="str">
            <v>canceled</v>
          </cell>
          <cell r="S619" t="str">
            <v>web</v>
          </cell>
        </row>
        <row r="620">
          <cell r="D620">
            <v>400</v>
          </cell>
          <cell r="F620" t="str">
            <v>canceled</v>
          </cell>
          <cell r="S620" t="str">
            <v>web</v>
          </cell>
        </row>
        <row r="621">
          <cell r="D621">
            <v>2500000</v>
          </cell>
          <cell r="F621" t="str">
            <v>canceled</v>
          </cell>
          <cell r="S621" t="str">
            <v>web</v>
          </cell>
        </row>
        <row r="622">
          <cell r="D622">
            <v>30000</v>
          </cell>
          <cell r="F622" t="str">
            <v>canceled</v>
          </cell>
          <cell r="S622" t="str">
            <v>web</v>
          </cell>
        </row>
        <row r="623">
          <cell r="D623">
            <v>25000</v>
          </cell>
          <cell r="F623" t="str">
            <v>canceled</v>
          </cell>
          <cell r="S623" t="str">
            <v>web</v>
          </cell>
        </row>
        <row r="624">
          <cell r="D624">
            <v>6000</v>
          </cell>
          <cell r="F624" t="str">
            <v>canceled</v>
          </cell>
          <cell r="S624" t="str">
            <v>web</v>
          </cell>
        </row>
        <row r="625">
          <cell r="D625">
            <v>75000</v>
          </cell>
          <cell r="F625" t="str">
            <v>canceled</v>
          </cell>
          <cell r="S625" t="str">
            <v>web</v>
          </cell>
        </row>
        <row r="626">
          <cell r="D626">
            <v>5000</v>
          </cell>
          <cell r="F626" t="str">
            <v>canceled</v>
          </cell>
          <cell r="S626" t="str">
            <v>web</v>
          </cell>
        </row>
        <row r="627">
          <cell r="D627">
            <v>25000</v>
          </cell>
          <cell r="F627" t="str">
            <v>canceled</v>
          </cell>
          <cell r="S627" t="str">
            <v>web</v>
          </cell>
        </row>
        <row r="628">
          <cell r="D628">
            <v>25000</v>
          </cell>
          <cell r="F628" t="str">
            <v>canceled</v>
          </cell>
          <cell r="S628" t="str">
            <v>web</v>
          </cell>
        </row>
        <row r="629">
          <cell r="D629">
            <v>450000</v>
          </cell>
          <cell r="F629" t="str">
            <v>canceled</v>
          </cell>
          <cell r="S629" t="str">
            <v>web</v>
          </cell>
        </row>
        <row r="630">
          <cell r="D630">
            <v>5000</v>
          </cell>
          <cell r="F630" t="str">
            <v>canceled</v>
          </cell>
          <cell r="S630" t="str">
            <v>web</v>
          </cell>
        </row>
        <row r="631">
          <cell r="D631">
            <v>200000</v>
          </cell>
          <cell r="F631" t="str">
            <v>canceled</v>
          </cell>
          <cell r="S631" t="str">
            <v>web</v>
          </cell>
        </row>
        <row r="632">
          <cell r="D632">
            <v>11999</v>
          </cell>
          <cell r="F632" t="str">
            <v>canceled</v>
          </cell>
          <cell r="S632" t="str">
            <v>web</v>
          </cell>
        </row>
        <row r="633">
          <cell r="D633">
            <v>50000</v>
          </cell>
          <cell r="F633" t="str">
            <v>canceled</v>
          </cell>
          <cell r="S633" t="str">
            <v>web</v>
          </cell>
        </row>
        <row r="634">
          <cell r="D634">
            <v>20000</v>
          </cell>
          <cell r="F634" t="str">
            <v>canceled</v>
          </cell>
          <cell r="S634" t="str">
            <v>web</v>
          </cell>
        </row>
        <row r="635">
          <cell r="D635">
            <v>10000</v>
          </cell>
          <cell r="F635" t="str">
            <v>canceled</v>
          </cell>
          <cell r="S635" t="str">
            <v>web</v>
          </cell>
        </row>
        <row r="636">
          <cell r="D636">
            <v>5000</v>
          </cell>
          <cell r="F636" t="str">
            <v>canceled</v>
          </cell>
          <cell r="S636" t="str">
            <v>web</v>
          </cell>
        </row>
        <row r="637">
          <cell r="D637">
            <v>25000</v>
          </cell>
          <cell r="F637" t="str">
            <v>canceled</v>
          </cell>
          <cell r="S637" t="str">
            <v>web</v>
          </cell>
        </row>
        <row r="638">
          <cell r="D638">
            <v>2000</v>
          </cell>
          <cell r="F638" t="str">
            <v>canceled</v>
          </cell>
          <cell r="S638" t="str">
            <v>web</v>
          </cell>
        </row>
        <row r="639">
          <cell r="D639">
            <v>100000</v>
          </cell>
          <cell r="F639" t="str">
            <v>canceled</v>
          </cell>
          <cell r="S639" t="str">
            <v>web</v>
          </cell>
        </row>
        <row r="640">
          <cell r="D640">
            <v>200000</v>
          </cell>
          <cell r="F640" t="str">
            <v>canceled</v>
          </cell>
          <cell r="S640" t="str">
            <v>web</v>
          </cell>
        </row>
        <row r="641">
          <cell r="D641">
            <v>1000000</v>
          </cell>
          <cell r="F641" t="str">
            <v>canceled</v>
          </cell>
          <cell r="S641" t="str">
            <v>web</v>
          </cell>
        </row>
        <row r="642">
          <cell r="D642">
            <v>70</v>
          </cell>
          <cell r="F642" t="str">
            <v>successful</v>
          </cell>
          <cell r="S642" t="str">
            <v>wearables</v>
          </cell>
        </row>
        <row r="643">
          <cell r="D643">
            <v>40000</v>
          </cell>
          <cell r="F643" t="str">
            <v>successful</v>
          </cell>
          <cell r="S643" t="str">
            <v>wearables</v>
          </cell>
        </row>
        <row r="644">
          <cell r="D644">
            <v>20000</v>
          </cell>
          <cell r="F644" t="str">
            <v>successful</v>
          </cell>
          <cell r="S644" t="str">
            <v>wearables</v>
          </cell>
        </row>
        <row r="645">
          <cell r="D645">
            <v>25000</v>
          </cell>
          <cell r="F645" t="str">
            <v>successful</v>
          </cell>
          <cell r="S645" t="str">
            <v>wearables</v>
          </cell>
        </row>
        <row r="646">
          <cell r="D646">
            <v>25000</v>
          </cell>
          <cell r="F646" t="str">
            <v>successful</v>
          </cell>
          <cell r="S646" t="str">
            <v>wearables</v>
          </cell>
        </row>
        <row r="647">
          <cell r="D647">
            <v>2000</v>
          </cell>
          <cell r="F647" t="str">
            <v>successful</v>
          </cell>
          <cell r="S647" t="str">
            <v>wearables</v>
          </cell>
        </row>
        <row r="648">
          <cell r="D648">
            <v>800</v>
          </cell>
          <cell r="F648" t="str">
            <v>successful</v>
          </cell>
          <cell r="S648" t="str">
            <v>wearables</v>
          </cell>
        </row>
        <row r="649">
          <cell r="D649">
            <v>2000</v>
          </cell>
          <cell r="F649" t="str">
            <v>successful</v>
          </cell>
          <cell r="S649" t="str">
            <v>wearables</v>
          </cell>
        </row>
        <row r="650">
          <cell r="D650">
            <v>35000</v>
          </cell>
          <cell r="F650" t="str">
            <v>successful</v>
          </cell>
          <cell r="S650" t="str">
            <v>wearables</v>
          </cell>
        </row>
        <row r="651">
          <cell r="D651">
            <v>2500</v>
          </cell>
          <cell r="F651" t="str">
            <v>successful</v>
          </cell>
          <cell r="S651" t="str">
            <v>wearables</v>
          </cell>
        </row>
        <row r="652">
          <cell r="D652">
            <v>1500</v>
          </cell>
          <cell r="F652" t="str">
            <v>successful</v>
          </cell>
          <cell r="S652" t="str">
            <v>wearables</v>
          </cell>
        </row>
        <row r="653">
          <cell r="D653">
            <v>25000</v>
          </cell>
          <cell r="F653" t="str">
            <v>successful</v>
          </cell>
          <cell r="S653" t="str">
            <v>wearables</v>
          </cell>
        </row>
        <row r="654">
          <cell r="D654">
            <v>3000</v>
          </cell>
          <cell r="F654" t="str">
            <v>successful</v>
          </cell>
          <cell r="S654" t="str">
            <v>wearables</v>
          </cell>
        </row>
        <row r="655">
          <cell r="D655">
            <v>75000</v>
          </cell>
          <cell r="F655" t="str">
            <v>successful</v>
          </cell>
          <cell r="S655" t="str">
            <v>wearables</v>
          </cell>
        </row>
        <row r="656">
          <cell r="D656">
            <v>12000</v>
          </cell>
          <cell r="F656" t="str">
            <v>successful</v>
          </cell>
          <cell r="S656" t="str">
            <v>wearables</v>
          </cell>
        </row>
        <row r="657">
          <cell r="D657">
            <v>8000</v>
          </cell>
          <cell r="F657" t="str">
            <v>successful</v>
          </cell>
          <cell r="S657" t="str">
            <v>wearables</v>
          </cell>
        </row>
        <row r="658">
          <cell r="D658">
            <v>5000</v>
          </cell>
          <cell r="F658" t="str">
            <v>successful</v>
          </cell>
          <cell r="S658" t="str">
            <v>wearables</v>
          </cell>
        </row>
        <row r="659">
          <cell r="D659">
            <v>15000</v>
          </cell>
          <cell r="F659" t="str">
            <v>successful</v>
          </cell>
          <cell r="S659" t="str">
            <v>wearables</v>
          </cell>
        </row>
        <row r="660">
          <cell r="D660">
            <v>28888</v>
          </cell>
          <cell r="F660" t="str">
            <v>successful</v>
          </cell>
          <cell r="S660" t="str">
            <v>wearables</v>
          </cell>
        </row>
        <row r="661">
          <cell r="D661">
            <v>3000</v>
          </cell>
          <cell r="F661" t="str">
            <v>successful</v>
          </cell>
          <cell r="S661" t="str">
            <v>wearables</v>
          </cell>
        </row>
        <row r="662">
          <cell r="D662">
            <v>50000</v>
          </cell>
          <cell r="F662" t="str">
            <v>failed</v>
          </cell>
          <cell r="S662" t="str">
            <v>wearables</v>
          </cell>
        </row>
        <row r="663">
          <cell r="D663">
            <v>10000</v>
          </cell>
          <cell r="F663" t="str">
            <v>failed</v>
          </cell>
          <cell r="S663" t="str">
            <v>wearables</v>
          </cell>
        </row>
        <row r="664">
          <cell r="D664">
            <v>39000</v>
          </cell>
          <cell r="F664" t="str">
            <v>failed</v>
          </cell>
          <cell r="S664" t="str">
            <v>wearables</v>
          </cell>
        </row>
        <row r="665">
          <cell r="D665">
            <v>200000</v>
          </cell>
          <cell r="F665" t="str">
            <v>failed</v>
          </cell>
          <cell r="S665" t="str">
            <v>wearables</v>
          </cell>
        </row>
        <row r="666">
          <cell r="D666">
            <v>12000</v>
          </cell>
          <cell r="F666" t="str">
            <v>failed</v>
          </cell>
          <cell r="S666" t="str">
            <v>wearables</v>
          </cell>
        </row>
        <row r="667">
          <cell r="D667">
            <v>10000</v>
          </cell>
          <cell r="F667" t="str">
            <v>failed</v>
          </cell>
          <cell r="S667" t="str">
            <v>wearables</v>
          </cell>
        </row>
        <row r="668">
          <cell r="D668">
            <v>200000</v>
          </cell>
          <cell r="F668" t="str">
            <v>failed</v>
          </cell>
          <cell r="S668" t="str">
            <v>wearables</v>
          </cell>
        </row>
        <row r="669">
          <cell r="D669">
            <v>50000</v>
          </cell>
          <cell r="F669" t="str">
            <v>failed</v>
          </cell>
          <cell r="S669" t="str">
            <v>wearables</v>
          </cell>
        </row>
        <row r="670">
          <cell r="D670">
            <v>15000</v>
          </cell>
          <cell r="F670" t="str">
            <v>failed</v>
          </cell>
          <cell r="S670" t="str">
            <v>wearables</v>
          </cell>
        </row>
        <row r="671">
          <cell r="D671">
            <v>200000</v>
          </cell>
          <cell r="F671" t="str">
            <v>failed</v>
          </cell>
          <cell r="S671" t="str">
            <v>wearables</v>
          </cell>
        </row>
        <row r="672">
          <cell r="D672">
            <v>90000</v>
          </cell>
          <cell r="F672" t="str">
            <v>failed</v>
          </cell>
          <cell r="S672" t="str">
            <v>wearables</v>
          </cell>
        </row>
        <row r="673">
          <cell r="D673">
            <v>30000</v>
          </cell>
          <cell r="F673" t="str">
            <v>failed</v>
          </cell>
          <cell r="S673" t="str">
            <v>wearables</v>
          </cell>
        </row>
        <row r="674">
          <cell r="D674">
            <v>50000</v>
          </cell>
          <cell r="F674" t="str">
            <v>failed</v>
          </cell>
          <cell r="S674" t="str">
            <v>wearables</v>
          </cell>
        </row>
        <row r="675">
          <cell r="D675">
            <v>100000</v>
          </cell>
          <cell r="F675" t="str">
            <v>failed</v>
          </cell>
          <cell r="S675" t="str">
            <v>wearables</v>
          </cell>
        </row>
        <row r="676">
          <cell r="D676">
            <v>50000</v>
          </cell>
          <cell r="F676" t="str">
            <v>failed</v>
          </cell>
          <cell r="S676" t="str">
            <v>wearables</v>
          </cell>
        </row>
        <row r="677">
          <cell r="D677">
            <v>6000</v>
          </cell>
          <cell r="F677" t="str">
            <v>failed</v>
          </cell>
          <cell r="S677" t="str">
            <v>wearables</v>
          </cell>
        </row>
        <row r="678">
          <cell r="D678">
            <v>100000</v>
          </cell>
          <cell r="F678" t="str">
            <v>failed</v>
          </cell>
          <cell r="S678" t="str">
            <v>wearables</v>
          </cell>
        </row>
        <row r="679">
          <cell r="D679">
            <v>50000</v>
          </cell>
          <cell r="F679" t="str">
            <v>failed</v>
          </cell>
          <cell r="S679" t="str">
            <v>wearables</v>
          </cell>
        </row>
        <row r="680">
          <cell r="D680">
            <v>29000</v>
          </cell>
          <cell r="F680" t="str">
            <v>failed</v>
          </cell>
          <cell r="S680" t="str">
            <v>wearables</v>
          </cell>
        </row>
        <row r="681">
          <cell r="D681">
            <v>57000</v>
          </cell>
          <cell r="F681" t="str">
            <v>failed</v>
          </cell>
          <cell r="S681" t="str">
            <v>wearables</v>
          </cell>
        </row>
        <row r="682">
          <cell r="D682">
            <v>75000</v>
          </cell>
          <cell r="F682" t="str">
            <v>failed</v>
          </cell>
          <cell r="S682" t="str">
            <v>wearables</v>
          </cell>
        </row>
        <row r="683">
          <cell r="D683">
            <v>2500</v>
          </cell>
          <cell r="F683" t="str">
            <v>failed</v>
          </cell>
          <cell r="S683" t="str">
            <v>wearables</v>
          </cell>
        </row>
        <row r="684">
          <cell r="D684">
            <v>50000</v>
          </cell>
          <cell r="F684" t="str">
            <v>failed</v>
          </cell>
          <cell r="S684" t="str">
            <v>wearables</v>
          </cell>
        </row>
        <row r="685">
          <cell r="D685">
            <v>35000</v>
          </cell>
          <cell r="F685" t="str">
            <v>failed</v>
          </cell>
          <cell r="S685" t="str">
            <v>wearables</v>
          </cell>
        </row>
        <row r="686">
          <cell r="D686">
            <v>320000</v>
          </cell>
          <cell r="F686" t="str">
            <v>failed</v>
          </cell>
          <cell r="S686" t="str">
            <v>wearables</v>
          </cell>
        </row>
        <row r="687">
          <cell r="D687">
            <v>2000</v>
          </cell>
          <cell r="F687" t="str">
            <v>failed</v>
          </cell>
          <cell r="S687" t="str">
            <v>wearables</v>
          </cell>
        </row>
        <row r="688">
          <cell r="D688">
            <v>500000</v>
          </cell>
          <cell r="F688" t="str">
            <v>failed</v>
          </cell>
          <cell r="S688" t="str">
            <v>wearables</v>
          </cell>
        </row>
        <row r="689">
          <cell r="D689">
            <v>100000</v>
          </cell>
          <cell r="F689" t="str">
            <v>failed</v>
          </cell>
          <cell r="S689" t="str">
            <v>wearables</v>
          </cell>
        </row>
        <row r="690">
          <cell r="D690">
            <v>20000</v>
          </cell>
          <cell r="F690" t="str">
            <v>failed</v>
          </cell>
          <cell r="S690" t="str">
            <v>wearables</v>
          </cell>
        </row>
        <row r="691">
          <cell r="D691">
            <v>200000</v>
          </cell>
          <cell r="F691" t="str">
            <v>failed</v>
          </cell>
          <cell r="S691" t="str">
            <v>wearables</v>
          </cell>
        </row>
        <row r="692">
          <cell r="D692">
            <v>20000</v>
          </cell>
          <cell r="F692" t="str">
            <v>failed</v>
          </cell>
          <cell r="S692" t="str">
            <v>wearables</v>
          </cell>
        </row>
        <row r="693">
          <cell r="D693">
            <v>50000</v>
          </cell>
          <cell r="F693" t="str">
            <v>failed</v>
          </cell>
          <cell r="S693" t="str">
            <v>wearables</v>
          </cell>
        </row>
        <row r="694">
          <cell r="D694">
            <v>20000</v>
          </cell>
          <cell r="F694" t="str">
            <v>failed</v>
          </cell>
          <cell r="S694" t="str">
            <v>wearables</v>
          </cell>
        </row>
        <row r="695">
          <cell r="D695">
            <v>100000</v>
          </cell>
          <cell r="F695" t="str">
            <v>failed</v>
          </cell>
          <cell r="S695" t="str">
            <v>wearables</v>
          </cell>
        </row>
        <row r="696">
          <cell r="D696">
            <v>150000</v>
          </cell>
          <cell r="F696" t="str">
            <v>failed</v>
          </cell>
          <cell r="S696" t="str">
            <v>wearables</v>
          </cell>
        </row>
        <row r="697">
          <cell r="D697">
            <v>60000</v>
          </cell>
          <cell r="F697" t="str">
            <v>failed</v>
          </cell>
          <cell r="S697" t="str">
            <v>wearables</v>
          </cell>
        </row>
        <row r="698">
          <cell r="D698">
            <v>175000</v>
          </cell>
          <cell r="F698" t="str">
            <v>failed</v>
          </cell>
          <cell r="S698" t="str">
            <v>wearables</v>
          </cell>
        </row>
        <row r="699">
          <cell r="D699">
            <v>5000</v>
          </cell>
          <cell r="F699" t="str">
            <v>failed</v>
          </cell>
          <cell r="S699" t="str">
            <v>wearables</v>
          </cell>
        </row>
        <row r="700">
          <cell r="D700">
            <v>100000</v>
          </cell>
          <cell r="F700" t="str">
            <v>failed</v>
          </cell>
          <cell r="S700" t="str">
            <v>wearables</v>
          </cell>
        </row>
        <row r="701">
          <cell r="D701">
            <v>130000</v>
          </cell>
          <cell r="F701" t="str">
            <v>failed</v>
          </cell>
          <cell r="S701" t="str">
            <v>wearables</v>
          </cell>
        </row>
        <row r="702">
          <cell r="D702">
            <v>15000</v>
          </cell>
          <cell r="F702" t="str">
            <v>failed</v>
          </cell>
          <cell r="S702" t="str">
            <v>wearables</v>
          </cell>
        </row>
        <row r="703">
          <cell r="D703">
            <v>23000</v>
          </cell>
          <cell r="F703" t="str">
            <v>failed</v>
          </cell>
          <cell r="S703" t="str">
            <v>wearables</v>
          </cell>
        </row>
        <row r="704">
          <cell r="D704">
            <v>15000</v>
          </cell>
          <cell r="F704" t="str">
            <v>failed</v>
          </cell>
          <cell r="S704" t="str">
            <v>wearables</v>
          </cell>
        </row>
        <row r="705">
          <cell r="D705">
            <v>15000</v>
          </cell>
          <cell r="F705" t="str">
            <v>failed</v>
          </cell>
          <cell r="S705" t="str">
            <v>wearables</v>
          </cell>
        </row>
        <row r="706">
          <cell r="D706">
            <v>55000</v>
          </cell>
          <cell r="F706" t="str">
            <v>failed</v>
          </cell>
          <cell r="S706" t="str">
            <v>wearables</v>
          </cell>
        </row>
        <row r="707">
          <cell r="D707">
            <v>100000</v>
          </cell>
          <cell r="F707" t="str">
            <v>failed</v>
          </cell>
          <cell r="S707" t="str">
            <v>wearables</v>
          </cell>
        </row>
        <row r="708">
          <cell r="D708">
            <v>100000</v>
          </cell>
          <cell r="F708" t="str">
            <v>failed</v>
          </cell>
          <cell r="S708" t="str">
            <v>wearables</v>
          </cell>
        </row>
        <row r="709">
          <cell r="D709">
            <v>68000</v>
          </cell>
          <cell r="F709" t="str">
            <v>failed</v>
          </cell>
          <cell r="S709" t="str">
            <v>wearables</v>
          </cell>
        </row>
        <row r="710">
          <cell r="D710">
            <v>40000</v>
          </cell>
          <cell r="F710" t="str">
            <v>failed</v>
          </cell>
          <cell r="S710" t="str">
            <v>wearables</v>
          </cell>
        </row>
        <row r="711">
          <cell r="D711">
            <v>15000</v>
          </cell>
          <cell r="F711" t="str">
            <v>failed</v>
          </cell>
          <cell r="S711" t="str">
            <v>wearables</v>
          </cell>
        </row>
        <row r="712">
          <cell r="D712">
            <v>1200</v>
          </cell>
          <cell r="F712" t="str">
            <v>failed</v>
          </cell>
          <cell r="S712" t="str">
            <v>wearables</v>
          </cell>
        </row>
        <row r="713">
          <cell r="D713">
            <v>100000</v>
          </cell>
          <cell r="F713" t="str">
            <v>failed</v>
          </cell>
          <cell r="S713" t="str">
            <v>wearables</v>
          </cell>
        </row>
        <row r="714">
          <cell r="D714">
            <v>48500</v>
          </cell>
          <cell r="F714" t="str">
            <v>failed</v>
          </cell>
          <cell r="S714" t="str">
            <v>wearables</v>
          </cell>
        </row>
        <row r="715">
          <cell r="D715">
            <v>25000</v>
          </cell>
          <cell r="F715" t="str">
            <v>failed</v>
          </cell>
          <cell r="S715" t="str">
            <v>wearables</v>
          </cell>
        </row>
        <row r="716">
          <cell r="D716">
            <v>15000</v>
          </cell>
          <cell r="F716" t="str">
            <v>failed</v>
          </cell>
          <cell r="S716" t="str">
            <v>wearables</v>
          </cell>
        </row>
        <row r="717">
          <cell r="D717">
            <v>27500</v>
          </cell>
          <cell r="F717" t="str">
            <v>failed</v>
          </cell>
          <cell r="S717" t="str">
            <v>wearables</v>
          </cell>
        </row>
        <row r="718">
          <cell r="D718">
            <v>7000</v>
          </cell>
          <cell r="F718" t="str">
            <v>failed</v>
          </cell>
          <cell r="S718" t="str">
            <v>wearables</v>
          </cell>
        </row>
        <row r="719">
          <cell r="D719">
            <v>100000</v>
          </cell>
          <cell r="F719" t="str">
            <v>failed</v>
          </cell>
          <cell r="S719" t="str">
            <v>wearables</v>
          </cell>
        </row>
        <row r="720">
          <cell r="D720">
            <v>12000</v>
          </cell>
          <cell r="F720" t="str">
            <v>failed</v>
          </cell>
          <cell r="S720" t="str">
            <v>wearables</v>
          </cell>
        </row>
        <row r="721">
          <cell r="D721">
            <v>15000</v>
          </cell>
          <cell r="F721" t="str">
            <v>failed</v>
          </cell>
          <cell r="S721" t="str">
            <v>wearables</v>
          </cell>
        </row>
        <row r="722">
          <cell r="D722">
            <v>1900</v>
          </cell>
          <cell r="F722" t="str">
            <v>successful</v>
          </cell>
          <cell r="S722" t="str">
            <v>nonfiction</v>
          </cell>
        </row>
        <row r="723">
          <cell r="D723">
            <v>8200</v>
          </cell>
          <cell r="F723" t="str">
            <v>successful</v>
          </cell>
          <cell r="S723" t="str">
            <v>nonfiction</v>
          </cell>
        </row>
        <row r="724">
          <cell r="D724">
            <v>25000</v>
          </cell>
          <cell r="F724" t="str">
            <v>successful</v>
          </cell>
          <cell r="S724" t="str">
            <v>nonfiction</v>
          </cell>
        </row>
        <row r="725">
          <cell r="D725">
            <v>5000</v>
          </cell>
          <cell r="F725" t="str">
            <v>successful</v>
          </cell>
          <cell r="S725" t="str">
            <v>nonfiction</v>
          </cell>
        </row>
        <row r="726">
          <cell r="D726">
            <v>7000</v>
          </cell>
          <cell r="F726" t="str">
            <v>successful</v>
          </cell>
          <cell r="S726" t="str">
            <v>nonfiction</v>
          </cell>
        </row>
        <row r="727">
          <cell r="D727">
            <v>20000</v>
          </cell>
          <cell r="F727" t="str">
            <v>successful</v>
          </cell>
          <cell r="S727" t="str">
            <v>nonfiction</v>
          </cell>
        </row>
        <row r="728">
          <cell r="D728">
            <v>2500</v>
          </cell>
          <cell r="F728" t="str">
            <v>successful</v>
          </cell>
          <cell r="S728" t="str">
            <v>nonfiction</v>
          </cell>
        </row>
        <row r="729">
          <cell r="D729">
            <v>3500</v>
          </cell>
          <cell r="F729" t="str">
            <v>successful</v>
          </cell>
          <cell r="S729" t="str">
            <v>nonfiction</v>
          </cell>
        </row>
        <row r="730">
          <cell r="D730">
            <v>7500</v>
          </cell>
          <cell r="F730" t="str">
            <v>successful</v>
          </cell>
          <cell r="S730" t="str">
            <v>nonfiction</v>
          </cell>
        </row>
        <row r="731">
          <cell r="D731">
            <v>4000</v>
          </cell>
          <cell r="F731" t="str">
            <v>successful</v>
          </cell>
          <cell r="S731" t="str">
            <v>nonfiction</v>
          </cell>
        </row>
        <row r="732">
          <cell r="D732">
            <v>20000</v>
          </cell>
          <cell r="F732" t="str">
            <v>successful</v>
          </cell>
          <cell r="S732" t="str">
            <v>nonfiction</v>
          </cell>
        </row>
        <row r="733">
          <cell r="D733">
            <v>5000</v>
          </cell>
          <cell r="F733" t="str">
            <v>successful</v>
          </cell>
          <cell r="S733" t="str">
            <v>nonfiction</v>
          </cell>
        </row>
        <row r="734">
          <cell r="D734">
            <v>40</v>
          </cell>
          <cell r="F734" t="str">
            <v>successful</v>
          </cell>
          <cell r="S734" t="str">
            <v>nonfiction</v>
          </cell>
        </row>
        <row r="735">
          <cell r="D735">
            <v>2500</v>
          </cell>
          <cell r="F735" t="str">
            <v>successful</v>
          </cell>
          <cell r="S735" t="str">
            <v>nonfiction</v>
          </cell>
        </row>
        <row r="736">
          <cell r="D736">
            <v>8500</v>
          </cell>
          <cell r="F736" t="str">
            <v>successful</v>
          </cell>
          <cell r="S736" t="str">
            <v>nonfiction</v>
          </cell>
        </row>
        <row r="737">
          <cell r="D737">
            <v>47000</v>
          </cell>
          <cell r="F737" t="str">
            <v>successful</v>
          </cell>
          <cell r="S737" t="str">
            <v>nonfiction</v>
          </cell>
        </row>
        <row r="738">
          <cell r="D738">
            <v>3600</v>
          </cell>
          <cell r="F738" t="str">
            <v>successful</v>
          </cell>
          <cell r="S738" t="str">
            <v>nonfiction</v>
          </cell>
        </row>
        <row r="739">
          <cell r="D739">
            <v>5000</v>
          </cell>
          <cell r="F739" t="str">
            <v>successful</v>
          </cell>
          <cell r="S739" t="str">
            <v>nonfiction</v>
          </cell>
        </row>
        <row r="740">
          <cell r="D740">
            <v>1500</v>
          </cell>
          <cell r="F740" t="str">
            <v>successful</v>
          </cell>
          <cell r="S740" t="str">
            <v>nonfiction</v>
          </cell>
        </row>
        <row r="741">
          <cell r="D741">
            <v>6000</v>
          </cell>
          <cell r="F741" t="str">
            <v>successful</v>
          </cell>
          <cell r="S741" t="str">
            <v>nonfiction</v>
          </cell>
        </row>
        <row r="742">
          <cell r="D742">
            <v>3000</v>
          </cell>
          <cell r="F742" t="str">
            <v>successful</v>
          </cell>
          <cell r="S742" t="str">
            <v>nonfiction</v>
          </cell>
        </row>
        <row r="743">
          <cell r="D743">
            <v>13000</v>
          </cell>
          <cell r="F743" t="str">
            <v>successful</v>
          </cell>
          <cell r="S743" t="str">
            <v>nonfiction</v>
          </cell>
        </row>
        <row r="744">
          <cell r="D744">
            <v>1400</v>
          </cell>
          <cell r="F744" t="str">
            <v>successful</v>
          </cell>
          <cell r="S744" t="str">
            <v>nonfiction</v>
          </cell>
        </row>
        <row r="745">
          <cell r="D745">
            <v>550</v>
          </cell>
          <cell r="F745" t="str">
            <v>successful</v>
          </cell>
          <cell r="S745" t="str">
            <v>nonfiction</v>
          </cell>
        </row>
        <row r="746">
          <cell r="D746">
            <v>5000</v>
          </cell>
          <cell r="F746" t="str">
            <v>successful</v>
          </cell>
          <cell r="S746" t="str">
            <v>nonfiction</v>
          </cell>
        </row>
        <row r="747">
          <cell r="D747">
            <v>2220</v>
          </cell>
          <cell r="F747" t="str">
            <v>successful</v>
          </cell>
          <cell r="S747" t="str">
            <v>nonfiction</v>
          </cell>
        </row>
        <row r="748">
          <cell r="D748">
            <v>2987</v>
          </cell>
          <cell r="F748" t="str">
            <v>successful</v>
          </cell>
          <cell r="S748" t="str">
            <v>nonfiction</v>
          </cell>
        </row>
        <row r="749">
          <cell r="D749">
            <v>7000</v>
          </cell>
          <cell r="F749" t="str">
            <v>successful</v>
          </cell>
          <cell r="S749" t="str">
            <v>nonfiction</v>
          </cell>
        </row>
        <row r="750">
          <cell r="D750">
            <v>2000</v>
          </cell>
          <cell r="F750" t="str">
            <v>successful</v>
          </cell>
          <cell r="S750" t="str">
            <v>nonfiction</v>
          </cell>
        </row>
        <row r="751">
          <cell r="D751">
            <v>10000</v>
          </cell>
          <cell r="F751" t="str">
            <v>successful</v>
          </cell>
          <cell r="S751" t="str">
            <v>nonfiction</v>
          </cell>
        </row>
        <row r="752">
          <cell r="D752">
            <v>4444</v>
          </cell>
          <cell r="F752" t="str">
            <v>successful</v>
          </cell>
          <cell r="S752" t="str">
            <v>nonfiction</v>
          </cell>
        </row>
        <row r="753">
          <cell r="D753">
            <v>3000</v>
          </cell>
          <cell r="F753" t="str">
            <v>successful</v>
          </cell>
          <cell r="S753" t="str">
            <v>nonfiction</v>
          </cell>
        </row>
        <row r="754">
          <cell r="D754">
            <v>5000</v>
          </cell>
          <cell r="F754" t="str">
            <v>successful</v>
          </cell>
          <cell r="S754" t="str">
            <v>nonfiction</v>
          </cell>
        </row>
        <row r="755">
          <cell r="D755">
            <v>10000</v>
          </cell>
          <cell r="F755" t="str">
            <v>successful</v>
          </cell>
          <cell r="S755" t="str">
            <v>nonfiction</v>
          </cell>
        </row>
        <row r="756">
          <cell r="D756">
            <v>2000</v>
          </cell>
          <cell r="F756" t="str">
            <v>successful</v>
          </cell>
          <cell r="S756" t="str">
            <v>nonfiction</v>
          </cell>
        </row>
        <row r="757">
          <cell r="D757">
            <v>2500</v>
          </cell>
          <cell r="F757" t="str">
            <v>successful</v>
          </cell>
          <cell r="S757" t="str">
            <v>nonfiction</v>
          </cell>
        </row>
        <row r="758">
          <cell r="D758">
            <v>700</v>
          </cell>
          <cell r="F758" t="str">
            <v>successful</v>
          </cell>
          <cell r="S758" t="str">
            <v>nonfiction</v>
          </cell>
        </row>
        <row r="759">
          <cell r="D759">
            <v>250</v>
          </cell>
          <cell r="F759" t="str">
            <v>successful</v>
          </cell>
          <cell r="S759" t="str">
            <v>nonfiction</v>
          </cell>
        </row>
        <row r="760">
          <cell r="D760">
            <v>2500</v>
          </cell>
          <cell r="F760" t="str">
            <v>successful</v>
          </cell>
          <cell r="S760" t="str">
            <v>nonfiction</v>
          </cell>
        </row>
        <row r="761">
          <cell r="D761">
            <v>5000</v>
          </cell>
          <cell r="F761" t="str">
            <v>successful</v>
          </cell>
          <cell r="S761" t="str">
            <v>nonfiction</v>
          </cell>
        </row>
        <row r="762">
          <cell r="D762">
            <v>2200</v>
          </cell>
          <cell r="F762" t="str">
            <v>failed</v>
          </cell>
          <cell r="S762" t="str">
            <v>fiction</v>
          </cell>
        </row>
        <row r="763">
          <cell r="D763">
            <v>5000</v>
          </cell>
          <cell r="F763" t="str">
            <v>failed</v>
          </cell>
          <cell r="S763" t="str">
            <v>fiction</v>
          </cell>
        </row>
        <row r="764">
          <cell r="D764">
            <v>3500</v>
          </cell>
          <cell r="F764" t="str">
            <v>failed</v>
          </cell>
          <cell r="S764" t="str">
            <v>fiction</v>
          </cell>
        </row>
        <row r="765">
          <cell r="D765">
            <v>4290</v>
          </cell>
          <cell r="F765" t="str">
            <v>failed</v>
          </cell>
          <cell r="S765" t="str">
            <v>fiction</v>
          </cell>
        </row>
        <row r="766">
          <cell r="D766">
            <v>5000</v>
          </cell>
          <cell r="F766" t="str">
            <v>failed</v>
          </cell>
          <cell r="S766" t="str">
            <v>fiction</v>
          </cell>
        </row>
        <row r="767">
          <cell r="D767">
            <v>7000</v>
          </cell>
          <cell r="F767" t="str">
            <v>failed</v>
          </cell>
          <cell r="S767" t="str">
            <v>fiction</v>
          </cell>
        </row>
        <row r="768">
          <cell r="D768">
            <v>4000</v>
          </cell>
          <cell r="F768" t="str">
            <v>failed</v>
          </cell>
          <cell r="S768" t="str">
            <v>fiction</v>
          </cell>
        </row>
        <row r="769">
          <cell r="D769">
            <v>5000</v>
          </cell>
          <cell r="F769" t="str">
            <v>failed</v>
          </cell>
          <cell r="S769" t="str">
            <v>fiction</v>
          </cell>
        </row>
        <row r="770">
          <cell r="D770">
            <v>2500</v>
          </cell>
          <cell r="F770" t="str">
            <v>failed</v>
          </cell>
          <cell r="S770" t="str">
            <v>fiction</v>
          </cell>
        </row>
        <row r="771">
          <cell r="D771">
            <v>4000</v>
          </cell>
          <cell r="F771" t="str">
            <v>failed</v>
          </cell>
          <cell r="S771" t="str">
            <v>fiction</v>
          </cell>
        </row>
        <row r="772">
          <cell r="D772">
            <v>17500</v>
          </cell>
          <cell r="F772" t="str">
            <v>failed</v>
          </cell>
          <cell r="S772" t="str">
            <v>fiction</v>
          </cell>
        </row>
        <row r="773">
          <cell r="D773">
            <v>38000</v>
          </cell>
          <cell r="F773" t="str">
            <v>failed</v>
          </cell>
          <cell r="S773" t="str">
            <v>fiction</v>
          </cell>
        </row>
        <row r="774">
          <cell r="D774">
            <v>1500</v>
          </cell>
          <cell r="F774" t="str">
            <v>failed</v>
          </cell>
          <cell r="S774" t="str">
            <v>fiction</v>
          </cell>
        </row>
        <row r="775">
          <cell r="D775">
            <v>3759</v>
          </cell>
          <cell r="F775" t="str">
            <v>failed</v>
          </cell>
          <cell r="S775" t="str">
            <v>fiction</v>
          </cell>
        </row>
        <row r="776">
          <cell r="D776">
            <v>500</v>
          </cell>
          <cell r="F776" t="str">
            <v>failed</v>
          </cell>
          <cell r="S776" t="str">
            <v>fiction</v>
          </cell>
        </row>
        <row r="777">
          <cell r="D777">
            <v>10000</v>
          </cell>
          <cell r="F777" t="str">
            <v>failed</v>
          </cell>
          <cell r="S777" t="str">
            <v>fiction</v>
          </cell>
        </row>
        <row r="778">
          <cell r="D778">
            <v>7000</v>
          </cell>
          <cell r="F778" t="str">
            <v>failed</v>
          </cell>
          <cell r="S778" t="str">
            <v>fiction</v>
          </cell>
        </row>
        <row r="779">
          <cell r="D779">
            <v>3000</v>
          </cell>
          <cell r="F779" t="str">
            <v>failed</v>
          </cell>
          <cell r="S779" t="str">
            <v>fiction</v>
          </cell>
        </row>
        <row r="780">
          <cell r="D780">
            <v>500</v>
          </cell>
          <cell r="F780" t="str">
            <v>failed</v>
          </cell>
          <cell r="S780" t="str">
            <v>fiction</v>
          </cell>
        </row>
        <row r="781">
          <cell r="D781">
            <v>15000</v>
          </cell>
          <cell r="F781" t="str">
            <v>failed</v>
          </cell>
          <cell r="S781" t="str">
            <v>fiction</v>
          </cell>
        </row>
        <row r="782">
          <cell r="D782">
            <v>1000</v>
          </cell>
          <cell r="F782" t="str">
            <v>successful</v>
          </cell>
          <cell r="S782" t="str">
            <v>rock</v>
          </cell>
        </row>
        <row r="783">
          <cell r="D783">
            <v>800</v>
          </cell>
          <cell r="F783" t="str">
            <v>successful</v>
          </cell>
          <cell r="S783" t="str">
            <v>rock</v>
          </cell>
        </row>
        <row r="784">
          <cell r="D784">
            <v>700</v>
          </cell>
          <cell r="F784" t="str">
            <v>successful</v>
          </cell>
          <cell r="S784" t="str">
            <v>rock</v>
          </cell>
        </row>
        <row r="785">
          <cell r="D785">
            <v>1500</v>
          </cell>
          <cell r="F785" t="str">
            <v>successful</v>
          </cell>
          <cell r="S785" t="str">
            <v>rock</v>
          </cell>
        </row>
        <row r="786">
          <cell r="D786">
            <v>1000</v>
          </cell>
          <cell r="F786" t="str">
            <v>successful</v>
          </cell>
          <cell r="S786" t="str">
            <v>rock</v>
          </cell>
        </row>
        <row r="787">
          <cell r="D787">
            <v>500</v>
          </cell>
          <cell r="F787" t="str">
            <v>successful</v>
          </cell>
          <cell r="S787" t="str">
            <v>rock</v>
          </cell>
        </row>
        <row r="788">
          <cell r="D788">
            <v>5000</v>
          </cell>
          <cell r="F788" t="str">
            <v>successful</v>
          </cell>
          <cell r="S788" t="str">
            <v>rock</v>
          </cell>
        </row>
        <row r="789">
          <cell r="D789">
            <v>1200</v>
          </cell>
          <cell r="F789" t="str">
            <v>successful</v>
          </cell>
          <cell r="S789" t="str">
            <v>rock</v>
          </cell>
        </row>
        <row r="790">
          <cell r="D790">
            <v>1000</v>
          </cell>
          <cell r="F790" t="str">
            <v>successful</v>
          </cell>
          <cell r="S790" t="str">
            <v>rock</v>
          </cell>
        </row>
        <row r="791">
          <cell r="D791">
            <v>1700</v>
          </cell>
          <cell r="F791" t="str">
            <v>successful</v>
          </cell>
          <cell r="S791" t="str">
            <v>rock</v>
          </cell>
        </row>
        <row r="792">
          <cell r="D792">
            <v>10000</v>
          </cell>
          <cell r="F792" t="str">
            <v>successful</v>
          </cell>
          <cell r="S792" t="str">
            <v>rock</v>
          </cell>
        </row>
        <row r="793">
          <cell r="D793">
            <v>7500</v>
          </cell>
          <cell r="F793" t="str">
            <v>successful</v>
          </cell>
          <cell r="S793" t="str">
            <v>rock</v>
          </cell>
        </row>
        <row r="794">
          <cell r="D794">
            <v>2500</v>
          </cell>
          <cell r="F794" t="str">
            <v>successful</v>
          </cell>
          <cell r="S794" t="str">
            <v>rock</v>
          </cell>
        </row>
        <row r="795">
          <cell r="D795">
            <v>2750</v>
          </cell>
          <cell r="F795" t="str">
            <v>successful</v>
          </cell>
          <cell r="S795" t="str">
            <v>rock</v>
          </cell>
        </row>
        <row r="796">
          <cell r="D796">
            <v>8000</v>
          </cell>
          <cell r="F796" t="str">
            <v>successful</v>
          </cell>
          <cell r="S796" t="str">
            <v>rock</v>
          </cell>
        </row>
        <row r="797">
          <cell r="D797">
            <v>14000</v>
          </cell>
          <cell r="F797" t="str">
            <v>successful</v>
          </cell>
          <cell r="S797" t="str">
            <v>rock</v>
          </cell>
        </row>
        <row r="798">
          <cell r="D798">
            <v>10000</v>
          </cell>
          <cell r="F798" t="str">
            <v>successful</v>
          </cell>
          <cell r="S798" t="str">
            <v>rock</v>
          </cell>
        </row>
        <row r="799">
          <cell r="D799">
            <v>3000</v>
          </cell>
          <cell r="F799" t="str">
            <v>successful</v>
          </cell>
          <cell r="S799" t="str">
            <v>rock</v>
          </cell>
        </row>
        <row r="800">
          <cell r="D800">
            <v>3500</v>
          </cell>
          <cell r="F800" t="str">
            <v>successful</v>
          </cell>
          <cell r="S800" t="str">
            <v>rock</v>
          </cell>
        </row>
        <row r="801">
          <cell r="D801">
            <v>5000</v>
          </cell>
          <cell r="F801" t="str">
            <v>successful</v>
          </cell>
          <cell r="S801" t="str">
            <v>rock</v>
          </cell>
        </row>
        <row r="802">
          <cell r="D802">
            <v>1500</v>
          </cell>
          <cell r="F802" t="str">
            <v>successful</v>
          </cell>
          <cell r="S802" t="str">
            <v>rock</v>
          </cell>
        </row>
        <row r="803">
          <cell r="D803">
            <v>2000</v>
          </cell>
          <cell r="F803" t="str">
            <v>successful</v>
          </cell>
          <cell r="S803" t="str">
            <v>rock</v>
          </cell>
        </row>
        <row r="804">
          <cell r="D804">
            <v>6000</v>
          </cell>
          <cell r="F804" t="str">
            <v>successful</v>
          </cell>
          <cell r="S804" t="str">
            <v>rock</v>
          </cell>
        </row>
        <row r="805">
          <cell r="D805">
            <v>2300</v>
          </cell>
          <cell r="F805" t="str">
            <v>successful</v>
          </cell>
          <cell r="S805" t="str">
            <v>rock</v>
          </cell>
        </row>
        <row r="806">
          <cell r="D806">
            <v>5500</v>
          </cell>
          <cell r="F806" t="str">
            <v>successful</v>
          </cell>
          <cell r="S806" t="str">
            <v>rock</v>
          </cell>
        </row>
        <row r="807">
          <cell r="D807">
            <v>3000</v>
          </cell>
          <cell r="F807" t="str">
            <v>successful</v>
          </cell>
          <cell r="S807" t="str">
            <v>rock</v>
          </cell>
        </row>
        <row r="808">
          <cell r="D808">
            <v>8000</v>
          </cell>
          <cell r="F808" t="str">
            <v>successful</v>
          </cell>
          <cell r="S808" t="str">
            <v>rock</v>
          </cell>
        </row>
        <row r="809">
          <cell r="D809">
            <v>4000</v>
          </cell>
          <cell r="F809" t="str">
            <v>successful</v>
          </cell>
          <cell r="S809" t="str">
            <v>rock</v>
          </cell>
        </row>
        <row r="810">
          <cell r="D810">
            <v>4500</v>
          </cell>
          <cell r="F810" t="str">
            <v>successful</v>
          </cell>
          <cell r="S810" t="str">
            <v>rock</v>
          </cell>
        </row>
        <row r="811">
          <cell r="D811">
            <v>4000</v>
          </cell>
          <cell r="F811" t="str">
            <v>successful</v>
          </cell>
          <cell r="S811" t="str">
            <v>rock</v>
          </cell>
        </row>
        <row r="812">
          <cell r="D812">
            <v>1500</v>
          </cell>
          <cell r="F812" t="str">
            <v>successful</v>
          </cell>
          <cell r="S812" t="str">
            <v>rock</v>
          </cell>
        </row>
        <row r="813">
          <cell r="D813">
            <v>1000</v>
          </cell>
          <cell r="F813" t="str">
            <v>successful</v>
          </cell>
          <cell r="S813" t="str">
            <v>rock</v>
          </cell>
        </row>
        <row r="814">
          <cell r="D814">
            <v>600</v>
          </cell>
          <cell r="F814" t="str">
            <v>successful</v>
          </cell>
          <cell r="S814" t="str">
            <v>rock</v>
          </cell>
        </row>
        <row r="815">
          <cell r="D815">
            <v>1500</v>
          </cell>
          <cell r="F815" t="str">
            <v>successful</v>
          </cell>
          <cell r="S815" t="str">
            <v>rock</v>
          </cell>
        </row>
        <row r="816">
          <cell r="D816">
            <v>1000</v>
          </cell>
          <cell r="F816" t="str">
            <v>successful</v>
          </cell>
          <cell r="S816" t="str">
            <v>rock</v>
          </cell>
        </row>
        <row r="817">
          <cell r="D817">
            <v>4000</v>
          </cell>
          <cell r="F817" t="str">
            <v>successful</v>
          </cell>
          <cell r="S817" t="str">
            <v>rock</v>
          </cell>
        </row>
        <row r="818">
          <cell r="D818">
            <v>7000</v>
          </cell>
          <cell r="F818" t="str">
            <v>successful</v>
          </cell>
          <cell r="S818" t="str">
            <v>rock</v>
          </cell>
        </row>
        <row r="819">
          <cell r="D819">
            <v>1500</v>
          </cell>
          <cell r="F819" t="str">
            <v>successful</v>
          </cell>
          <cell r="S819" t="str">
            <v>rock</v>
          </cell>
        </row>
        <row r="820">
          <cell r="D820">
            <v>350</v>
          </cell>
          <cell r="F820" t="str">
            <v>successful</v>
          </cell>
          <cell r="S820" t="str">
            <v>rock</v>
          </cell>
        </row>
        <row r="821">
          <cell r="D821">
            <v>400</v>
          </cell>
          <cell r="F821" t="str">
            <v>successful</v>
          </cell>
          <cell r="S821" t="str">
            <v>rock</v>
          </cell>
        </row>
        <row r="822">
          <cell r="D822">
            <v>2000</v>
          </cell>
          <cell r="F822" t="str">
            <v>successful</v>
          </cell>
          <cell r="S822" t="str">
            <v>rock</v>
          </cell>
        </row>
        <row r="823">
          <cell r="D823">
            <v>17482</v>
          </cell>
          <cell r="F823" t="str">
            <v>successful</v>
          </cell>
          <cell r="S823" t="str">
            <v>rock</v>
          </cell>
        </row>
        <row r="824">
          <cell r="D824">
            <v>3000</v>
          </cell>
          <cell r="F824" t="str">
            <v>successful</v>
          </cell>
          <cell r="S824" t="str">
            <v>rock</v>
          </cell>
        </row>
        <row r="825">
          <cell r="D825">
            <v>800</v>
          </cell>
          <cell r="F825" t="str">
            <v>successful</v>
          </cell>
          <cell r="S825" t="str">
            <v>rock</v>
          </cell>
        </row>
        <row r="826">
          <cell r="D826">
            <v>1600</v>
          </cell>
          <cell r="F826" t="str">
            <v>successful</v>
          </cell>
          <cell r="S826" t="str">
            <v>rock</v>
          </cell>
        </row>
        <row r="827">
          <cell r="D827">
            <v>12500</v>
          </cell>
          <cell r="F827" t="str">
            <v>successful</v>
          </cell>
          <cell r="S827" t="str">
            <v>rock</v>
          </cell>
        </row>
        <row r="828">
          <cell r="D828">
            <v>5500</v>
          </cell>
          <cell r="F828" t="str">
            <v>successful</v>
          </cell>
          <cell r="S828" t="str">
            <v>rock</v>
          </cell>
        </row>
        <row r="829">
          <cell r="D829">
            <v>300</v>
          </cell>
          <cell r="F829" t="str">
            <v>successful</v>
          </cell>
          <cell r="S829" t="str">
            <v>rock</v>
          </cell>
        </row>
        <row r="830">
          <cell r="D830">
            <v>1300</v>
          </cell>
          <cell r="F830" t="str">
            <v>successful</v>
          </cell>
          <cell r="S830" t="str">
            <v>rock</v>
          </cell>
        </row>
        <row r="831">
          <cell r="D831">
            <v>500</v>
          </cell>
          <cell r="F831" t="str">
            <v>successful</v>
          </cell>
          <cell r="S831" t="str">
            <v>rock</v>
          </cell>
        </row>
        <row r="832">
          <cell r="D832">
            <v>1800</v>
          </cell>
          <cell r="F832" t="str">
            <v>successful</v>
          </cell>
          <cell r="S832" t="str">
            <v>rock</v>
          </cell>
        </row>
        <row r="833">
          <cell r="D833">
            <v>1500</v>
          </cell>
          <cell r="F833" t="str">
            <v>successful</v>
          </cell>
          <cell r="S833" t="str">
            <v>rock</v>
          </cell>
        </row>
        <row r="834">
          <cell r="D834">
            <v>15000</v>
          </cell>
          <cell r="F834" t="str">
            <v>successful</v>
          </cell>
          <cell r="S834" t="str">
            <v>rock</v>
          </cell>
        </row>
        <row r="835">
          <cell r="D835">
            <v>6000</v>
          </cell>
          <cell r="F835" t="str">
            <v>successful</v>
          </cell>
          <cell r="S835" t="str">
            <v>rock</v>
          </cell>
        </row>
        <row r="836">
          <cell r="D836">
            <v>5500</v>
          </cell>
          <cell r="F836" t="str">
            <v>successful</v>
          </cell>
          <cell r="S836" t="str">
            <v>rock</v>
          </cell>
        </row>
        <row r="837">
          <cell r="D837">
            <v>2000</v>
          </cell>
          <cell r="F837" t="str">
            <v>successful</v>
          </cell>
          <cell r="S837" t="str">
            <v>rock</v>
          </cell>
        </row>
        <row r="838">
          <cell r="D838">
            <v>5000</v>
          </cell>
          <cell r="F838" t="str">
            <v>successful</v>
          </cell>
          <cell r="S838" t="str">
            <v>rock</v>
          </cell>
        </row>
        <row r="839">
          <cell r="D839">
            <v>2500</v>
          </cell>
          <cell r="F839" t="str">
            <v>successful</v>
          </cell>
          <cell r="S839" t="str">
            <v>rock</v>
          </cell>
        </row>
        <row r="840">
          <cell r="D840">
            <v>2000</v>
          </cell>
          <cell r="F840" t="str">
            <v>successful</v>
          </cell>
          <cell r="S840" t="str">
            <v>rock</v>
          </cell>
        </row>
        <row r="841">
          <cell r="D841">
            <v>5000</v>
          </cell>
          <cell r="F841" t="str">
            <v>successful</v>
          </cell>
          <cell r="S841" t="str">
            <v>rock</v>
          </cell>
        </row>
        <row r="842">
          <cell r="D842">
            <v>10000</v>
          </cell>
          <cell r="F842" t="str">
            <v>successful</v>
          </cell>
          <cell r="S842" t="str">
            <v>metal</v>
          </cell>
        </row>
        <row r="843">
          <cell r="D843">
            <v>5000</v>
          </cell>
          <cell r="F843" t="str">
            <v>successful</v>
          </cell>
          <cell r="S843" t="str">
            <v>metal</v>
          </cell>
        </row>
        <row r="844">
          <cell r="D844">
            <v>2500</v>
          </cell>
          <cell r="F844" t="str">
            <v>successful</v>
          </cell>
          <cell r="S844" t="str">
            <v>metal</v>
          </cell>
        </row>
        <row r="845">
          <cell r="D845">
            <v>3000</v>
          </cell>
          <cell r="F845" t="str">
            <v>successful</v>
          </cell>
          <cell r="S845" t="str">
            <v>metal</v>
          </cell>
        </row>
        <row r="846">
          <cell r="D846">
            <v>3000</v>
          </cell>
          <cell r="F846" t="str">
            <v>successful</v>
          </cell>
          <cell r="S846" t="str">
            <v>metal</v>
          </cell>
        </row>
        <row r="847">
          <cell r="D847">
            <v>5000</v>
          </cell>
          <cell r="F847" t="str">
            <v>successful</v>
          </cell>
          <cell r="S847" t="str">
            <v>metal</v>
          </cell>
        </row>
        <row r="848">
          <cell r="D848">
            <v>1100</v>
          </cell>
          <cell r="F848" t="str">
            <v>successful</v>
          </cell>
          <cell r="S848" t="str">
            <v>metal</v>
          </cell>
        </row>
        <row r="849">
          <cell r="D849">
            <v>10</v>
          </cell>
          <cell r="F849" t="str">
            <v>successful</v>
          </cell>
          <cell r="S849" t="str">
            <v>metal</v>
          </cell>
        </row>
        <row r="850">
          <cell r="D850">
            <v>300</v>
          </cell>
          <cell r="F850" t="str">
            <v>successful</v>
          </cell>
          <cell r="S850" t="str">
            <v>metal</v>
          </cell>
        </row>
        <row r="851">
          <cell r="D851">
            <v>4000</v>
          </cell>
          <cell r="F851" t="str">
            <v>successful</v>
          </cell>
          <cell r="S851" t="str">
            <v>metal</v>
          </cell>
        </row>
        <row r="852">
          <cell r="D852">
            <v>4000</v>
          </cell>
          <cell r="F852" t="str">
            <v>successful</v>
          </cell>
          <cell r="S852" t="str">
            <v>metal</v>
          </cell>
        </row>
        <row r="853">
          <cell r="D853">
            <v>2000</v>
          </cell>
          <cell r="F853" t="str">
            <v>successful</v>
          </cell>
          <cell r="S853" t="str">
            <v>metal</v>
          </cell>
        </row>
        <row r="854">
          <cell r="D854">
            <v>3500</v>
          </cell>
          <cell r="F854" t="str">
            <v>successful</v>
          </cell>
          <cell r="S854" t="str">
            <v>metal</v>
          </cell>
        </row>
        <row r="855">
          <cell r="D855">
            <v>300</v>
          </cell>
          <cell r="F855" t="str">
            <v>successful</v>
          </cell>
          <cell r="S855" t="str">
            <v>metal</v>
          </cell>
        </row>
        <row r="856">
          <cell r="D856">
            <v>27800</v>
          </cell>
          <cell r="F856" t="str">
            <v>successful</v>
          </cell>
          <cell r="S856" t="str">
            <v>metal</v>
          </cell>
        </row>
        <row r="857">
          <cell r="D857">
            <v>1450</v>
          </cell>
          <cell r="F857" t="str">
            <v>successful</v>
          </cell>
          <cell r="S857" t="str">
            <v>metal</v>
          </cell>
        </row>
        <row r="858">
          <cell r="D858">
            <v>250</v>
          </cell>
          <cell r="F858" t="str">
            <v>successful</v>
          </cell>
          <cell r="S858" t="str">
            <v>metal</v>
          </cell>
        </row>
        <row r="859">
          <cell r="D859">
            <v>1200</v>
          </cell>
          <cell r="F859" t="str">
            <v>successful</v>
          </cell>
          <cell r="S859" t="str">
            <v>metal</v>
          </cell>
        </row>
        <row r="860">
          <cell r="D860">
            <v>1200</v>
          </cell>
          <cell r="F860" t="str">
            <v>successful</v>
          </cell>
          <cell r="S860" t="str">
            <v>metal</v>
          </cell>
        </row>
        <row r="861">
          <cell r="D861">
            <v>4000</v>
          </cell>
          <cell r="F861" t="str">
            <v>successful</v>
          </cell>
          <cell r="S861" t="str">
            <v>metal</v>
          </cell>
        </row>
        <row r="862">
          <cell r="D862">
            <v>14000</v>
          </cell>
          <cell r="F862" t="str">
            <v>failed</v>
          </cell>
          <cell r="S862" t="str">
            <v>jazz</v>
          </cell>
        </row>
        <row r="863">
          <cell r="D863">
            <v>4500</v>
          </cell>
          <cell r="F863" t="str">
            <v>failed</v>
          </cell>
          <cell r="S863" t="str">
            <v>jazz</v>
          </cell>
        </row>
        <row r="864">
          <cell r="D864">
            <v>50000</v>
          </cell>
          <cell r="F864" t="str">
            <v>failed</v>
          </cell>
          <cell r="S864" t="str">
            <v>jazz</v>
          </cell>
        </row>
        <row r="865">
          <cell r="D865">
            <v>2000</v>
          </cell>
          <cell r="F865" t="str">
            <v>failed</v>
          </cell>
          <cell r="S865" t="str">
            <v>jazz</v>
          </cell>
        </row>
        <row r="866">
          <cell r="D866">
            <v>6500</v>
          </cell>
          <cell r="F866" t="str">
            <v>failed</v>
          </cell>
          <cell r="S866" t="str">
            <v>jazz</v>
          </cell>
        </row>
        <row r="867">
          <cell r="D867">
            <v>2200</v>
          </cell>
          <cell r="F867" t="str">
            <v>failed</v>
          </cell>
          <cell r="S867" t="str">
            <v>jazz</v>
          </cell>
        </row>
        <row r="868">
          <cell r="D868">
            <v>3500</v>
          </cell>
          <cell r="F868" t="str">
            <v>failed</v>
          </cell>
          <cell r="S868" t="str">
            <v>jazz</v>
          </cell>
        </row>
        <row r="869">
          <cell r="D869">
            <v>5000</v>
          </cell>
          <cell r="F869" t="str">
            <v>failed</v>
          </cell>
          <cell r="S869" t="str">
            <v>jazz</v>
          </cell>
        </row>
        <row r="870">
          <cell r="D870">
            <v>45000</v>
          </cell>
          <cell r="F870" t="str">
            <v>failed</v>
          </cell>
          <cell r="S870" t="str">
            <v>jazz</v>
          </cell>
        </row>
        <row r="871">
          <cell r="D871">
            <v>8800</v>
          </cell>
          <cell r="F871" t="str">
            <v>failed</v>
          </cell>
          <cell r="S871" t="str">
            <v>jazz</v>
          </cell>
        </row>
        <row r="872">
          <cell r="D872">
            <v>20000</v>
          </cell>
          <cell r="F872" t="str">
            <v>failed</v>
          </cell>
          <cell r="S872" t="str">
            <v>jazz</v>
          </cell>
        </row>
        <row r="873">
          <cell r="D873">
            <v>6000</v>
          </cell>
          <cell r="F873" t="str">
            <v>failed</v>
          </cell>
          <cell r="S873" t="str">
            <v>jazz</v>
          </cell>
        </row>
        <row r="874">
          <cell r="D874">
            <v>8000</v>
          </cell>
          <cell r="F874" t="str">
            <v>failed</v>
          </cell>
          <cell r="S874" t="str">
            <v>jazz</v>
          </cell>
        </row>
        <row r="875">
          <cell r="D875">
            <v>3500</v>
          </cell>
          <cell r="F875" t="str">
            <v>failed</v>
          </cell>
          <cell r="S875" t="str">
            <v>jazz</v>
          </cell>
        </row>
        <row r="876">
          <cell r="D876">
            <v>3000</v>
          </cell>
          <cell r="F876" t="str">
            <v>failed</v>
          </cell>
          <cell r="S876" t="str">
            <v>jazz</v>
          </cell>
        </row>
        <row r="877">
          <cell r="D877">
            <v>5000</v>
          </cell>
          <cell r="F877" t="str">
            <v>failed</v>
          </cell>
          <cell r="S877" t="str">
            <v>jazz</v>
          </cell>
        </row>
        <row r="878">
          <cell r="D878">
            <v>3152</v>
          </cell>
          <cell r="F878" t="str">
            <v>failed</v>
          </cell>
          <cell r="S878" t="str">
            <v>jazz</v>
          </cell>
        </row>
        <row r="879">
          <cell r="D879">
            <v>2000</v>
          </cell>
          <cell r="F879" t="str">
            <v>failed</v>
          </cell>
          <cell r="S879" t="str">
            <v>jazz</v>
          </cell>
        </row>
        <row r="880">
          <cell r="D880">
            <v>5000</v>
          </cell>
          <cell r="F880" t="str">
            <v>failed</v>
          </cell>
          <cell r="S880" t="str">
            <v>jazz</v>
          </cell>
        </row>
        <row r="881">
          <cell r="D881">
            <v>2100</v>
          </cell>
          <cell r="F881" t="str">
            <v>failed</v>
          </cell>
          <cell r="S881" t="str">
            <v>jazz</v>
          </cell>
        </row>
        <row r="882">
          <cell r="D882">
            <v>3780</v>
          </cell>
          <cell r="F882" t="str">
            <v>failed</v>
          </cell>
          <cell r="S882" t="str">
            <v>indie rock</v>
          </cell>
        </row>
        <row r="883">
          <cell r="D883">
            <v>3750</v>
          </cell>
          <cell r="F883" t="str">
            <v>failed</v>
          </cell>
          <cell r="S883" t="str">
            <v>indie rock</v>
          </cell>
        </row>
        <row r="884">
          <cell r="D884">
            <v>1500</v>
          </cell>
          <cell r="F884" t="str">
            <v>failed</v>
          </cell>
          <cell r="S884" t="str">
            <v>indie rock</v>
          </cell>
        </row>
        <row r="885">
          <cell r="D885">
            <v>5000</v>
          </cell>
          <cell r="F885" t="str">
            <v>failed</v>
          </cell>
          <cell r="S885" t="str">
            <v>indie rock</v>
          </cell>
        </row>
        <row r="886">
          <cell r="D886">
            <v>2000</v>
          </cell>
          <cell r="F886" t="str">
            <v>failed</v>
          </cell>
          <cell r="S886" t="str">
            <v>indie rock</v>
          </cell>
        </row>
        <row r="887">
          <cell r="D887">
            <v>1000</v>
          </cell>
          <cell r="F887" t="str">
            <v>failed</v>
          </cell>
          <cell r="S887" t="str">
            <v>indie rock</v>
          </cell>
        </row>
        <row r="888">
          <cell r="D888">
            <v>500</v>
          </cell>
          <cell r="F888" t="str">
            <v>failed</v>
          </cell>
          <cell r="S888" t="str">
            <v>indie rock</v>
          </cell>
        </row>
        <row r="889">
          <cell r="D889">
            <v>1000</v>
          </cell>
          <cell r="F889" t="str">
            <v>failed</v>
          </cell>
          <cell r="S889" t="str">
            <v>indie rock</v>
          </cell>
        </row>
        <row r="890">
          <cell r="D890">
            <v>1000</v>
          </cell>
          <cell r="F890" t="str">
            <v>failed</v>
          </cell>
          <cell r="S890" t="str">
            <v>indie rock</v>
          </cell>
        </row>
        <row r="891">
          <cell r="D891">
            <v>25000</v>
          </cell>
          <cell r="F891" t="str">
            <v>failed</v>
          </cell>
          <cell r="S891" t="str">
            <v>indie rock</v>
          </cell>
        </row>
        <row r="892">
          <cell r="D892">
            <v>3000</v>
          </cell>
          <cell r="F892" t="str">
            <v>failed</v>
          </cell>
          <cell r="S892" t="str">
            <v>indie rock</v>
          </cell>
        </row>
        <row r="893">
          <cell r="D893">
            <v>8000</v>
          </cell>
          <cell r="F893" t="str">
            <v>failed</v>
          </cell>
          <cell r="S893" t="str">
            <v>indie rock</v>
          </cell>
        </row>
        <row r="894">
          <cell r="D894">
            <v>6000</v>
          </cell>
          <cell r="F894" t="str">
            <v>failed</v>
          </cell>
          <cell r="S894" t="str">
            <v>indie rock</v>
          </cell>
        </row>
        <row r="895">
          <cell r="D895">
            <v>2000</v>
          </cell>
          <cell r="F895" t="str">
            <v>failed</v>
          </cell>
          <cell r="S895" t="str">
            <v>indie rock</v>
          </cell>
        </row>
        <row r="896">
          <cell r="D896">
            <v>20000</v>
          </cell>
          <cell r="F896" t="str">
            <v>failed</v>
          </cell>
          <cell r="S896" t="str">
            <v>indie rock</v>
          </cell>
        </row>
        <row r="897">
          <cell r="D897">
            <v>8000</v>
          </cell>
          <cell r="F897" t="str">
            <v>failed</v>
          </cell>
          <cell r="S897" t="str">
            <v>indie rock</v>
          </cell>
        </row>
        <row r="898">
          <cell r="D898">
            <v>8000</v>
          </cell>
          <cell r="F898" t="str">
            <v>failed</v>
          </cell>
          <cell r="S898" t="str">
            <v>indie rock</v>
          </cell>
        </row>
        <row r="899">
          <cell r="D899">
            <v>3000</v>
          </cell>
          <cell r="F899" t="str">
            <v>failed</v>
          </cell>
          <cell r="S899" t="str">
            <v>indie rock</v>
          </cell>
        </row>
        <row r="900">
          <cell r="D900">
            <v>2500</v>
          </cell>
          <cell r="F900" t="str">
            <v>failed</v>
          </cell>
          <cell r="S900" t="str">
            <v>indie rock</v>
          </cell>
        </row>
        <row r="901">
          <cell r="D901">
            <v>750</v>
          </cell>
          <cell r="F901" t="str">
            <v>failed</v>
          </cell>
          <cell r="S901" t="str">
            <v>indie rock</v>
          </cell>
        </row>
        <row r="902">
          <cell r="D902">
            <v>5000</v>
          </cell>
          <cell r="F902" t="str">
            <v>failed</v>
          </cell>
          <cell r="S902" t="str">
            <v>jazz</v>
          </cell>
        </row>
        <row r="903">
          <cell r="D903">
            <v>6500</v>
          </cell>
          <cell r="F903" t="str">
            <v>failed</v>
          </cell>
          <cell r="S903" t="str">
            <v>jazz</v>
          </cell>
        </row>
        <row r="904">
          <cell r="D904">
            <v>30000</v>
          </cell>
          <cell r="F904" t="str">
            <v>failed</v>
          </cell>
          <cell r="S904" t="str">
            <v>jazz</v>
          </cell>
        </row>
        <row r="905">
          <cell r="D905">
            <v>5000</v>
          </cell>
          <cell r="F905" t="str">
            <v>failed</v>
          </cell>
          <cell r="S905" t="str">
            <v>jazz</v>
          </cell>
        </row>
        <row r="906">
          <cell r="D906">
            <v>50000</v>
          </cell>
          <cell r="F906" t="str">
            <v>failed</v>
          </cell>
          <cell r="S906" t="str">
            <v>jazz</v>
          </cell>
        </row>
        <row r="907">
          <cell r="D907">
            <v>6500</v>
          </cell>
          <cell r="F907" t="str">
            <v>failed</v>
          </cell>
          <cell r="S907" t="str">
            <v>jazz</v>
          </cell>
        </row>
        <row r="908">
          <cell r="D908">
            <v>15000</v>
          </cell>
          <cell r="F908" t="str">
            <v>failed</v>
          </cell>
          <cell r="S908" t="str">
            <v>jazz</v>
          </cell>
        </row>
        <row r="909">
          <cell r="D909">
            <v>2900</v>
          </cell>
          <cell r="F909" t="str">
            <v>failed</v>
          </cell>
          <cell r="S909" t="str">
            <v>jazz</v>
          </cell>
        </row>
        <row r="910">
          <cell r="D910">
            <v>2500</v>
          </cell>
          <cell r="F910" t="str">
            <v>failed</v>
          </cell>
          <cell r="S910" t="str">
            <v>jazz</v>
          </cell>
        </row>
        <row r="911">
          <cell r="D911">
            <v>16000</v>
          </cell>
          <cell r="F911" t="str">
            <v>failed</v>
          </cell>
          <cell r="S911" t="str">
            <v>jazz</v>
          </cell>
        </row>
        <row r="912">
          <cell r="D912">
            <v>550</v>
          </cell>
          <cell r="F912" t="str">
            <v>failed</v>
          </cell>
          <cell r="S912" t="str">
            <v>jazz</v>
          </cell>
        </row>
        <row r="913">
          <cell r="D913">
            <v>100000</v>
          </cell>
          <cell r="F913" t="str">
            <v>failed</v>
          </cell>
          <cell r="S913" t="str">
            <v>jazz</v>
          </cell>
        </row>
        <row r="914">
          <cell r="D914">
            <v>3500</v>
          </cell>
          <cell r="F914" t="str">
            <v>failed</v>
          </cell>
          <cell r="S914" t="str">
            <v>jazz</v>
          </cell>
        </row>
        <row r="915">
          <cell r="D915">
            <v>30000</v>
          </cell>
          <cell r="F915" t="str">
            <v>failed</v>
          </cell>
          <cell r="S915" t="str">
            <v>jazz</v>
          </cell>
        </row>
        <row r="916">
          <cell r="D916">
            <v>1500</v>
          </cell>
          <cell r="F916" t="str">
            <v>failed</v>
          </cell>
          <cell r="S916" t="str">
            <v>jazz</v>
          </cell>
        </row>
        <row r="917">
          <cell r="D917">
            <v>6500</v>
          </cell>
          <cell r="F917" t="str">
            <v>failed</v>
          </cell>
          <cell r="S917" t="str">
            <v>jazz</v>
          </cell>
        </row>
        <row r="918">
          <cell r="D918">
            <v>3300</v>
          </cell>
          <cell r="F918" t="str">
            <v>failed</v>
          </cell>
          <cell r="S918" t="str">
            <v>jazz</v>
          </cell>
        </row>
        <row r="919">
          <cell r="D919">
            <v>5000</v>
          </cell>
          <cell r="F919" t="str">
            <v>failed</v>
          </cell>
          <cell r="S919" t="str">
            <v>jazz</v>
          </cell>
        </row>
        <row r="920">
          <cell r="D920">
            <v>3900</v>
          </cell>
          <cell r="F920" t="str">
            <v>failed</v>
          </cell>
          <cell r="S920" t="str">
            <v>jazz</v>
          </cell>
        </row>
        <row r="921">
          <cell r="D921">
            <v>20000</v>
          </cell>
          <cell r="F921" t="str">
            <v>failed</v>
          </cell>
          <cell r="S921" t="str">
            <v>jazz</v>
          </cell>
        </row>
        <row r="922">
          <cell r="D922">
            <v>5500</v>
          </cell>
          <cell r="F922" t="str">
            <v>failed</v>
          </cell>
          <cell r="S922" t="str">
            <v>jazz</v>
          </cell>
        </row>
        <row r="923">
          <cell r="D923">
            <v>15000</v>
          </cell>
          <cell r="F923" t="str">
            <v>failed</v>
          </cell>
          <cell r="S923" t="str">
            <v>jazz</v>
          </cell>
        </row>
        <row r="924">
          <cell r="D924">
            <v>27000</v>
          </cell>
          <cell r="F924" t="str">
            <v>failed</v>
          </cell>
          <cell r="S924" t="str">
            <v>jazz</v>
          </cell>
        </row>
        <row r="925">
          <cell r="D925">
            <v>15000</v>
          </cell>
          <cell r="F925" t="str">
            <v>failed</v>
          </cell>
          <cell r="S925" t="str">
            <v>jazz</v>
          </cell>
        </row>
        <row r="926">
          <cell r="D926">
            <v>3000</v>
          </cell>
          <cell r="F926" t="str">
            <v>failed</v>
          </cell>
          <cell r="S926" t="str">
            <v>jazz</v>
          </cell>
        </row>
        <row r="927">
          <cell r="D927">
            <v>6000</v>
          </cell>
          <cell r="F927" t="str">
            <v>failed</v>
          </cell>
          <cell r="S927" t="str">
            <v>jazz</v>
          </cell>
        </row>
        <row r="928">
          <cell r="D928">
            <v>7000</v>
          </cell>
          <cell r="F928" t="str">
            <v>failed</v>
          </cell>
          <cell r="S928" t="str">
            <v>jazz</v>
          </cell>
        </row>
        <row r="929">
          <cell r="D929">
            <v>20000</v>
          </cell>
          <cell r="F929" t="str">
            <v>failed</v>
          </cell>
          <cell r="S929" t="str">
            <v>jazz</v>
          </cell>
        </row>
        <row r="930">
          <cell r="D930">
            <v>14500</v>
          </cell>
          <cell r="F930" t="str">
            <v>failed</v>
          </cell>
          <cell r="S930" t="str">
            <v>jazz</v>
          </cell>
        </row>
        <row r="931">
          <cell r="D931">
            <v>500</v>
          </cell>
          <cell r="F931" t="str">
            <v>failed</v>
          </cell>
          <cell r="S931" t="str">
            <v>jazz</v>
          </cell>
        </row>
        <row r="932">
          <cell r="D932">
            <v>900</v>
          </cell>
          <cell r="F932" t="str">
            <v>failed</v>
          </cell>
          <cell r="S932" t="str">
            <v>jazz</v>
          </cell>
        </row>
        <row r="933">
          <cell r="D933">
            <v>2000</v>
          </cell>
          <cell r="F933" t="str">
            <v>failed</v>
          </cell>
          <cell r="S933" t="str">
            <v>jazz</v>
          </cell>
        </row>
        <row r="934">
          <cell r="D934">
            <v>9500</v>
          </cell>
          <cell r="F934" t="str">
            <v>failed</v>
          </cell>
          <cell r="S934" t="str">
            <v>jazz</v>
          </cell>
        </row>
        <row r="935">
          <cell r="D935">
            <v>2000</v>
          </cell>
          <cell r="F935" t="str">
            <v>failed</v>
          </cell>
          <cell r="S935" t="str">
            <v>jazz</v>
          </cell>
        </row>
        <row r="936">
          <cell r="D936">
            <v>5000</v>
          </cell>
          <cell r="F936" t="str">
            <v>failed</v>
          </cell>
          <cell r="S936" t="str">
            <v>jazz</v>
          </cell>
        </row>
        <row r="937">
          <cell r="D937">
            <v>3500</v>
          </cell>
          <cell r="F937" t="str">
            <v>failed</v>
          </cell>
          <cell r="S937" t="str">
            <v>jazz</v>
          </cell>
        </row>
        <row r="938">
          <cell r="D938">
            <v>1400</v>
          </cell>
          <cell r="F938" t="str">
            <v>failed</v>
          </cell>
          <cell r="S938" t="str">
            <v>jazz</v>
          </cell>
        </row>
        <row r="939">
          <cell r="D939">
            <v>3500</v>
          </cell>
          <cell r="F939" t="str">
            <v>failed</v>
          </cell>
          <cell r="S939" t="str">
            <v>jazz</v>
          </cell>
        </row>
        <row r="940">
          <cell r="D940">
            <v>7000</v>
          </cell>
          <cell r="F940" t="str">
            <v>failed</v>
          </cell>
          <cell r="S940" t="str">
            <v>jazz</v>
          </cell>
        </row>
        <row r="941">
          <cell r="D941">
            <v>2750</v>
          </cell>
          <cell r="F941" t="str">
            <v>failed</v>
          </cell>
          <cell r="S941" t="str">
            <v>jazz</v>
          </cell>
        </row>
        <row r="942">
          <cell r="D942">
            <v>9000</v>
          </cell>
          <cell r="F942" t="str">
            <v>failed</v>
          </cell>
          <cell r="S942" t="str">
            <v>wearables</v>
          </cell>
        </row>
        <row r="943">
          <cell r="D943">
            <v>50000</v>
          </cell>
          <cell r="F943" t="str">
            <v>failed</v>
          </cell>
          <cell r="S943" t="str">
            <v>wearables</v>
          </cell>
        </row>
        <row r="944">
          <cell r="D944">
            <v>7500</v>
          </cell>
          <cell r="F944" t="str">
            <v>failed</v>
          </cell>
          <cell r="S944" t="str">
            <v>wearables</v>
          </cell>
        </row>
        <row r="945">
          <cell r="D945">
            <v>3000</v>
          </cell>
          <cell r="F945" t="str">
            <v>failed</v>
          </cell>
          <cell r="S945" t="str">
            <v>wearables</v>
          </cell>
        </row>
        <row r="946">
          <cell r="D946">
            <v>50000</v>
          </cell>
          <cell r="F946" t="str">
            <v>failed</v>
          </cell>
          <cell r="S946" t="str">
            <v>wearables</v>
          </cell>
        </row>
        <row r="947">
          <cell r="D947">
            <v>100000</v>
          </cell>
          <cell r="F947" t="str">
            <v>failed</v>
          </cell>
          <cell r="S947" t="str">
            <v>wearables</v>
          </cell>
        </row>
        <row r="948">
          <cell r="D948">
            <v>15000</v>
          </cell>
          <cell r="F948" t="str">
            <v>failed</v>
          </cell>
          <cell r="S948" t="str">
            <v>wearables</v>
          </cell>
        </row>
        <row r="949">
          <cell r="D949">
            <v>850</v>
          </cell>
          <cell r="F949" t="str">
            <v>failed</v>
          </cell>
          <cell r="S949" t="str">
            <v>wearables</v>
          </cell>
        </row>
        <row r="950">
          <cell r="D950">
            <v>4000</v>
          </cell>
          <cell r="F950" t="str">
            <v>failed</v>
          </cell>
          <cell r="S950" t="str">
            <v>wearables</v>
          </cell>
        </row>
        <row r="951">
          <cell r="D951">
            <v>20000</v>
          </cell>
          <cell r="F951" t="str">
            <v>failed</v>
          </cell>
          <cell r="S951" t="str">
            <v>wearables</v>
          </cell>
        </row>
        <row r="952">
          <cell r="D952">
            <v>5000</v>
          </cell>
          <cell r="F952" t="str">
            <v>failed</v>
          </cell>
          <cell r="S952" t="str">
            <v>wearables</v>
          </cell>
        </row>
        <row r="953">
          <cell r="D953">
            <v>50000</v>
          </cell>
          <cell r="F953" t="str">
            <v>failed</v>
          </cell>
          <cell r="S953" t="str">
            <v>wearables</v>
          </cell>
        </row>
        <row r="954">
          <cell r="D954">
            <v>49000</v>
          </cell>
          <cell r="F954" t="str">
            <v>failed</v>
          </cell>
          <cell r="S954" t="str">
            <v>wearables</v>
          </cell>
        </row>
        <row r="955">
          <cell r="D955">
            <v>15000</v>
          </cell>
          <cell r="F955" t="str">
            <v>failed</v>
          </cell>
          <cell r="S955" t="str">
            <v>wearables</v>
          </cell>
        </row>
        <row r="956">
          <cell r="D956">
            <v>15000</v>
          </cell>
          <cell r="F956" t="str">
            <v>failed</v>
          </cell>
          <cell r="S956" t="str">
            <v>wearables</v>
          </cell>
        </row>
        <row r="957">
          <cell r="D957">
            <v>300000</v>
          </cell>
          <cell r="F957" t="str">
            <v>failed</v>
          </cell>
          <cell r="S957" t="str">
            <v>wearables</v>
          </cell>
        </row>
        <row r="958">
          <cell r="D958">
            <v>50000</v>
          </cell>
          <cell r="F958" t="str">
            <v>failed</v>
          </cell>
          <cell r="S958" t="str">
            <v>wearables</v>
          </cell>
        </row>
        <row r="959">
          <cell r="D959">
            <v>12000</v>
          </cell>
          <cell r="F959" t="str">
            <v>failed</v>
          </cell>
          <cell r="S959" t="str">
            <v>wearables</v>
          </cell>
        </row>
        <row r="960">
          <cell r="D960">
            <v>7777</v>
          </cell>
          <cell r="F960" t="str">
            <v>failed</v>
          </cell>
          <cell r="S960" t="str">
            <v>wearables</v>
          </cell>
        </row>
        <row r="961">
          <cell r="D961">
            <v>50000</v>
          </cell>
          <cell r="F961" t="str">
            <v>failed</v>
          </cell>
          <cell r="S961" t="str">
            <v>wearables</v>
          </cell>
        </row>
        <row r="962">
          <cell r="D962">
            <v>55650</v>
          </cell>
          <cell r="F962" t="str">
            <v>failed</v>
          </cell>
          <cell r="S962" t="str">
            <v>wearables</v>
          </cell>
        </row>
        <row r="963">
          <cell r="D963">
            <v>95000</v>
          </cell>
          <cell r="F963" t="str">
            <v>failed</v>
          </cell>
          <cell r="S963" t="str">
            <v>wearables</v>
          </cell>
        </row>
        <row r="964">
          <cell r="D964">
            <v>2500</v>
          </cell>
          <cell r="F964" t="str">
            <v>failed</v>
          </cell>
          <cell r="S964" t="str">
            <v>wearables</v>
          </cell>
        </row>
        <row r="965">
          <cell r="D965">
            <v>35000</v>
          </cell>
          <cell r="F965" t="str">
            <v>failed</v>
          </cell>
          <cell r="S965" t="str">
            <v>wearables</v>
          </cell>
        </row>
        <row r="966">
          <cell r="D966">
            <v>110000</v>
          </cell>
          <cell r="F966" t="str">
            <v>failed</v>
          </cell>
          <cell r="S966" t="str">
            <v>wearables</v>
          </cell>
        </row>
        <row r="967">
          <cell r="D967">
            <v>25000</v>
          </cell>
          <cell r="F967" t="str">
            <v>failed</v>
          </cell>
          <cell r="S967" t="str">
            <v>wearables</v>
          </cell>
        </row>
        <row r="968">
          <cell r="D968">
            <v>12000</v>
          </cell>
          <cell r="F968" t="str">
            <v>failed</v>
          </cell>
          <cell r="S968" t="str">
            <v>wearables</v>
          </cell>
        </row>
        <row r="969">
          <cell r="D969">
            <v>20000</v>
          </cell>
          <cell r="F969" t="str">
            <v>failed</v>
          </cell>
          <cell r="S969" t="str">
            <v>wearables</v>
          </cell>
        </row>
        <row r="970">
          <cell r="D970">
            <v>8000</v>
          </cell>
          <cell r="F970" t="str">
            <v>failed</v>
          </cell>
          <cell r="S970" t="str">
            <v>wearables</v>
          </cell>
        </row>
        <row r="971">
          <cell r="D971">
            <v>30000</v>
          </cell>
          <cell r="F971" t="str">
            <v>failed</v>
          </cell>
          <cell r="S971" t="str">
            <v>wearables</v>
          </cell>
        </row>
        <row r="972">
          <cell r="D972">
            <v>5000</v>
          </cell>
          <cell r="F972" t="str">
            <v>failed</v>
          </cell>
          <cell r="S972" t="str">
            <v>wearables</v>
          </cell>
        </row>
        <row r="973">
          <cell r="D973">
            <v>100000</v>
          </cell>
          <cell r="F973" t="str">
            <v>failed</v>
          </cell>
          <cell r="S973" t="str">
            <v>wearables</v>
          </cell>
        </row>
        <row r="974">
          <cell r="D974">
            <v>20000</v>
          </cell>
          <cell r="F974" t="str">
            <v>failed</v>
          </cell>
          <cell r="S974" t="str">
            <v>wearables</v>
          </cell>
        </row>
        <row r="975">
          <cell r="D975">
            <v>20000</v>
          </cell>
          <cell r="F975" t="str">
            <v>failed</v>
          </cell>
          <cell r="S975" t="str">
            <v>wearables</v>
          </cell>
        </row>
        <row r="976">
          <cell r="D976">
            <v>50000</v>
          </cell>
          <cell r="F976" t="str">
            <v>failed</v>
          </cell>
          <cell r="S976" t="str">
            <v>wearables</v>
          </cell>
        </row>
        <row r="977">
          <cell r="D977">
            <v>100000</v>
          </cell>
          <cell r="F977" t="str">
            <v>failed</v>
          </cell>
          <cell r="S977" t="str">
            <v>wearables</v>
          </cell>
        </row>
        <row r="978">
          <cell r="D978">
            <v>150000</v>
          </cell>
          <cell r="F978" t="str">
            <v>failed</v>
          </cell>
          <cell r="S978" t="str">
            <v>wearables</v>
          </cell>
        </row>
        <row r="979">
          <cell r="D979">
            <v>2700</v>
          </cell>
          <cell r="F979" t="str">
            <v>failed</v>
          </cell>
          <cell r="S979" t="str">
            <v>wearables</v>
          </cell>
        </row>
        <row r="980">
          <cell r="D980">
            <v>172889</v>
          </cell>
          <cell r="F980" t="str">
            <v>failed</v>
          </cell>
          <cell r="S980" t="str">
            <v>wearables</v>
          </cell>
        </row>
        <row r="981">
          <cell r="D981">
            <v>35000</v>
          </cell>
          <cell r="F981" t="str">
            <v>failed</v>
          </cell>
          <cell r="S981" t="str">
            <v>wearables</v>
          </cell>
        </row>
        <row r="982">
          <cell r="D982">
            <v>10000</v>
          </cell>
          <cell r="F982" t="str">
            <v>failed</v>
          </cell>
          <cell r="S982" t="str">
            <v>wearables</v>
          </cell>
        </row>
        <row r="983">
          <cell r="D983">
            <v>88888</v>
          </cell>
          <cell r="F983" t="str">
            <v>failed</v>
          </cell>
          <cell r="S983" t="str">
            <v>wearables</v>
          </cell>
        </row>
        <row r="984">
          <cell r="D984">
            <v>17500</v>
          </cell>
          <cell r="F984" t="str">
            <v>failed</v>
          </cell>
          <cell r="S984" t="str">
            <v>wearables</v>
          </cell>
        </row>
        <row r="985">
          <cell r="D985">
            <v>104219</v>
          </cell>
          <cell r="F985" t="str">
            <v>failed</v>
          </cell>
          <cell r="S985" t="str">
            <v>wearables</v>
          </cell>
        </row>
        <row r="986">
          <cell r="D986">
            <v>10000</v>
          </cell>
          <cell r="F986" t="str">
            <v>failed</v>
          </cell>
          <cell r="S986" t="str">
            <v>wearables</v>
          </cell>
        </row>
        <row r="987">
          <cell r="D987">
            <v>30000</v>
          </cell>
          <cell r="F987" t="str">
            <v>failed</v>
          </cell>
          <cell r="S987" t="str">
            <v>wearables</v>
          </cell>
        </row>
        <row r="988">
          <cell r="D988">
            <v>20000</v>
          </cell>
          <cell r="F988" t="str">
            <v>failed</v>
          </cell>
          <cell r="S988" t="str">
            <v>wearables</v>
          </cell>
        </row>
        <row r="989">
          <cell r="D989">
            <v>50000</v>
          </cell>
          <cell r="F989" t="str">
            <v>failed</v>
          </cell>
          <cell r="S989" t="str">
            <v>wearables</v>
          </cell>
        </row>
        <row r="990">
          <cell r="D990">
            <v>5000</v>
          </cell>
          <cell r="F990" t="str">
            <v>failed</v>
          </cell>
          <cell r="S990" t="str">
            <v>wearables</v>
          </cell>
        </row>
        <row r="991">
          <cell r="D991">
            <v>10000</v>
          </cell>
          <cell r="F991" t="str">
            <v>failed</v>
          </cell>
          <cell r="S991" t="str">
            <v>wearables</v>
          </cell>
        </row>
        <row r="992">
          <cell r="D992">
            <v>25000</v>
          </cell>
          <cell r="F992" t="str">
            <v>failed</v>
          </cell>
          <cell r="S992" t="str">
            <v>wearables</v>
          </cell>
        </row>
        <row r="993">
          <cell r="D993">
            <v>5000</v>
          </cell>
          <cell r="F993" t="str">
            <v>failed</v>
          </cell>
          <cell r="S993" t="str">
            <v>wearables</v>
          </cell>
        </row>
        <row r="994">
          <cell r="D994">
            <v>100000</v>
          </cell>
          <cell r="F994" t="str">
            <v>failed</v>
          </cell>
          <cell r="S994" t="str">
            <v>wearables</v>
          </cell>
        </row>
        <row r="995">
          <cell r="D995">
            <v>70000</v>
          </cell>
          <cell r="F995" t="str">
            <v>failed</v>
          </cell>
          <cell r="S995" t="str">
            <v>wearables</v>
          </cell>
        </row>
        <row r="996">
          <cell r="D996">
            <v>200000</v>
          </cell>
          <cell r="F996" t="str">
            <v>failed</v>
          </cell>
          <cell r="S996" t="str">
            <v>wearables</v>
          </cell>
        </row>
        <row r="997">
          <cell r="D997">
            <v>10000</v>
          </cell>
          <cell r="F997" t="str">
            <v>failed</v>
          </cell>
          <cell r="S997" t="str">
            <v>wearables</v>
          </cell>
        </row>
        <row r="998">
          <cell r="D998">
            <v>4000</v>
          </cell>
          <cell r="F998" t="str">
            <v>failed</v>
          </cell>
          <cell r="S998" t="str">
            <v>wearables</v>
          </cell>
        </row>
        <row r="999">
          <cell r="D999">
            <v>5000</v>
          </cell>
          <cell r="F999" t="str">
            <v>failed</v>
          </cell>
          <cell r="S999" t="str">
            <v>wearables</v>
          </cell>
        </row>
        <row r="1000">
          <cell r="D1000">
            <v>60000</v>
          </cell>
          <cell r="F1000" t="str">
            <v>failed</v>
          </cell>
          <cell r="S1000" t="str">
            <v>wearables</v>
          </cell>
        </row>
        <row r="1001">
          <cell r="D1001">
            <v>150000</v>
          </cell>
          <cell r="F1001" t="str">
            <v>failed</v>
          </cell>
          <cell r="S1001" t="str">
            <v>wearables</v>
          </cell>
        </row>
        <row r="1002">
          <cell r="D1002">
            <v>894700</v>
          </cell>
          <cell r="F1002" t="str">
            <v>canceled</v>
          </cell>
          <cell r="S1002" t="str">
            <v>wearables</v>
          </cell>
        </row>
        <row r="1003">
          <cell r="D1003">
            <v>5000</v>
          </cell>
          <cell r="F1003" t="str">
            <v>canceled</v>
          </cell>
          <cell r="S1003" t="str">
            <v>wearables</v>
          </cell>
        </row>
        <row r="1004">
          <cell r="D1004">
            <v>9999</v>
          </cell>
          <cell r="F1004" t="str">
            <v>canceled</v>
          </cell>
          <cell r="S1004" t="str">
            <v>wearables</v>
          </cell>
        </row>
        <row r="1005">
          <cell r="D1005">
            <v>20000</v>
          </cell>
          <cell r="F1005" t="str">
            <v>canceled</v>
          </cell>
          <cell r="S1005" t="str">
            <v>wearables</v>
          </cell>
        </row>
        <row r="1006">
          <cell r="D1006">
            <v>25000</v>
          </cell>
          <cell r="F1006" t="str">
            <v>canceled</v>
          </cell>
          <cell r="S1006" t="str">
            <v>wearables</v>
          </cell>
        </row>
        <row r="1007">
          <cell r="D1007">
            <v>200000</v>
          </cell>
          <cell r="F1007" t="str">
            <v>canceled</v>
          </cell>
          <cell r="S1007" t="str">
            <v>wearables</v>
          </cell>
        </row>
        <row r="1008">
          <cell r="D1008">
            <v>4000</v>
          </cell>
          <cell r="F1008" t="str">
            <v>canceled</v>
          </cell>
          <cell r="S1008" t="str">
            <v>wearables</v>
          </cell>
        </row>
        <row r="1009">
          <cell r="D1009">
            <v>30000</v>
          </cell>
          <cell r="F1009" t="str">
            <v>canceled</v>
          </cell>
          <cell r="S1009" t="str">
            <v>wearables</v>
          </cell>
        </row>
        <row r="1010">
          <cell r="D1010">
            <v>93500</v>
          </cell>
          <cell r="F1010" t="str">
            <v>canceled</v>
          </cell>
          <cell r="S1010" t="str">
            <v>wearables</v>
          </cell>
        </row>
        <row r="1011">
          <cell r="D1011">
            <v>50000</v>
          </cell>
          <cell r="F1011" t="str">
            <v>canceled</v>
          </cell>
          <cell r="S1011" t="str">
            <v>wearables</v>
          </cell>
        </row>
        <row r="1012">
          <cell r="D1012">
            <v>115250</v>
          </cell>
          <cell r="F1012" t="str">
            <v>canceled</v>
          </cell>
          <cell r="S1012" t="str">
            <v>wearables</v>
          </cell>
        </row>
        <row r="1013">
          <cell r="D1013">
            <v>20000</v>
          </cell>
          <cell r="F1013" t="str">
            <v>canceled</v>
          </cell>
          <cell r="S1013" t="str">
            <v>wearables</v>
          </cell>
        </row>
        <row r="1014">
          <cell r="D1014">
            <v>5000</v>
          </cell>
          <cell r="F1014" t="str">
            <v>canceled</v>
          </cell>
          <cell r="S1014" t="str">
            <v>wearables</v>
          </cell>
        </row>
        <row r="1015">
          <cell r="D1015">
            <v>25000</v>
          </cell>
          <cell r="F1015" t="str">
            <v>canceled</v>
          </cell>
          <cell r="S1015" t="str">
            <v>wearables</v>
          </cell>
        </row>
        <row r="1016">
          <cell r="D1016">
            <v>10000</v>
          </cell>
          <cell r="F1016" t="str">
            <v>canceled</v>
          </cell>
          <cell r="S1016" t="str">
            <v>wearables</v>
          </cell>
        </row>
        <row r="1017">
          <cell r="D1017">
            <v>9000</v>
          </cell>
          <cell r="F1017" t="str">
            <v>canceled</v>
          </cell>
          <cell r="S1017" t="str">
            <v>wearables</v>
          </cell>
        </row>
        <row r="1018">
          <cell r="D1018">
            <v>100000</v>
          </cell>
          <cell r="F1018" t="str">
            <v>canceled</v>
          </cell>
          <cell r="S1018" t="str">
            <v>wearables</v>
          </cell>
        </row>
        <row r="1019">
          <cell r="D1019">
            <v>250000</v>
          </cell>
          <cell r="F1019" t="str">
            <v>canceled</v>
          </cell>
          <cell r="S1019" t="str">
            <v>wearables</v>
          </cell>
        </row>
        <row r="1020">
          <cell r="D1020">
            <v>20000</v>
          </cell>
          <cell r="F1020" t="str">
            <v>canceled</v>
          </cell>
          <cell r="S1020" t="str">
            <v>wearables</v>
          </cell>
        </row>
        <row r="1021">
          <cell r="D1021">
            <v>45000</v>
          </cell>
          <cell r="F1021" t="str">
            <v>canceled</v>
          </cell>
          <cell r="S1021" t="str">
            <v>wearables</v>
          </cell>
        </row>
        <row r="1022">
          <cell r="D1022">
            <v>1550</v>
          </cell>
          <cell r="F1022" t="str">
            <v>successful</v>
          </cell>
          <cell r="S1022" t="str">
            <v>electronic music</v>
          </cell>
        </row>
        <row r="1023">
          <cell r="D1023">
            <v>3000</v>
          </cell>
          <cell r="F1023" t="str">
            <v>successful</v>
          </cell>
          <cell r="S1023" t="str">
            <v>electronic music</v>
          </cell>
        </row>
        <row r="1024">
          <cell r="D1024">
            <v>2000</v>
          </cell>
          <cell r="F1024" t="str">
            <v>successful</v>
          </cell>
          <cell r="S1024" t="str">
            <v>electronic music</v>
          </cell>
        </row>
        <row r="1025">
          <cell r="D1025">
            <v>2000</v>
          </cell>
          <cell r="F1025" t="str">
            <v>successful</v>
          </cell>
          <cell r="S1025" t="str">
            <v>electronic music</v>
          </cell>
        </row>
        <row r="1026">
          <cell r="D1026">
            <v>20000</v>
          </cell>
          <cell r="F1026" t="str">
            <v>successful</v>
          </cell>
          <cell r="S1026" t="str">
            <v>electronic music</v>
          </cell>
        </row>
        <row r="1027">
          <cell r="D1027">
            <v>70000</v>
          </cell>
          <cell r="F1027" t="str">
            <v>successful</v>
          </cell>
          <cell r="S1027" t="str">
            <v>electronic music</v>
          </cell>
        </row>
        <row r="1028">
          <cell r="D1028">
            <v>7000</v>
          </cell>
          <cell r="F1028" t="str">
            <v>successful</v>
          </cell>
          <cell r="S1028" t="str">
            <v>electronic music</v>
          </cell>
        </row>
        <row r="1029">
          <cell r="D1029">
            <v>7501</v>
          </cell>
          <cell r="F1029" t="str">
            <v>successful</v>
          </cell>
          <cell r="S1029" t="str">
            <v>electronic music</v>
          </cell>
        </row>
        <row r="1030">
          <cell r="D1030">
            <v>10000</v>
          </cell>
          <cell r="F1030" t="str">
            <v>successful</v>
          </cell>
          <cell r="S1030" t="str">
            <v>electronic music</v>
          </cell>
        </row>
        <row r="1031">
          <cell r="D1031">
            <v>10000</v>
          </cell>
          <cell r="F1031" t="str">
            <v>successful</v>
          </cell>
          <cell r="S1031" t="str">
            <v>electronic music</v>
          </cell>
        </row>
        <row r="1032">
          <cell r="D1032">
            <v>2000</v>
          </cell>
          <cell r="F1032" t="str">
            <v>successful</v>
          </cell>
          <cell r="S1032" t="str">
            <v>electronic music</v>
          </cell>
        </row>
        <row r="1033">
          <cell r="D1033">
            <v>10000</v>
          </cell>
          <cell r="F1033" t="str">
            <v>successful</v>
          </cell>
          <cell r="S1033" t="str">
            <v>electronic music</v>
          </cell>
        </row>
        <row r="1034">
          <cell r="D1034">
            <v>5400</v>
          </cell>
          <cell r="F1034" t="str">
            <v>successful</v>
          </cell>
          <cell r="S1034" t="str">
            <v>electronic music</v>
          </cell>
        </row>
        <row r="1035">
          <cell r="D1035">
            <v>1328</v>
          </cell>
          <cell r="F1035" t="str">
            <v>successful</v>
          </cell>
          <cell r="S1035" t="str">
            <v>electronic music</v>
          </cell>
        </row>
        <row r="1036">
          <cell r="D1036">
            <v>5000</v>
          </cell>
          <cell r="F1036" t="str">
            <v>successful</v>
          </cell>
          <cell r="S1036" t="str">
            <v>electronic music</v>
          </cell>
        </row>
        <row r="1037">
          <cell r="D1037">
            <v>4600</v>
          </cell>
          <cell r="F1037" t="str">
            <v>successful</v>
          </cell>
          <cell r="S1037" t="str">
            <v>electronic music</v>
          </cell>
        </row>
        <row r="1038">
          <cell r="D1038">
            <v>4500</v>
          </cell>
          <cell r="F1038" t="str">
            <v>successful</v>
          </cell>
          <cell r="S1038" t="str">
            <v>electronic music</v>
          </cell>
        </row>
        <row r="1039">
          <cell r="D1039">
            <v>1000</v>
          </cell>
          <cell r="F1039" t="str">
            <v>successful</v>
          </cell>
          <cell r="S1039" t="str">
            <v>electronic music</v>
          </cell>
        </row>
        <row r="1040">
          <cell r="D1040">
            <v>1500</v>
          </cell>
          <cell r="F1040" t="str">
            <v>successful</v>
          </cell>
          <cell r="S1040" t="str">
            <v>electronic music</v>
          </cell>
        </row>
        <row r="1041">
          <cell r="D1041">
            <v>500</v>
          </cell>
          <cell r="F1041" t="str">
            <v>successful</v>
          </cell>
          <cell r="S1041" t="str">
            <v>electronic music</v>
          </cell>
        </row>
        <row r="1042">
          <cell r="D1042">
            <v>85000</v>
          </cell>
          <cell r="F1042" t="str">
            <v>canceled</v>
          </cell>
          <cell r="S1042" t="str">
            <v>audio</v>
          </cell>
        </row>
        <row r="1043">
          <cell r="D1043">
            <v>50</v>
          </cell>
          <cell r="F1043" t="str">
            <v>canceled</v>
          </cell>
          <cell r="S1043" t="str">
            <v>audio</v>
          </cell>
        </row>
        <row r="1044">
          <cell r="D1044">
            <v>650</v>
          </cell>
          <cell r="F1044" t="str">
            <v>canceled</v>
          </cell>
          <cell r="S1044" t="str">
            <v>audio</v>
          </cell>
        </row>
        <row r="1045">
          <cell r="D1045">
            <v>100000</v>
          </cell>
          <cell r="F1045" t="str">
            <v>canceled</v>
          </cell>
          <cell r="S1045" t="str">
            <v>audio</v>
          </cell>
        </row>
        <row r="1046">
          <cell r="D1046">
            <v>7000</v>
          </cell>
          <cell r="F1046" t="str">
            <v>canceled</v>
          </cell>
          <cell r="S1046" t="str">
            <v>audio</v>
          </cell>
        </row>
        <row r="1047">
          <cell r="D1047">
            <v>10000</v>
          </cell>
          <cell r="F1047" t="str">
            <v>canceled</v>
          </cell>
          <cell r="S1047" t="str">
            <v>audio</v>
          </cell>
        </row>
        <row r="1048">
          <cell r="D1048">
            <v>3000</v>
          </cell>
          <cell r="F1048" t="str">
            <v>canceled</v>
          </cell>
          <cell r="S1048" t="str">
            <v>audio</v>
          </cell>
        </row>
        <row r="1049">
          <cell r="D1049">
            <v>2000</v>
          </cell>
          <cell r="F1049" t="str">
            <v>canceled</v>
          </cell>
          <cell r="S1049" t="str">
            <v>audio</v>
          </cell>
        </row>
        <row r="1050">
          <cell r="D1050">
            <v>15000</v>
          </cell>
          <cell r="F1050" t="str">
            <v>canceled</v>
          </cell>
          <cell r="S1050" t="str">
            <v>audio</v>
          </cell>
        </row>
        <row r="1051">
          <cell r="D1051">
            <v>12000</v>
          </cell>
          <cell r="F1051" t="str">
            <v>canceled</v>
          </cell>
          <cell r="S1051" t="str">
            <v>audio</v>
          </cell>
        </row>
        <row r="1052">
          <cell r="D1052">
            <v>2500</v>
          </cell>
          <cell r="F1052" t="str">
            <v>canceled</v>
          </cell>
          <cell r="S1052" t="str">
            <v>audio</v>
          </cell>
        </row>
        <row r="1053">
          <cell r="D1053">
            <v>500</v>
          </cell>
          <cell r="F1053" t="str">
            <v>canceled</v>
          </cell>
          <cell r="S1053" t="str">
            <v>audio</v>
          </cell>
        </row>
        <row r="1054">
          <cell r="D1054">
            <v>4336</v>
          </cell>
          <cell r="F1054" t="str">
            <v>canceled</v>
          </cell>
          <cell r="S1054" t="str">
            <v>audio</v>
          </cell>
        </row>
        <row r="1055">
          <cell r="D1055">
            <v>1500</v>
          </cell>
          <cell r="F1055" t="str">
            <v>canceled</v>
          </cell>
          <cell r="S1055" t="str">
            <v>audio</v>
          </cell>
        </row>
        <row r="1056">
          <cell r="D1056">
            <v>2500</v>
          </cell>
          <cell r="F1056" t="str">
            <v>canceled</v>
          </cell>
          <cell r="S1056" t="str">
            <v>audio</v>
          </cell>
        </row>
        <row r="1057">
          <cell r="D1057">
            <v>3500</v>
          </cell>
          <cell r="F1057" t="str">
            <v>canceled</v>
          </cell>
          <cell r="S1057" t="str">
            <v>audio</v>
          </cell>
        </row>
        <row r="1058">
          <cell r="D1058">
            <v>10000</v>
          </cell>
          <cell r="F1058" t="str">
            <v>canceled</v>
          </cell>
          <cell r="S1058" t="str">
            <v>audio</v>
          </cell>
        </row>
        <row r="1059">
          <cell r="D1059">
            <v>10000</v>
          </cell>
          <cell r="F1059" t="str">
            <v>canceled</v>
          </cell>
          <cell r="S1059" t="str">
            <v>audio</v>
          </cell>
        </row>
        <row r="1060">
          <cell r="D1060">
            <v>40000</v>
          </cell>
          <cell r="F1060" t="str">
            <v>canceled</v>
          </cell>
          <cell r="S1060" t="str">
            <v>audio</v>
          </cell>
        </row>
        <row r="1061">
          <cell r="D1061">
            <v>1100</v>
          </cell>
          <cell r="F1061" t="str">
            <v>canceled</v>
          </cell>
          <cell r="S1061" t="str">
            <v>audio</v>
          </cell>
        </row>
        <row r="1062">
          <cell r="D1062">
            <v>5000</v>
          </cell>
          <cell r="F1062" t="str">
            <v>canceled</v>
          </cell>
          <cell r="S1062" t="str">
            <v>audio</v>
          </cell>
        </row>
        <row r="1063">
          <cell r="D1063">
            <v>4000</v>
          </cell>
          <cell r="F1063" t="str">
            <v>canceled</v>
          </cell>
          <cell r="S1063" t="str">
            <v>audio</v>
          </cell>
        </row>
        <row r="1064">
          <cell r="D1064">
            <v>199</v>
          </cell>
          <cell r="F1064" t="str">
            <v>canceled</v>
          </cell>
          <cell r="S1064" t="str">
            <v>audio</v>
          </cell>
        </row>
        <row r="1065">
          <cell r="D1065">
            <v>1000</v>
          </cell>
          <cell r="F1065" t="str">
            <v>canceled</v>
          </cell>
          <cell r="S1065" t="str">
            <v>audio</v>
          </cell>
        </row>
        <row r="1066">
          <cell r="D1066">
            <v>90000</v>
          </cell>
          <cell r="F1066" t="str">
            <v>failed</v>
          </cell>
          <cell r="S1066" t="str">
            <v>video games</v>
          </cell>
        </row>
        <row r="1067">
          <cell r="D1067">
            <v>3000</v>
          </cell>
          <cell r="F1067" t="str">
            <v>failed</v>
          </cell>
          <cell r="S1067" t="str">
            <v>video games</v>
          </cell>
        </row>
        <row r="1068">
          <cell r="D1068">
            <v>150000</v>
          </cell>
          <cell r="F1068" t="str">
            <v>failed</v>
          </cell>
          <cell r="S1068" t="str">
            <v>video games</v>
          </cell>
        </row>
        <row r="1069">
          <cell r="D1069">
            <v>500</v>
          </cell>
          <cell r="F1069" t="str">
            <v>failed</v>
          </cell>
          <cell r="S1069" t="str">
            <v>video games</v>
          </cell>
        </row>
        <row r="1070">
          <cell r="D1070">
            <v>30000</v>
          </cell>
          <cell r="F1070" t="str">
            <v>failed</v>
          </cell>
          <cell r="S1070" t="str">
            <v>video games</v>
          </cell>
        </row>
        <row r="1071">
          <cell r="D1071">
            <v>2200</v>
          </cell>
          <cell r="F1071" t="str">
            <v>failed</v>
          </cell>
          <cell r="S1071" t="str">
            <v>video games</v>
          </cell>
        </row>
        <row r="1072">
          <cell r="D1072">
            <v>10000</v>
          </cell>
          <cell r="F1072" t="str">
            <v>failed</v>
          </cell>
          <cell r="S1072" t="str">
            <v>video games</v>
          </cell>
        </row>
        <row r="1073">
          <cell r="D1073">
            <v>100</v>
          </cell>
          <cell r="F1073" t="str">
            <v>failed</v>
          </cell>
          <cell r="S1073" t="str">
            <v>video games</v>
          </cell>
        </row>
        <row r="1074">
          <cell r="D1074">
            <v>75000</v>
          </cell>
          <cell r="F1074" t="str">
            <v>failed</v>
          </cell>
          <cell r="S1074" t="str">
            <v>video games</v>
          </cell>
        </row>
        <row r="1075">
          <cell r="D1075">
            <v>750</v>
          </cell>
          <cell r="F1075" t="str">
            <v>failed</v>
          </cell>
          <cell r="S1075" t="str">
            <v>video games</v>
          </cell>
        </row>
        <row r="1076">
          <cell r="D1076">
            <v>54000</v>
          </cell>
          <cell r="F1076" t="str">
            <v>failed</v>
          </cell>
          <cell r="S1076" t="str">
            <v>video games</v>
          </cell>
        </row>
        <row r="1077">
          <cell r="D1077">
            <v>1000</v>
          </cell>
          <cell r="F1077" t="str">
            <v>failed</v>
          </cell>
          <cell r="S1077" t="str">
            <v>video games</v>
          </cell>
        </row>
        <row r="1078">
          <cell r="D1078">
            <v>75000</v>
          </cell>
          <cell r="F1078" t="str">
            <v>failed</v>
          </cell>
          <cell r="S1078" t="str">
            <v>video games</v>
          </cell>
        </row>
        <row r="1079">
          <cell r="D1079">
            <v>25000</v>
          </cell>
          <cell r="F1079" t="str">
            <v>failed</v>
          </cell>
          <cell r="S1079" t="str">
            <v>video games</v>
          </cell>
        </row>
        <row r="1080">
          <cell r="D1080">
            <v>600</v>
          </cell>
          <cell r="F1080" t="str">
            <v>failed</v>
          </cell>
          <cell r="S1080" t="str">
            <v>video games</v>
          </cell>
        </row>
        <row r="1081">
          <cell r="D1081">
            <v>26000</v>
          </cell>
          <cell r="F1081" t="str">
            <v>failed</v>
          </cell>
          <cell r="S1081" t="str">
            <v>video games</v>
          </cell>
        </row>
        <row r="1082">
          <cell r="D1082">
            <v>20000</v>
          </cell>
          <cell r="F1082" t="str">
            <v>failed</v>
          </cell>
          <cell r="S1082" t="str">
            <v>video games</v>
          </cell>
        </row>
        <row r="1083">
          <cell r="D1083">
            <v>68000</v>
          </cell>
          <cell r="F1083" t="str">
            <v>failed</v>
          </cell>
          <cell r="S1083" t="str">
            <v>video games</v>
          </cell>
        </row>
        <row r="1084">
          <cell r="D1084">
            <v>10000</v>
          </cell>
          <cell r="F1084" t="str">
            <v>failed</v>
          </cell>
          <cell r="S1084" t="str">
            <v>video games</v>
          </cell>
        </row>
        <row r="1085">
          <cell r="D1085">
            <v>50000</v>
          </cell>
          <cell r="F1085" t="str">
            <v>failed</v>
          </cell>
          <cell r="S1085" t="str">
            <v>video games</v>
          </cell>
        </row>
        <row r="1086">
          <cell r="D1086">
            <v>550</v>
          </cell>
          <cell r="F1086" t="str">
            <v>failed</v>
          </cell>
          <cell r="S1086" t="str">
            <v>video games</v>
          </cell>
        </row>
        <row r="1087">
          <cell r="D1087">
            <v>30000</v>
          </cell>
          <cell r="F1087" t="str">
            <v>failed</v>
          </cell>
          <cell r="S1087" t="str">
            <v>video games</v>
          </cell>
        </row>
        <row r="1088">
          <cell r="D1088">
            <v>18000</v>
          </cell>
          <cell r="F1088" t="str">
            <v>failed</v>
          </cell>
          <cell r="S1088" t="str">
            <v>video games</v>
          </cell>
        </row>
        <row r="1089">
          <cell r="D1089">
            <v>1100</v>
          </cell>
          <cell r="F1089" t="str">
            <v>failed</v>
          </cell>
          <cell r="S1089" t="str">
            <v>video games</v>
          </cell>
        </row>
        <row r="1090">
          <cell r="D1090">
            <v>45000</v>
          </cell>
          <cell r="F1090" t="str">
            <v>failed</v>
          </cell>
          <cell r="S1090" t="str">
            <v>video games</v>
          </cell>
        </row>
        <row r="1091">
          <cell r="D1091">
            <v>15000</v>
          </cell>
          <cell r="F1091" t="str">
            <v>failed</v>
          </cell>
          <cell r="S1091" t="str">
            <v>video games</v>
          </cell>
        </row>
        <row r="1092">
          <cell r="D1092">
            <v>12999</v>
          </cell>
          <cell r="F1092" t="str">
            <v>failed</v>
          </cell>
          <cell r="S1092" t="str">
            <v>video games</v>
          </cell>
        </row>
        <row r="1093">
          <cell r="D1093">
            <v>200</v>
          </cell>
          <cell r="F1093" t="str">
            <v>failed</v>
          </cell>
          <cell r="S1093" t="str">
            <v>video games</v>
          </cell>
        </row>
        <row r="1094">
          <cell r="D1094">
            <v>2000</v>
          </cell>
          <cell r="F1094" t="str">
            <v>failed</v>
          </cell>
          <cell r="S1094" t="str">
            <v>video games</v>
          </cell>
        </row>
        <row r="1095">
          <cell r="D1095">
            <v>300</v>
          </cell>
          <cell r="F1095" t="str">
            <v>failed</v>
          </cell>
          <cell r="S1095" t="str">
            <v>video games</v>
          </cell>
        </row>
        <row r="1096">
          <cell r="D1096">
            <v>18000</v>
          </cell>
          <cell r="F1096" t="str">
            <v>failed</v>
          </cell>
          <cell r="S1096" t="str">
            <v>video games</v>
          </cell>
        </row>
        <row r="1097">
          <cell r="D1097">
            <v>500000</v>
          </cell>
          <cell r="F1097" t="str">
            <v>failed</v>
          </cell>
          <cell r="S1097" t="str">
            <v>video games</v>
          </cell>
        </row>
        <row r="1098">
          <cell r="D1098">
            <v>12000</v>
          </cell>
          <cell r="F1098" t="str">
            <v>failed</v>
          </cell>
          <cell r="S1098" t="str">
            <v>video games</v>
          </cell>
        </row>
        <row r="1099">
          <cell r="D1099">
            <v>100000</v>
          </cell>
          <cell r="F1099" t="str">
            <v>failed</v>
          </cell>
          <cell r="S1099" t="str">
            <v>video games</v>
          </cell>
        </row>
        <row r="1100">
          <cell r="D1100">
            <v>25000</v>
          </cell>
          <cell r="F1100" t="str">
            <v>failed</v>
          </cell>
          <cell r="S1100" t="str">
            <v>video games</v>
          </cell>
        </row>
        <row r="1101">
          <cell r="D1101">
            <v>5000</v>
          </cell>
          <cell r="F1101" t="str">
            <v>failed</v>
          </cell>
          <cell r="S1101" t="str">
            <v>video games</v>
          </cell>
        </row>
        <row r="1102">
          <cell r="D1102">
            <v>4000</v>
          </cell>
          <cell r="F1102" t="str">
            <v>failed</v>
          </cell>
          <cell r="S1102" t="str">
            <v>video games</v>
          </cell>
        </row>
        <row r="1103">
          <cell r="D1103">
            <v>100000</v>
          </cell>
          <cell r="F1103" t="str">
            <v>failed</v>
          </cell>
          <cell r="S1103" t="str">
            <v>video games</v>
          </cell>
        </row>
        <row r="1104">
          <cell r="D1104">
            <v>8000</v>
          </cell>
          <cell r="F1104" t="str">
            <v>failed</v>
          </cell>
          <cell r="S1104" t="str">
            <v>video games</v>
          </cell>
        </row>
        <row r="1105">
          <cell r="D1105">
            <v>15000</v>
          </cell>
          <cell r="F1105" t="str">
            <v>failed</v>
          </cell>
          <cell r="S1105" t="str">
            <v>video games</v>
          </cell>
        </row>
        <row r="1106">
          <cell r="D1106">
            <v>60000</v>
          </cell>
          <cell r="F1106" t="str">
            <v>failed</v>
          </cell>
          <cell r="S1106" t="str">
            <v>video games</v>
          </cell>
        </row>
        <row r="1107">
          <cell r="D1107">
            <v>900000</v>
          </cell>
          <cell r="F1107" t="str">
            <v>failed</v>
          </cell>
          <cell r="S1107" t="str">
            <v>video games</v>
          </cell>
        </row>
        <row r="1108">
          <cell r="D1108">
            <v>400</v>
          </cell>
          <cell r="F1108" t="str">
            <v>failed</v>
          </cell>
          <cell r="S1108" t="str">
            <v>video games</v>
          </cell>
        </row>
        <row r="1109">
          <cell r="D1109">
            <v>10000</v>
          </cell>
          <cell r="F1109" t="str">
            <v>failed</v>
          </cell>
          <cell r="S1109" t="str">
            <v>video games</v>
          </cell>
        </row>
        <row r="1110">
          <cell r="D1110">
            <v>25000</v>
          </cell>
          <cell r="F1110" t="str">
            <v>failed</v>
          </cell>
          <cell r="S1110" t="str">
            <v>video games</v>
          </cell>
        </row>
        <row r="1111">
          <cell r="D1111">
            <v>10000</v>
          </cell>
          <cell r="F1111" t="str">
            <v>failed</v>
          </cell>
          <cell r="S1111" t="str">
            <v>video games</v>
          </cell>
        </row>
        <row r="1112">
          <cell r="D1112">
            <v>50000</v>
          </cell>
          <cell r="F1112" t="str">
            <v>failed</v>
          </cell>
          <cell r="S1112" t="str">
            <v>video games</v>
          </cell>
        </row>
        <row r="1113">
          <cell r="D1113">
            <v>2500</v>
          </cell>
          <cell r="F1113" t="str">
            <v>failed</v>
          </cell>
          <cell r="S1113" t="str">
            <v>video games</v>
          </cell>
        </row>
        <row r="1114">
          <cell r="D1114">
            <v>88000</v>
          </cell>
          <cell r="F1114" t="str">
            <v>failed</v>
          </cell>
          <cell r="S1114" t="str">
            <v>video games</v>
          </cell>
        </row>
        <row r="1115">
          <cell r="D1115">
            <v>1000</v>
          </cell>
          <cell r="F1115" t="str">
            <v>failed</v>
          </cell>
          <cell r="S1115" t="str">
            <v>video games</v>
          </cell>
        </row>
        <row r="1116">
          <cell r="D1116">
            <v>6000</v>
          </cell>
          <cell r="F1116" t="str">
            <v>failed</v>
          </cell>
          <cell r="S1116" t="str">
            <v>video games</v>
          </cell>
        </row>
        <row r="1117">
          <cell r="D1117">
            <v>40000</v>
          </cell>
          <cell r="F1117" t="str">
            <v>failed</v>
          </cell>
          <cell r="S1117" t="str">
            <v>video games</v>
          </cell>
        </row>
        <row r="1118">
          <cell r="D1118">
            <v>500000</v>
          </cell>
          <cell r="F1118" t="str">
            <v>failed</v>
          </cell>
          <cell r="S1118" t="str">
            <v>video games</v>
          </cell>
        </row>
        <row r="1119">
          <cell r="D1119">
            <v>1000</v>
          </cell>
          <cell r="F1119" t="str">
            <v>failed</v>
          </cell>
          <cell r="S1119" t="str">
            <v>video games</v>
          </cell>
        </row>
        <row r="1120">
          <cell r="D1120">
            <v>4500</v>
          </cell>
          <cell r="F1120" t="str">
            <v>failed</v>
          </cell>
          <cell r="S1120" t="str">
            <v>video games</v>
          </cell>
        </row>
        <row r="1121">
          <cell r="D1121">
            <v>2100</v>
          </cell>
          <cell r="F1121" t="str">
            <v>failed</v>
          </cell>
          <cell r="S1121" t="str">
            <v>video games</v>
          </cell>
        </row>
        <row r="1122">
          <cell r="D1122">
            <v>25000</v>
          </cell>
          <cell r="F1122" t="str">
            <v>failed</v>
          </cell>
          <cell r="S1122" t="str">
            <v>video games</v>
          </cell>
        </row>
        <row r="1123">
          <cell r="D1123">
            <v>250000</v>
          </cell>
          <cell r="F1123" t="str">
            <v>failed</v>
          </cell>
          <cell r="S1123" t="str">
            <v>video games</v>
          </cell>
        </row>
        <row r="1124">
          <cell r="D1124">
            <v>3200</v>
          </cell>
          <cell r="F1124" t="str">
            <v>failed</v>
          </cell>
          <cell r="S1124" t="str">
            <v>video games</v>
          </cell>
        </row>
        <row r="1125">
          <cell r="D1125">
            <v>5000</v>
          </cell>
          <cell r="F1125" t="str">
            <v>failed</v>
          </cell>
          <cell r="S1125" t="str">
            <v>video games</v>
          </cell>
        </row>
        <row r="1126">
          <cell r="D1126">
            <v>90000</v>
          </cell>
          <cell r="F1126" t="str">
            <v>failed</v>
          </cell>
          <cell r="S1126" t="str">
            <v>mobile games</v>
          </cell>
        </row>
        <row r="1127">
          <cell r="D1127">
            <v>3000</v>
          </cell>
          <cell r="F1127" t="str">
            <v>failed</v>
          </cell>
          <cell r="S1127" t="str">
            <v>mobile games</v>
          </cell>
        </row>
        <row r="1128">
          <cell r="D1128">
            <v>2000</v>
          </cell>
          <cell r="F1128" t="str">
            <v>failed</v>
          </cell>
          <cell r="S1128" t="str">
            <v>mobile games</v>
          </cell>
        </row>
        <row r="1129">
          <cell r="D1129">
            <v>35000</v>
          </cell>
          <cell r="F1129" t="str">
            <v>failed</v>
          </cell>
          <cell r="S1129" t="str">
            <v>mobile games</v>
          </cell>
        </row>
        <row r="1130">
          <cell r="D1130">
            <v>1000</v>
          </cell>
          <cell r="F1130" t="str">
            <v>failed</v>
          </cell>
          <cell r="S1130" t="str">
            <v>mobile games</v>
          </cell>
        </row>
        <row r="1131">
          <cell r="D1131">
            <v>20000</v>
          </cell>
          <cell r="F1131" t="str">
            <v>failed</v>
          </cell>
          <cell r="S1131" t="str">
            <v>mobile games</v>
          </cell>
        </row>
        <row r="1132">
          <cell r="D1132">
            <v>5000</v>
          </cell>
          <cell r="F1132" t="str">
            <v>failed</v>
          </cell>
          <cell r="S1132" t="str">
            <v>mobile games</v>
          </cell>
        </row>
        <row r="1133">
          <cell r="D1133">
            <v>40000</v>
          </cell>
          <cell r="F1133" t="str">
            <v>failed</v>
          </cell>
          <cell r="S1133" t="str">
            <v>mobile games</v>
          </cell>
        </row>
        <row r="1134">
          <cell r="D1134">
            <v>10000</v>
          </cell>
          <cell r="F1134" t="str">
            <v>failed</v>
          </cell>
          <cell r="S1134" t="str">
            <v>mobile games</v>
          </cell>
        </row>
        <row r="1135">
          <cell r="D1135">
            <v>3000</v>
          </cell>
          <cell r="F1135" t="str">
            <v>failed</v>
          </cell>
          <cell r="S1135" t="str">
            <v>mobile games</v>
          </cell>
        </row>
        <row r="1136">
          <cell r="D1136">
            <v>25000</v>
          </cell>
          <cell r="F1136" t="str">
            <v>failed</v>
          </cell>
          <cell r="S1136" t="str">
            <v>mobile games</v>
          </cell>
        </row>
        <row r="1137">
          <cell r="D1137">
            <v>1000</v>
          </cell>
          <cell r="F1137" t="str">
            <v>failed</v>
          </cell>
          <cell r="S1137" t="str">
            <v>mobile games</v>
          </cell>
        </row>
        <row r="1138">
          <cell r="D1138">
            <v>4190</v>
          </cell>
          <cell r="F1138" t="str">
            <v>failed</v>
          </cell>
          <cell r="S1138" t="str">
            <v>mobile games</v>
          </cell>
        </row>
        <row r="1139">
          <cell r="D1139">
            <v>25000</v>
          </cell>
          <cell r="F1139" t="str">
            <v>failed</v>
          </cell>
          <cell r="S1139" t="str">
            <v>mobile games</v>
          </cell>
        </row>
        <row r="1140">
          <cell r="D1140">
            <v>35000</v>
          </cell>
          <cell r="F1140" t="str">
            <v>failed</v>
          </cell>
          <cell r="S1140" t="str">
            <v>mobile games</v>
          </cell>
        </row>
        <row r="1141">
          <cell r="D1141">
            <v>8000</v>
          </cell>
          <cell r="F1141" t="str">
            <v>failed</v>
          </cell>
          <cell r="S1141" t="str">
            <v>mobile games</v>
          </cell>
        </row>
        <row r="1142">
          <cell r="D1142">
            <v>5000</v>
          </cell>
          <cell r="F1142" t="str">
            <v>failed</v>
          </cell>
          <cell r="S1142" t="str">
            <v>mobile games</v>
          </cell>
        </row>
        <row r="1143">
          <cell r="D1143">
            <v>500</v>
          </cell>
          <cell r="F1143" t="str">
            <v>failed</v>
          </cell>
          <cell r="S1143" t="str">
            <v>mobile games</v>
          </cell>
        </row>
        <row r="1144">
          <cell r="D1144">
            <v>4000</v>
          </cell>
          <cell r="F1144" t="str">
            <v>failed</v>
          </cell>
          <cell r="S1144" t="str">
            <v>mobile games</v>
          </cell>
        </row>
        <row r="1145">
          <cell r="D1145">
            <v>45000</v>
          </cell>
          <cell r="F1145" t="str">
            <v>failed</v>
          </cell>
          <cell r="S1145" t="str">
            <v>mobile games</v>
          </cell>
        </row>
        <row r="1146">
          <cell r="D1146">
            <v>9300</v>
          </cell>
          <cell r="F1146" t="str">
            <v>failed</v>
          </cell>
          <cell r="S1146" t="str">
            <v>food trucks</v>
          </cell>
        </row>
        <row r="1147">
          <cell r="D1147">
            <v>80000</v>
          </cell>
          <cell r="F1147" t="str">
            <v>failed</v>
          </cell>
          <cell r="S1147" t="str">
            <v>food trucks</v>
          </cell>
        </row>
        <row r="1148">
          <cell r="D1148">
            <v>6000</v>
          </cell>
          <cell r="F1148" t="str">
            <v>failed</v>
          </cell>
          <cell r="S1148" t="str">
            <v>food trucks</v>
          </cell>
        </row>
        <row r="1149">
          <cell r="D1149">
            <v>25000</v>
          </cell>
          <cell r="F1149" t="str">
            <v>failed</v>
          </cell>
          <cell r="S1149" t="str">
            <v>food trucks</v>
          </cell>
        </row>
        <row r="1150">
          <cell r="D1150">
            <v>15000</v>
          </cell>
          <cell r="F1150" t="str">
            <v>failed</v>
          </cell>
          <cell r="S1150" t="str">
            <v>food trucks</v>
          </cell>
        </row>
        <row r="1151">
          <cell r="D1151">
            <v>50000</v>
          </cell>
          <cell r="F1151" t="str">
            <v>failed</v>
          </cell>
          <cell r="S1151" t="str">
            <v>food trucks</v>
          </cell>
        </row>
        <row r="1152">
          <cell r="D1152">
            <v>2500</v>
          </cell>
          <cell r="F1152" t="str">
            <v>failed</v>
          </cell>
          <cell r="S1152" t="str">
            <v>food trucks</v>
          </cell>
        </row>
        <row r="1153">
          <cell r="D1153">
            <v>25000</v>
          </cell>
          <cell r="F1153" t="str">
            <v>failed</v>
          </cell>
          <cell r="S1153" t="str">
            <v>food trucks</v>
          </cell>
        </row>
        <row r="1154">
          <cell r="D1154">
            <v>16000</v>
          </cell>
          <cell r="F1154" t="str">
            <v>failed</v>
          </cell>
          <cell r="S1154" t="str">
            <v>food trucks</v>
          </cell>
        </row>
        <row r="1155">
          <cell r="D1155">
            <v>8000</v>
          </cell>
          <cell r="F1155" t="str">
            <v>failed</v>
          </cell>
          <cell r="S1155" t="str">
            <v>food trucks</v>
          </cell>
        </row>
        <row r="1156">
          <cell r="D1156">
            <v>5000</v>
          </cell>
          <cell r="F1156" t="str">
            <v>failed</v>
          </cell>
          <cell r="S1156" t="str">
            <v>food trucks</v>
          </cell>
        </row>
        <row r="1157">
          <cell r="D1157">
            <v>25000</v>
          </cell>
          <cell r="F1157" t="str">
            <v>failed</v>
          </cell>
          <cell r="S1157" t="str">
            <v>food trucks</v>
          </cell>
        </row>
        <row r="1158">
          <cell r="D1158">
            <v>6500</v>
          </cell>
          <cell r="F1158" t="str">
            <v>failed</v>
          </cell>
          <cell r="S1158" t="str">
            <v>food trucks</v>
          </cell>
        </row>
        <row r="1159">
          <cell r="D1159">
            <v>10000</v>
          </cell>
          <cell r="F1159" t="str">
            <v>failed</v>
          </cell>
          <cell r="S1159" t="str">
            <v>food trucks</v>
          </cell>
        </row>
        <row r="1160">
          <cell r="D1160">
            <v>7500</v>
          </cell>
          <cell r="F1160" t="str">
            <v>failed</v>
          </cell>
          <cell r="S1160" t="str">
            <v>food trucks</v>
          </cell>
        </row>
        <row r="1161">
          <cell r="D1161">
            <v>6750</v>
          </cell>
          <cell r="F1161" t="str">
            <v>failed</v>
          </cell>
          <cell r="S1161" t="str">
            <v>food trucks</v>
          </cell>
        </row>
        <row r="1162">
          <cell r="D1162">
            <v>30000</v>
          </cell>
          <cell r="F1162" t="str">
            <v>failed</v>
          </cell>
          <cell r="S1162" t="str">
            <v>food trucks</v>
          </cell>
        </row>
        <row r="1163">
          <cell r="D1163">
            <v>18000</v>
          </cell>
          <cell r="F1163" t="str">
            <v>failed</v>
          </cell>
          <cell r="S1163" t="str">
            <v>food trucks</v>
          </cell>
        </row>
        <row r="1164">
          <cell r="D1164">
            <v>60000</v>
          </cell>
          <cell r="F1164" t="str">
            <v>failed</v>
          </cell>
          <cell r="S1164" t="str">
            <v>food trucks</v>
          </cell>
        </row>
        <row r="1165">
          <cell r="D1165">
            <v>5200</v>
          </cell>
          <cell r="F1165" t="str">
            <v>failed</v>
          </cell>
          <cell r="S1165" t="str">
            <v>food trucks</v>
          </cell>
        </row>
        <row r="1166">
          <cell r="D1166">
            <v>10000</v>
          </cell>
          <cell r="F1166" t="str">
            <v>failed</v>
          </cell>
          <cell r="S1166" t="str">
            <v>food trucks</v>
          </cell>
        </row>
        <row r="1167">
          <cell r="D1167">
            <v>10000</v>
          </cell>
          <cell r="F1167" t="str">
            <v>failed</v>
          </cell>
          <cell r="S1167" t="str">
            <v>food trucks</v>
          </cell>
        </row>
        <row r="1168">
          <cell r="D1168">
            <v>15000</v>
          </cell>
          <cell r="F1168" t="str">
            <v>failed</v>
          </cell>
          <cell r="S1168" t="str">
            <v>food trucks</v>
          </cell>
        </row>
        <row r="1169">
          <cell r="D1169">
            <v>60000</v>
          </cell>
          <cell r="F1169" t="str">
            <v>failed</v>
          </cell>
          <cell r="S1169" t="str">
            <v>food trucks</v>
          </cell>
        </row>
        <row r="1170">
          <cell r="D1170">
            <v>18000</v>
          </cell>
          <cell r="F1170" t="str">
            <v>failed</v>
          </cell>
          <cell r="S1170" t="str">
            <v>food trucks</v>
          </cell>
        </row>
        <row r="1171">
          <cell r="D1171">
            <v>10000</v>
          </cell>
          <cell r="F1171" t="str">
            <v>failed</v>
          </cell>
          <cell r="S1171" t="str">
            <v>food trucks</v>
          </cell>
        </row>
        <row r="1172">
          <cell r="D1172">
            <v>25000</v>
          </cell>
          <cell r="F1172" t="str">
            <v>failed</v>
          </cell>
          <cell r="S1172" t="str">
            <v>food trucks</v>
          </cell>
        </row>
        <row r="1173">
          <cell r="D1173">
            <v>25000</v>
          </cell>
          <cell r="F1173" t="str">
            <v>failed</v>
          </cell>
          <cell r="S1173" t="str">
            <v>food trucks</v>
          </cell>
        </row>
        <row r="1174">
          <cell r="D1174">
            <v>9000</v>
          </cell>
          <cell r="F1174" t="str">
            <v>failed</v>
          </cell>
          <cell r="S1174" t="str">
            <v>food trucks</v>
          </cell>
        </row>
        <row r="1175">
          <cell r="D1175">
            <v>125000</v>
          </cell>
          <cell r="F1175" t="str">
            <v>failed</v>
          </cell>
          <cell r="S1175" t="str">
            <v>food trucks</v>
          </cell>
        </row>
        <row r="1176">
          <cell r="D1176">
            <v>15000</v>
          </cell>
          <cell r="F1176" t="str">
            <v>failed</v>
          </cell>
          <cell r="S1176" t="str">
            <v>food trucks</v>
          </cell>
        </row>
        <row r="1177">
          <cell r="D1177">
            <v>20000</v>
          </cell>
          <cell r="F1177" t="str">
            <v>failed</v>
          </cell>
          <cell r="S1177" t="str">
            <v>food trucks</v>
          </cell>
        </row>
        <row r="1178">
          <cell r="D1178">
            <v>175000</v>
          </cell>
          <cell r="F1178" t="str">
            <v>failed</v>
          </cell>
          <cell r="S1178" t="str">
            <v>food trucks</v>
          </cell>
        </row>
        <row r="1179">
          <cell r="D1179">
            <v>6000</v>
          </cell>
          <cell r="F1179" t="str">
            <v>failed</v>
          </cell>
          <cell r="S1179" t="str">
            <v>food trucks</v>
          </cell>
        </row>
        <row r="1180">
          <cell r="D1180">
            <v>75000</v>
          </cell>
          <cell r="F1180" t="str">
            <v>failed</v>
          </cell>
          <cell r="S1180" t="str">
            <v>food trucks</v>
          </cell>
        </row>
        <row r="1181">
          <cell r="D1181">
            <v>60000</v>
          </cell>
          <cell r="F1181" t="str">
            <v>failed</v>
          </cell>
          <cell r="S1181" t="str">
            <v>food trucks</v>
          </cell>
        </row>
        <row r="1182">
          <cell r="D1182">
            <v>50000</v>
          </cell>
          <cell r="F1182" t="str">
            <v>failed</v>
          </cell>
          <cell r="S1182" t="str">
            <v>food trucks</v>
          </cell>
        </row>
        <row r="1183">
          <cell r="D1183">
            <v>50000</v>
          </cell>
          <cell r="F1183" t="str">
            <v>failed</v>
          </cell>
          <cell r="S1183" t="str">
            <v>food trucks</v>
          </cell>
        </row>
        <row r="1184">
          <cell r="D1184">
            <v>1000</v>
          </cell>
          <cell r="F1184" t="str">
            <v>failed</v>
          </cell>
          <cell r="S1184" t="str">
            <v>food trucks</v>
          </cell>
        </row>
        <row r="1185">
          <cell r="D1185">
            <v>2500</v>
          </cell>
          <cell r="F1185" t="str">
            <v>failed</v>
          </cell>
          <cell r="S1185" t="str">
            <v>food trucks</v>
          </cell>
        </row>
        <row r="1186">
          <cell r="D1186">
            <v>22000</v>
          </cell>
          <cell r="F1186" t="str">
            <v>successful</v>
          </cell>
          <cell r="S1186" t="str">
            <v>photobooks</v>
          </cell>
        </row>
        <row r="1187">
          <cell r="D1187">
            <v>12500</v>
          </cell>
          <cell r="F1187" t="str">
            <v>successful</v>
          </cell>
          <cell r="S1187" t="str">
            <v>photobooks</v>
          </cell>
        </row>
        <row r="1188">
          <cell r="D1188">
            <v>7500</v>
          </cell>
          <cell r="F1188" t="str">
            <v>successful</v>
          </cell>
          <cell r="S1188" t="str">
            <v>photobooks</v>
          </cell>
        </row>
        <row r="1189">
          <cell r="D1189">
            <v>8750</v>
          </cell>
          <cell r="F1189" t="str">
            <v>successful</v>
          </cell>
          <cell r="S1189" t="str">
            <v>photobooks</v>
          </cell>
        </row>
        <row r="1190">
          <cell r="D1190">
            <v>2000</v>
          </cell>
          <cell r="F1190" t="str">
            <v>successful</v>
          </cell>
          <cell r="S1190" t="str">
            <v>photobooks</v>
          </cell>
        </row>
        <row r="1191">
          <cell r="D1191">
            <v>9000</v>
          </cell>
          <cell r="F1191" t="str">
            <v>successful</v>
          </cell>
          <cell r="S1191" t="str">
            <v>photobooks</v>
          </cell>
        </row>
        <row r="1192">
          <cell r="D1192">
            <v>500</v>
          </cell>
          <cell r="F1192" t="str">
            <v>successful</v>
          </cell>
          <cell r="S1192" t="str">
            <v>photobooks</v>
          </cell>
        </row>
        <row r="1193">
          <cell r="D1193">
            <v>2700</v>
          </cell>
          <cell r="F1193" t="str">
            <v>successful</v>
          </cell>
          <cell r="S1193" t="str">
            <v>photobooks</v>
          </cell>
        </row>
        <row r="1194">
          <cell r="D1194">
            <v>100</v>
          </cell>
          <cell r="F1194" t="str">
            <v>successful</v>
          </cell>
          <cell r="S1194" t="str">
            <v>photobooks</v>
          </cell>
        </row>
        <row r="1195">
          <cell r="D1195">
            <v>21000</v>
          </cell>
          <cell r="F1195" t="str">
            <v>successful</v>
          </cell>
          <cell r="S1195" t="str">
            <v>photobooks</v>
          </cell>
        </row>
        <row r="1196">
          <cell r="D1196">
            <v>12500</v>
          </cell>
          <cell r="F1196" t="str">
            <v>successful</v>
          </cell>
          <cell r="S1196" t="str">
            <v>photobooks</v>
          </cell>
        </row>
        <row r="1197">
          <cell r="D1197">
            <v>10000</v>
          </cell>
          <cell r="F1197" t="str">
            <v>successful</v>
          </cell>
          <cell r="S1197" t="str">
            <v>photobooks</v>
          </cell>
        </row>
        <row r="1198">
          <cell r="D1198">
            <v>14500</v>
          </cell>
          <cell r="F1198" t="str">
            <v>successful</v>
          </cell>
          <cell r="S1198" t="str">
            <v>photobooks</v>
          </cell>
        </row>
        <row r="1199">
          <cell r="D1199">
            <v>15000</v>
          </cell>
          <cell r="F1199" t="str">
            <v>successful</v>
          </cell>
          <cell r="S1199" t="str">
            <v>photobooks</v>
          </cell>
        </row>
        <row r="1200">
          <cell r="D1200">
            <v>3500</v>
          </cell>
          <cell r="F1200" t="str">
            <v>successful</v>
          </cell>
          <cell r="S1200" t="str">
            <v>photobooks</v>
          </cell>
        </row>
        <row r="1201">
          <cell r="D1201">
            <v>2658</v>
          </cell>
          <cell r="F1201" t="str">
            <v>successful</v>
          </cell>
          <cell r="S1201" t="str">
            <v>photobooks</v>
          </cell>
        </row>
        <row r="1202">
          <cell r="D1202">
            <v>4800</v>
          </cell>
          <cell r="F1202" t="str">
            <v>successful</v>
          </cell>
          <cell r="S1202" t="str">
            <v>photobooks</v>
          </cell>
        </row>
        <row r="1203">
          <cell r="D1203">
            <v>6000</v>
          </cell>
          <cell r="F1203" t="str">
            <v>successful</v>
          </cell>
          <cell r="S1203" t="str">
            <v>photobooks</v>
          </cell>
        </row>
        <row r="1204">
          <cell r="D1204">
            <v>25000</v>
          </cell>
          <cell r="F1204" t="str">
            <v>successful</v>
          </cell>
          <cell r="S1204" t="str">
            <v>photobooks</v>
          </cell>
        </row>
        <row r="1205">
          <cell r="D1205">
            <v>16300</v>
          </cell>
          <cell r="F1205" t="str">
            <v>successful</v>
          </cell>
          <cell r="S1205" t="str">
            <v>photobooks</v>
          </cell>
        </row>
        <row r="1206">
          <cell r="D1206">
            <v>13000</v>
          </cell>
          <cell r="F1206" t="str">
            <v>successful</v>
          </cell>
          <cell r="S1206" t="str">
            <v>photobooks</v>
          </cell>
        </row>
        <row r="1207">
          <cell r="D1207">
            <v>13000</v>
          </cell>
          <cell r="F1207" t="str">
            <v>successful</v>
          </cell>
          <cell r="S1207" t="str">
            <v>photobooks</v>
          </cell>
        </row>
        <row r="1208">
          <cell r="D1208">
            <v>900</v>
          </cell>
          <cell r="F1208" t="str">
            <v>successful</v>
          </cell>
          <cell r="S1208" t="str">
            <v>photobooks</v>
          </cell>
        </row>
        <row r="1209">
          <cell r="D1209">
            <v>16700</v>
          </cell>
          <cell r="F1209" t="str">
            <v>successful</v>
          </cell>
          <cell r="S1209" t="str">
            <v>photobooks</v>
          </cell>
        </row>
        <row r="1210">
          <cell r="D1210">
            <v>10000</v>
          </cell>
          <cell r="F1210" t="str">
            <v>successful</v>
          </cell>
          <cell r="S1210" t="str">
            <v>photobooks</v>
          </cell>
        </row>
        <row r="1211">
          <cell r="D1211">
            <v>6000</v>
          </cell>
          <cell r="F1211" t="str">
            <v>successful</v>
          </cell>
          <cell r="S1211" t="str">
            <v>photobooks</v>
          </cell>
        </row>
        <row r="1212">
          <cell r="D1212">
            <v>20000</v>
          </cell>
          <cell r="F1212" t="str">
            <v>successful</v>
          </cell>
          <cell r="S1212" t="str">
            <v>photobooks</v>
          </cell>
        </row>
        <row r="1213">
          <cell r="D1213">
            <v>1000</v>
          </cell>
          <cell r="F1213" t="str">
            <v>successful</v>
          </cell>
          <cell r="S1213" t="str">
            <v>photobooks</v>
          </cell>
        </row>
        <row r="1214">
          <cell r="D1214">
            <v>2500</v>
          </cell>
          <cell r="F1214" t="str">
            <v>successful</v>
          </cell>
          <cell r="S1214" t="str">
            <v>photobooks</v>
          </cell>
        </row>
        <row r="1215">
          <cell r="D1215">
            <v>6500</v>
          </cell>
          <cell r="F1215" t="str">
            <v>successful</v>
          </cell>
          <cell r="S1215" t="str">
            <v>photobooks</v>
          </cell>
        </row>
        <row r="1216">
          <cell r="D1216">
            <v>2000</v>
          </cell>
          <cell r="F1216" t="str">
            <v>successful</v>
          </cell>
          <cell r="S1216" t="str">
            <v>photobooks</v>
          </cell>
        </row>
        <row r="1217">
          <cell r="D1217">
            <v>5000</v>
          </cell>
          <cell r="F1217" t="str">
            <v>successful</v>
          </cell>
          <cell r="S1217" t="str">
            <v>photobooks</v>
          </cell>
        </row>
        <row r="1218">
          <cell r="D1218">
            <v>14000</v>
          </cell>
          <cell r="F1218" t="str">
            <v>successful</v>
          </cell>
          <cell r="S1218" t="str">
            <v>photobooks</v>
          </cell>
        </row>
        <row r="1219">
          <cell r="D1219">
            <v>26500</v>
          </cell>
          <cell r="F1219" t="str">
            <v>successful</v>
          </cell>
          <cell r="S1219" t="str">
            <v>photobooks</v>
          </cell>
        </row>
        <row r="1220">
          <cell r="D1220">
            <v>9000</v>
          </cell>
          <cell r="F1220" t="str">
            <v>successful</v>
          </cell>
          <cell r="S1220" t="str">
            <v>photobooks</v>
          </cell>
        </row>
        <row r="1221">
          <cell r="D1221">
            <v>16350</v>
          </cell>
          <cell r="F1221" t="str">
            <v>successful</v>
          </cell>
          <cell r="S1221" t="str">
            <v>photobooks</v>
          </cell>
        </row>
        <row r="1222">
          <cell r="D1222">
            <v>15000</v>
          </cell>
          <cell r="F1222" t="str">
            <v>successful</v>
          </cell>
          <cell r="S1222" t="str">
            <v>photobooks</v>
          </cell>
        </row>
        <row r="1223">
          <cell r="D1223">
            <v>2200</v>
          </cell>
          <cell r="F1223" t="str">
            <v>successful</v>
          </cell>
          <cell r="S1223" t="str">
            <v>photobooks</v>
          </cell>
        </row>
        <row r="1224">
          <cell r="D1224">
            <v>4000</v>
          </cell>
          <cell r="F1224" t="str">
            <v>successful</v>
          </cell>
          <cell r="S1224" t="str">
            <v>photobooks</v>
          </cell>
        </row>
        <row r="1225">
          <cell r="D1225">
            <v>19800</v>
          </cell>
          <cell r="F1225" t="str">
            <v>successful</v>
          </cell>
          <cell r="S1225" t="str">
            <v>photobooks</v>
          </cell>
        </row>
        <row r="1226">
          <cell r="D1226">
            <v>15000</v>
          </cell>
          <cell r="F1226" t="str">
            <v>canceled</v>
          </cell>
          <cell r="S1226" t="str">
            <v>world music</v>
          </cell>
        </row>
        <row r="1227">
          <cell r="D1227">
            <v>3000</v>
          </cell>
          <cell r="F1227" t="str">
            <v>canceled</v>
          </cell>
          <cell r="S1227" t="str">
            <v>world music</v>
          </cell>
        </row>
        <row r="1228">
          <cell r="D1228">
            <v>50000</v>
          </cell>
          <cell r="F1228" t="str">
            <v>canceled</v>
          </cell>
          <cell r="S1228" t="str">
            <v>world music</v>
          </cell>
        </row>
        <row r="1229">
          <cell r="D1229">
            <v>2000</v>
          </cell>
          <cell r="F1229" t="str">
            <v>canceled</v>
          </cell>
          <cell r="S1229" t="str">
            <v>world music</v>
          </cell>
        </row>
        <row r="1230">
          <cell r="D1230">
            <v>5000</v>
          </cell>
          <cell r="F1230" t="str">
            <v>canceled</v>
          </cell>
          <cell r="S1230" t="str">
            <v>world music</v>
          </cell>
        </row>
        <row r="1231">
          <cell r="D1231">
            <v>2750</v>
          </cell>
          <cell r="F1231" t="str">
            <v>canceled</v>
          </cell>
          <cell r="S1231" t="str">
            <v>world music</v>
          </cell>
        </row>
        <row r="1232">
          <cell r="D1232">
            <v>500000</v>
          </cell>
          <cell r="F1232" t="str">
            <v>canceled</v>
          </cell>
          <cell r="S1232" t="str">
            <v>world music</v>
          </cell>
        </row>
        <row r="1233">
          <cell r="D1233">
            <v>5000</v>
          </cell>
          <cell r="F1233" t="str">
            <v>canceled</v>
          </cell>
          <cell r="S1233" t="str">
            <v>world music</v>
          </cell>
        </row>
        <row r="1234">
          <cell r="D1234">
            <v>5000</v>
          </cell>
          <cell r="F1234" t="str">
            <v>canceled</v>
          </cell>
          <cell r="S1234" t="str">
            <v>world music</v>
          </cell>
        </row>
        <row r="1235">
          <cell r="D1235">
            <v>1000</v>
          </cell>
          <cell r="F1235" t="str">
            <v>canceled</v>
          </cell>
          <cell r="S1235" t="str">
            <v>world music</v>
          </cell>
        </row>
        <row r="1236">
          <cell r="D1236">
            <v>50000</v>
          </cell>
          <cell r="F1236" t="str">
            <v>canceled</v>
          </cell>
          <cell r="S1236" t="str">
            <v>world music</v>
          </cell>
        </row>
        <row r="1237">
          <cell r="D1237">
            <v>7534</v>
          </cell>
          <cell r="F1237" t="str">
            <v>canceled</v>
          </cell>
          <cell r="S1237" t="str">
            <v>world music</v>
          </cell>
        </row>
        <row r="1238">
          <cell r="D1238">
            <v>2500</v>
          </cell>
          <cell r="F1238" t="str">
            <v>canceled</v>
          </cell>
          <cell r="S1238" t="str">
            <v>world music</v>
          </cell>
        </row>
        <row r="1239">
          <cell r="D1239">
            <v>25000</v>
          </cell>
          <cell r="F1239" t="str">
            <v>canceled</v>
          </cell>
          <cell r="S1239" t="str">
            <v>world music</v>
          </cell>
        </row>
        <row r="1240">
          <cell r="D1240">
            <v>1000</v>
          </cell>
          <cell r="F1240" t="str">
            <v>canceled</v>
          </cell>
          <cell r="S1240" t="str">
            <v>world music</v>
          </cell>
        </row>
        <row r="1241">
          <cell r="D1241">
            <v>2500</v>
          </cell>
          <cell r="F1241" t="str">
            <v>canceled</v>
          </cell>
          <cell r="S1241" t="str">
            <v>world music</v>
          </cell>
        </row>
        <row r="1242">
          <cell r="D1242">
            <v>8000</v>
          </cell>
          <cell r="F1242" t="str">
            <v>canceled</v>
          </cell>
          <cell r="S1242" t="str">
            <v>world music</v>
          </cell>
        </row>
        <row r="1243">
          <cell r="D1243">
            <v>5000</v>
          </cell>
          <cell r="F1243" t="str">
            <v>canceled</v>
          </cell>
          <cell r="S1243" t="str">
            <v>world music</v>
          </cell>
        </row>
        <row r="1244">
          <cell r="D1244">
            <v>911</v>
          </cell>
          <cell r="F1244" t="str">
            <v>canceled</v>
          </cell>
          <cell r="S1244" t="str">
            <v>world music</v>
          </cell>
        </row>
        <row r="1245">
          <cell r="D1245">
            <v>12000</v>
          </cell>
          <cell r="F1245" t="str">
            <v>canceled</v>
          </cell>
          <cell r="S1245" t="str">
            <v>world music</v>
          </cell>
        </row>
        <row r="1246">
          <cell r="D1246">
            <v>2000</v>
          </cell>
          <cell r="F1246" t="str">
            <v>successful</v>
          </cell>
          <cell r="S1246" t="str">
            <v>rock</v>
          </cell>
        </row>
        <row r="1247">
          <cell r="D1247">
            <v>2000</v>
          </cell>
          <cell r="F1247" t="str">
            <v>successful</v>
          </cell>
          <cell r="S1247" t="str">
            <v>rock</v>
          </cell>
        </row>
        <row r="1248">
          <cell r="D1248">
            <v>2000</v>
          </cell>
          <cell r="F1248" t="str">
            <v>successful</v>
          </cell>
          <cell r="S1248" t="str">
            <v>rock</v>
          </cell>
        </row>
        <row r="1249">
          <cell r="D1249">
            <v>3500</v>
          </cell>
          <cell r="F1249" t="str">
            <v>successful</v>
          </cell>
          <cell r="S1249" t="str">
            <v>rock</v>
          </cell>
        </row>
        <row r="1250">
          <cell r="D1250">
            <v>2500</v>
          </cell>
          <cell r="F1250" t="str">
            <v>successful</v>
          </cell>
          <cell r="S1250" t="str">
            <v>rock</v>
          </cell>
        </row>
        <row r="1251">
          <cell r="D1251">
            <v>5000</v>
          </cell>
          <cell r="F1251" t="str">
            <v>successful</v>
          </cell>
          <cell r="S1251" t="str">
            <v>rock</v>
          </cell>
        </row>
        <row r="1252">
          <cell r="D1252">
            <v>30000</v>
          </cell>
          <cell r="F1252" t="str">
            <v>successful</v>
          </cell>
          <cell r="S1252" t="str">
            <v>rock</v>
          </cell>
        </row>
        <row r="1253">
          <cell r="D1253">
            <v>6000</v>
          </cell>
          <cell r="F1253" t="str">
            <v>successful</v>
          </cell>
          <cell r="S1253" t="str">
            <v>rock</v>
          </cell>
        </row>
        <row r="1254">
          <cell r="D1254">
            <v>3500</v>
          </cell>
          <cell r="F1254" t="str">
            <v>successful</v>
          </cell>
          <cell r="S1254" t="str">
            <v>rock</v>
          </cell>
        </row>
        <row r="1255">
          <cell r="D1255">
            <v>10</v>
          </cell>
          <cell r="F1255" t="str">
            <v>successful</v>
          </cell>
          <cell r="S1255" t="str">
            <v>rock</v>
          </cell>
        </row>
        <row r="1256">
          <cell r="D1256">
            <v>6700</v>
          </cell>
          <cell r="F1256" t="str">
            <v>successful</v>
          </cell>
          <cell r="S1256" t="str">
            <v>rock</v>
          </cell>
        </row>
        <row r="1257">
          <cell r="D1257">
            <v>3000</v>
          </cell>
          <cell r="F1257" t="str">
            <v>successful</v>
          </cell>
          <cell r="S1257" t="str">
            <v>rock</v>
          </cell>
        </row>
        <row r="1258">
          <cell r="D1258">
            <v>30000</v>
          </cell>
          <cell r="F1258" t="str">
            <v>successful</v>
          </cell>
          <cell r="S1258" t="str">
            <v>rock</v>
          </cell>
        </row>
        <row r="1259">
          <cell r="D1259">
            <v>5500</v>
          </cell>
          <cell r="F1259" t="str">
            <v>successful</v>
          </cell>
          <cell r="S1259" t="str">
            <v>rock</v>
          </cell>
        </row>
        <row r="1260">
          <cell r="D1260">
            <v>12000</v>
          </cell>
          <cell r="F1260" t="str">
            <v>successful</v>
          </cell>
          <cell r="S1260" t="str">
            <v>rock</v>
          </cell>
        </row>
        <row r="1261">
          <cell r="D1261">
            <v>2500</v>
          </cell>
          <cell r="F1261" t="str">
            <v>successful</v>
          </cell>
          <cell r="S1261" t="str">
            <v>rock</v>
          </cell>
        </row>
        <row r="1262">
          <cell r="D1262">
            <v>3300</v>
          </cell>
          <cell r="F1262" t="str">
            <v>successful</v>
          </cell>
          <cell r="S1262" t="str">
            <v>rock</v>
          </cell>
        </row>
        <row r="1263">
          <cell r="D1263">
            <v>2000</v>
          </cell>
          <cell r="F1263" t="str">
            <v>successful</v>
          </cell>
          <cell r="S1263" t="str">
            <v>rock</v>
          </cell>
        </row>
        <row r="1264">
          <cell r="D1264">
            <v>6500</v>
          </cell>
          <cell r="F1264" t="str">
            <v>successful</v>
          </cell>
          <cell r="S1264" t="str">
            <v>rock</v>
          </cell>
        </row>
        <row r="1265">
          <cell r="D1265">
            <v>1500</v>
          </cell>
          <cell r="F1265" t="str">
            <v>successful</v>
          </cell>
          <cell r="S1265" t="str">
            <v>rock</v>
          </cell>
        </row>
        <row r="1266">
          <cell r="D1266">
            <v>650</v>
          </cell>
          <cell r="F1266" t="str">
            <v>successful</v>
          </cell>
          <cell r="S1266" t="str">
            <v>rock</v>
          </cell>
        </row>
        <row r="1267">
          <cell r="D1267">
            <v>3500</v>
          </cell>
          <cell r="F1267" t="str">
            <v>successful</v>
          </cell>
          <cell r="S1267" t="str">
            <v>rock</v>
          </cell>
        </row>
        <row r="1268">
          <cell r="D1268">
            <v>9500</v>
          </cell>
          <cell r="F1268" t="str">
            <v>successful</v>
          </cell>
          <cell r="S1268" t="str">
            <v>rock</v>
          </cell>
        </row>
        <row r="1269">
          <cell r="D1269">
            <v>22000</v>
          </cell>
          <cell r="F1269" t="str">
            <v>successful</v>
          </cell>
          <cell r="S1269" t="str">
            <v>rock</v>
          </cell>
        </row>
        <row r="1270">
          <cell r="D1270">
            <v>12000</v>
          </cell>
          <cell r="F1270" t="str">
            <v>successful</v>
          </cell>
          <cell r="S1270" t="str">
            <v>rock</v>
          </cell>
        </row>
        <row r="1271">
          <cell r="D1271">
            <v>18800</v>
          </cell>
          <cell r="F1271" t="str">
            <v>successful</v>
          </cell>
          <cell r="S1271" t="str">
            <v>rock</v>
          </cell>
        </row>
        <row r="1272">
          <cell r="D1272">
            <v>10000</v>
          </cell>
          <cell r="F1272" t="str">
            <v>successful</v>
          </cell>
          <cell r="S1272" t="str">
            <v>rock</v>
          </cell>
        </row>
        <row r="1273">
          <cell r="D1273">
            <v>7500</v>
          </cell>
          <cell r="F1273" t="str">
            <v>successful</v>
          </cell>
          <cell r="S1273" t="str">
            <v>rock</v>
          </cell>
        </row>
        <row r="1274">
          <cell r="D1274">
            <v>5000</v>
          </cell>
          <cell r="F1274" t="str">
            <v>successful</v>
          </cell>
          <cell r="S1274" t="str">
            <v>rock</v>
          </cell>
        </row>
        <row r="1275">
          <cell r="D1275">
            <v>4000</v>
          </cell>
          <cell r="F1275" t="str">
            <v>successful</v>
          </cell>
          <cell r="S1275" t="str">
            <v>rock</v>
          </cell>
        </row>
        <row r="1276">
          <cell r="D1276">
            <v>25000</v>
          </cell>
          <cell r="F1276" t="str">
            <v>successful</v>
          </cell>
          <cell r="S1276" t="str">
            <v>rock</v>
          </cell>
        </row>
        <row r="1277">
          <cell r="D1277">
            <v>15000</v>
          </cell>
          <cell r="F1277" t="str">
            <v>successful</v>
          </cell>
          <cell r="S1277" t="str">
            <v>rock</v>
          </cell>
        </row>
        <row r="1278">
          <cell r="D1278">
            <v>3000</v>
          </cell>
          <cell r="F1278" t="str">
            <v>successful</v>
          </cell>
          <cell r="S1278" t="str">
            <v>rock</v>
          </cell>
        </row>
        <row r="1279">
          <cell r="D1279">
            <v>15000</v>
          </cell>
          <cell r="F1279" t="str">
            <v>successful</v>
          </cell>
          <cell r="S1279" t="str">
            <v>rock</v>
          </cell>
        </row>
        <row r="1280">
          <cell r="D1280">
            <v>6500</v>
          </cell>
          <cell r="F1280" t="str">
            <v>successful</v>
          </cell>
          <cell r="S1280" t="str">
            <v>rock</v>
          </cell>
        </row>
        <row r="1281">
          <cell r="D1281">
            <v>12516</v>
          </cell>
          <cell r="F1281" t="str">
            <v>successful</v>
          </cell>
          <cell r="S1281" t="str">
            <v>rock</v>
          </cell>
        </row>
        <row r="1282">
          <cell r="D1282">
            <v>15000</v>
          </cell>
          <cell r="F1282" t="str">
            <v>successful</v>
          </cell>
          <cell r="S1282" t="str">
            <v>rock</v>
          </cell>
        </row>
        <row r="1283">
          <cell r="D1283">
            <v>7000</v>
          </cell>
          <cell r="F1283" t="str">
            <v>successful</v>
          </cell>
          <cell r="S1283" t="str">
            <v>rock</v>
          </cell>
        </row>
        <row r="1284">
          <cell r="D1284">
            <v>15000</v>
          </cell>
          <cell r="F1284" t="str">
            <v>successful</v>
          </cell>
          <cell r="S1284" t="str">
            <v>rock</v>
          </cell>
        </row>
        <row r="1285">
          <cell r="D1285">
            <v>1000</v>
          </cell>
          <cell r="F1285" t="str">
            <v>successful</v>
          </cell>
          <cell r="S1285" t="str">
            <v>rock</v>
          </cell>
        </row>
        <row r="1286">
          <cell r="D1286">
            <v>2000</v>
          </cell>
          <cell r="F1286" t="str">
            <v>successful</v>
          </cell>
          <cell r="S1286" t="str">
            <v>plays</v>
          </cell>
        </row>
        <row r="1287">
          <cell r="D1287">
            <v>2000</v>
          </cell>
          <cell r="F1287" t="str">
            <v>successful</v>
          </cell>
          <cell r="S1287" t="str">
            <v>plays</v>
          </cell>
        </row>
        <row r="1288">
          <cell r="D1288">
            <v>1500</v>
          </cell>
          <cell r="F1288" t="str">
            <v>successful</v>
          </cell>
          <cell r="S1288" t="str">
            <v>plays</v>
          </cell>
        </row>
        <row r="1289">
          <cell r="D1289">
            <v>250</v>
          </cell>
          <cell r="F1289" t="str">
            <v>successful</v>
          </cell>
          <cell r="S1289" t="str">
            <v>plays</v>
          </cell>
        </row>
        <row r="1290">
          <cell r="D1290">
            <v>4000</v>
          </cell>
          <cell r="F1290" t="str">
            <v>successful</v>
          </cell>
          <cell r="S1290" t="str">
            <v>plays</v>
          </cell>
        </row>
        <row r="1291">
          <cell r="D1291">
            <v>1500</v>
          </cell>
          <cell r="F1291" t="str">
            <v>successful</v>
          </cell>
          <cell r="S1291" t="str">
            <v>plays</v>
          </cell>
        </row>
        <row r="1292">
          <cell r="D1292">
            <v>3500</v>
          </cell>
          <cell r="F1292" t="str">
            <v>successful</v>
          </cell>
          <cell r="S1292" t="str">
            <v>plays</v>
          </cell>
        </row>
        <row r="1293">
          <cell r="D1293">
            <v>3000</v>
          </cell>
          <cell r="F1293" t="str">
            <v>successful</v>
          </cell>
          <cell r="S1293" t="str">
            <v>plays</v>
          </cell>
        </row>
        <row r="1294">
          <cell r="D1294">
            <v>1700</v>
          </cell>
          <cell r="F1294" t="str">
            <v>successful</v>
          </cell>
          <cell r="S1294" t="str">
            <v>plays</v>
          </cell>
        </row>
        <row r="1295">
          <cell r="D1295">
            <v>15000</v>
          </cell>
          <cell r="F1295" t="str">
            <v>successful</v>
          </cell>
          <cell r="S1295" t="str">
            <v>plays</v>
          </cell>
        </row>
        <row r="1296">
          <cell r="D1296">
            <v>500</v>
          </cell>
          <cell r="F1296" t="str">
            <v>successful</v>
          </cell>
          <cell r="S1296" t="str">
            <v>plays</v>
          </cell>
        </row>
        <row r="1297">
          <cell r="D1297">
            <v>2500</v>
          </cell>
          <cell r="F1297" t="str">
            <v>successful</v>
          </cell>
          <cell r="S1297" t="str">
            <v>plays</v>
          </cell>
        </row>
        <row r="1298">
          <cell r="D1298">
            <v>850</v>
          </cell>
          <cell r="F1298" t="str">
            <v>successful</v>
          </cell>
          <cell r="S1298" t="str">
            <v>plays</v>
          </cell>
        </row>
        <row r="1299">
          <cell r="D1299">
            <v>20000</v>
          </cell>
          <cell r="F1299" t="str">
            <v>successful</v>
          </cell>
          <cell r="S1299" t="str">
            <v>plays</v>
          </cell>
        </row>
        <row r="1300">
          <cell r="D1300">
            <v>2000</v>
          </cell>
          <cell r="F1300" t="str">
            <v>successful</v>
          </cell>
          <cell r="S1300" t="str">
            <v>plays</v>
          </cell>
        </row>
        <row r="1301">
          <cell r="D1301">
            <v>3500</v>
          </cell>
          <cell r="F1301" t="str">
            <v>successful</v>
          </cell>
          <cell r="S1301" t="str">
            <v>plays</v>
          </cell>
        </row>
        <row r="1302">
          <cell r="D1302">
            <v>3000</v>
          </cell>
          <cell r="F1302" t="str">
            <v>successful</v>
          </cell>
          <cell r="S1302" t="str">
            <v>plays</v>
          </cell>
        </row>
        <row r="1303">
          <cell r="D1303">
            <v>2000</v>
          </cell>
          <cell r="F1303" t="str">
            <v>successful</v>
          </cell>
          <cell r="S1303" t="str">
            <v>plays</v>
          </cell>
        </row>
        <row r="1304">
          <cell r="D1304">
            <v>2500</v>
          </cell>
          <cell r="F1304" t="str">
            <v>successful</v>
          </cell>
          <cell r="S1304" t="str">
            <v>plays</v>
          </cell>
        </row>
        <row r="1305">
          <cell r="D1305">
            <v>3500</v>
          </cell>
          <cell r="F1305" t="str">
            <v>successful</v>
          </cell>
          <cell r="S1305" t="str">
            <v>plays</v>
          </cell>
        </row>
        <row r="1306">
          <cell r="D1306">
            <v>40000</v>
          </cell>
          <cell r="F1306" t="str">
            <v>canceled</v>
          </cell>
          <cell r="S1306" t="str">
            <v>wearables</v>
          </cell>
        </row>
        <row r="1307">
          <cell r="D1307">
            <v>30000</v>
          </cell>
          <cell r="F1307" t="str">
            <v>canceled</v>
          </cell>
          <cell r="S1307" t="str">
            <v>wearables</v>
          </cell>
        </row>
        <row r="1308">
          <cell r="D1308">
            <v>110000</v>
          </cell>
          <cell r="F1308" t="str">
            <v>canceled</v>
          </cell>
          <cell r="S1308" t="str">
            <v>wearables</v>
          </cell>
        </row>
        <row r="1309">
          <cell r="D1309">
            <v>50000</v>
          </cell>
          <cell r="F1309" t="str">
            <v>canceled</v>
          </cell>
          <cell r="S1309" t="str">
            <v>wearables</v>
          </cell>
        </row>
        <row r="1310">
          <cell r="D1310">
            <v>10000</v>
          </cell>
          <cell r="F1310" t="str">
            <v>canceled</v>
          </cell>
          <cell r="S1310" t="str">
            <v>wearables</v>
          </cell>
        </row>
        <row r="1311">
          <cell r="D1311">
            <v>11500</v>
          </cell>
          <cell r="F1311" t="str">
            <v>canceled</v>
          </cell>
          <cell r="S1311" t="str">
            <v>wearables</v>
          </cell>
        </row>
        <row r="1312">
          <cell r="D1312">
            <v>20000</v>
          </cell>
          <cell r="F1312" t="str">
            <v>canceled</v>
          </cell>
          <cell r="S1312" t="str">
            <v>wearables</v>
          </cell>
        </row>
        <row r="1313">
          <cell r="D1313">
            <v>250000</v>
          </cell>
          <cell r="F1313" t="str">
            <v>canceled</v>
          </cell>
          <cell r="S1313" t="str">
            <v>wearables</v>
          </cell>
        </row>
        <row r="1314">
          <cell r="D1314">
            <v>4600</v>
          </cell>
          <cell r="F1314" t="str">
            <v>canceled</v>
          </cell>
          <cell r="S1314" t="str">
            <v>wearables</v>
          </cell>
        </row>
        <row r="1315">
          <cell r="D1315">
            <v>40000</v>
          </cell>
          <cell r="F1315" t="str">
            <v>canceled</v>
          </cell>
          <cell r="S1315" t="str">
            <v>wearables</v>
          </cell>
        </row>
        <row r="1316">
          <cell r="D1316">
            <v>180000</v>
          </cell>
          <cell r="F1316" t="str">
            <v>canceled</v>
          </cell>
          <cell r="S1316" t="str">
            <v>wearables</v>
          </cell>
        </row>
        <row r="1317">
          <cell r="D1317">
            <v>100000</v>
          </cell>
          <cell r="F1317" t="str">
            <v>canceled</v>
          </cell>
          <cell r="S1317" t="str">
            <v>wearables</v>
          </cell>
        </row>
        <row r="1318">
          <cell r="D1318">
            <v>75000</v>
          </cell>
          <cell r="F1318" t="str">
            <v>canceled</v>
          </cell>
          <cell r="S1318" t="str">
            <v>wearables</v>
          </cell>
        </row>
        <row r="1319">
          <cell r="D1319">
            <v>200000</v>
          </cell>
          <cell r="F1319" t="str">
            <v>canceled</v>
          </cell>
          <cell r="S1319" t="str">
            <v>wearables</v>
          </cell>
        </row>
        <row r="1320">
          <cell r="D1320">
            <v>40000</v>
          </cell>
          <cell r="F1320" t="str">
            <v>canceled</v>
          </cell>
          <cell r="S1320" t="str">
            <v>wearables</v>
          </cell>
        </row>
        <row r="1321">
          <cell r="D1321">
            <v>5800</v>
          </cell>
          <cell r="F1321" t="str">
            <v>canceled</v>
          </cell>
          <cell r="S1321" t="str">
            <v>wearables</v>
          </cell>
        </row>
        <row r="1322">
          <cell r="D1322">
            <v>100000</v>
          </cell>
          <cell r="F1322" t="str">
            <v>canceled</v>
          </cell>
          <cell r="S1322" t="str">
            <v>wearables</v>
          </cell>
        </row>
        <row r="1323">
          <cell r="D1323">
            <v>462000</v>
          </cell>
          <cell r="F1323" t="str">
            <v>canceled</v>
          </cell>
          <cell r="S1323" t="str">
            <v>wearables</v>
          </cell>
        </row>
        <row r="1324">
          <cell r="D1324">
            <v>35000</v>
          </cell>
          <cell r="F1324" t="str">
            <v>canceled</v>
          </cell>
          <cell r="S1324" t="str">
            <v>wearables</v>
          </cell>
        </row>
        <row r="1325">
          <cell r="D1325">
            <v>15000</v>
          </cell>
          <cell r="F1325" t="str">
            <v>canceled</v>
          </cell>
          <cell r="S1325" t="str">
            <v>wearables</v>
          </cell>
        </row>
        <row r="1326">
          <cell r="D1326">
            <v>50000</v>
          </cell>
          <cell r="F1326" t="str">
            <v>canceled</v>
          </cell>
          <cell r="S1326" t="str">
            <v>wearables</v>
          </cell>
        </row>
        <row r="1327">
          <cell r="D1327">
            <v>20000</v>
          </cell>
          <cell r="F1327" t="str">
            <v>canceled</v>
          </cell>
          <cell r="S1327" t="str">
            <v>wearables</v>
          </cell>
        </row>
        <row r="1328">
          <cell r="D1328">
            <v>100000</v>
          </cell>
          <cell r="F1328" t="str">
            <v>canceled</v>
          </cell>
          <cell r="S1328" t="str">
            <v>wearables</v>
          </cell>
        </row>
        <row r="1329">
          <cell r="D1329">
            <v>48000</v>
          </cell>
          <cell r="F1329" t="str">
            <v>canceled</v>
          </cell>
          <cell r="S1329" t="str">
            <v>wearables</v>
          </cell>
        </row>
        <row r="1330">
          <cell r="D1330">
            <v>75000</v>
          </cell>
          <cell r="F1330" t="str">
            <v>canceled</v>
          </cell>
          <cell r="S1330" t="str">
            <v>wearables</v>
          </cell>
        </row>
        <row r="1331">
          <cell r="D1331">
            <v>50000</v>
          </cell>
          <cell r="F1331" t="str">
            <v>canceled</v>
          </cell>
          <cell r="S1331" t="str">
            <v>wearables</v>
          </cell>
        </row>
        <row r="1332">
          <cell r="D1332">
            <v>35000</v>
          </cell>
          <cell r="F1332" t="str">
            <v>canceled</v>
          </cell>
          <cell r="S1332" t="str">
            <v>wearables</v>
          </cell>
        </row>
        <row r="1333">
          <cell r="D1333">
            <v>250000</v>
          </cell>
          <cell r="F1333" t="str">
            <v>canceled</v>
          </cell>
          <cell r="S1333" t="str">
            <v>wearables</v>
          </cell>
        </row>
        <row r="1334">
          <cell r="D1334">
            <v>10115</v>
          </cell>
          <cell r="F1334" t="str">
            <v>canceled</v>
          </cell>
          <cell r="S1334" t="str">
            <v>wearables</v>
          </cell>
        </row>
        <row r="1335">
          <cell r="D1335">
            <v>2500</v>
          </cell>
          <cell r="F1335" t="str">
            <v>canceled</v>
          </cell>
          <cell r="S1335" t="str">
            <v>wearables</v>
          </cell>
        </row>
        <row r="1336">
          <cell r="D1336">
            <v>133000</v>
          </cell>
          <cell r="F1336" t="str">
            <v>canceled</v>
          </cell>
          <cell r="S1336" t="str">
            <v>wearables</v>
          </cell>
        </row>
        <row r="1337">
          <cell r="D1337">
            <v>25000</v>
          </cell>
          <cell r="F1337" t="str">
            <v>canceled</v>
          </cell>
          <cell r="S1337" t="str">
            <v>wearables</v>
          </cell>
        </row>
        <row r="1338">
          <cell r="D1338">
            <v>100000</v>
          </cell>
          <cell r="F1338" t="str">
            <v>canceled</v>
          </cell>
          <cell r="S1338" t="str">
            <v>wearables</v>
          </cell>
        </row>
        <row r="1339">
          <cell r="D1339">
            <v>50000</v>
          </cell>
          <cell r="F1339" t="str">
            <v>canceled</v>
          </cell>
          <cell r="S1339" t="str">
            <v>wearables</v>
          </cell>
        </row>
        <row r="1340">
          <cell r="D1340">
            <v>30000</v>
          </cell>
          <cell r="F1340" t="str">
            <v>canceled</v>
          </cell>
          <cell r="S1340" t="str">
            <v>wearables</v>
          </cell>
        </row>
        <row r="1341">
          <cell r="D1341">
            <v>50000</v>
          </cell>
          <cell r="F1341" t="str">
            <v>canceled</v>
          </cell>
          <cell r="S1341" t="str">
            <v>wearables</v>
          </cell>
        </row>
        <row r="1342">
          <cell r="D1342">
            <v>1680</v>
          </cell>
          <cell r="F1342" t="str">
            <v>canceled</v>
          </cell>
          <cell r="S1342" t="str">
            <v>wearables</v>
          </cell>
        </row>
        <row r="1343">
          <cell r="D1343">
            <v>25000</v>
          </cell>
          <cell r="F1343" t="str">
            <v>canceled</v>
          </cell>
          <cell r="S1343" t="str">
            <v>wearables</v>
          </cell>
        </row>
        <row r="1344">
          <cell r="D1344">
            <v>50000</v>
          </cell>
          <cell r="F1344" t="str">
            <v>canceled</v>
          </cell>
          <cell r="S1344" t="str">
            <v>wearables</v>
          </cell>
        </row>
        <row r="1345">
          <cell r="D1345">
            <v>50000</v>
          </cell>
          <cell r="F1345" t="str">
            <v>canceled</v>
          </cell>
          <cell r="S1345" t="str">
            <v>wearables</v>
          </cell>
        </row>
        <row r="1346">
          <cell r="D1346">
            <v>1500</v>
          </cell>
          <cell r="F1346" t="str">
            <v>successful</v>
          </cell>
          <cell r="S1346" t="str">
            <v>nonfiction</v>
          </cell>
        </row>
        <row r="1347">
          <cell r="D1347">
            <v>300</v>
          </cell>
          <cell r="F1347" t="str">
            <v>successful</v>
          </cell>
          <cell r="S1347" t="str">
            <v>nonfiction</v>
          </cell>
        </row>
        <row r="1348">
          <cell r="D1348">
            <v>4900</v>
          </cell>
          <cell r="F1348" t="str">
            <v>successful</v>
          </cell>
          <cell r="S1348" t="str">
            <v>nonfiction</v>
          </cell>
        </row>
        <row r="1349">
          <cell r="D1349">
            <v>2500</v>
          </cell>
          <cell r="F1349" t="str">
            <v>successful</v>
          </cell>
          <cell r="S1349" t="str">
            <v>nonfiction</v>
          </cell>
        </row>
        <row r="1350">
          <cell r="D1350">
            <v>5875</v>
          </cell>
          <cell r="F1350" t="str">
            <v>successful</v>
          </cell>
          <cell r="S1350" t="str">
            <v>nonfiction</v>
          </cell>
        </row>
        <row r="1351">
          <cell r="D1351">
            <v>5000</v>
          </cell>
          <cell r="F1351" t="str">
            <v>successful</v>
          </cell>
          <cell r="S1351" t="str">
            <v>nonfiction</v>
          </cell>
        </row>
        <row r="1352">
          <cell r="D1352">
            <v>5000</v>
          </cell>
          <cell r="F1352" t="str">
            <v>successful</v>
          </cell>
          <cell r="S1352" t="str">
            <v>nonfiction</v>
          </cell>
        </row>
        <row r="1353">
          <cell r="D1353">
            <v>20000</v>
          </cell>
          <cell r="F1353" t="str">
            <v>successful</v>
          </cell>
          <cell r="S1353" t="str">
            <v>nonfiction</v>
          </cell>
        </row>
        <row r="1354">
          <cell r="D1354">
            <v>10000</v>
          </cell>
          <cell r="F1354" t="str">
            <v>successful</v>
          </cell>
          <cell r="S1354" t="str">
            <v>nonfiction</v>
          </cell>
        </row>
        <row r="1355">
          <cell r="D1355">
            <v>1000</v>
          </cell>
          <cell r="F1355" t="str">
            <v>successful</v>
          </cell>
          <cell r="S1355" t="str">
            <v>nonfiction</v>
          </cell>
        </row>
        <row r="1356">
          <cell r="D1356">
            <v>1200</v>
          </cell>
          <cell r="F1356" t="str">
            <v>successful</v>
          </cell>
          <cell r="S1356" t="str">
            <v>nonfiction</v>
          </cell>
        </row>
        <row r="1357">
          <cell r="D1357">
            <v>2500</v>
          </cell>
          <cell r="F1357" t="str">
            <v>successful</v>
          </cell>
          <cell r="S1357" t="str">
            <v>nonfiction</v>
          </cell>
        </row>
        <row r="1358">
          <cell r="D1358">
            <v>3400</v>
          </cell>
          <cell r="F1358" t="str">
            <v>successful</v>
          </cell>
          <cell r="S1358" t="str">
            <v>nonfiction</v>
          </cell>
        </row>
        <row r="1359">
          <cell r="D1359">
            <v>2000</v>
          </cell>
          <cell r="F1359" t="str">
            <v>successful</v>
          </cell>
          <cell r="S1359" t="str">
            <v>nonfiction</v>
          </cell>
        </row>
        <row r="1360">
          <cell r="D1360">
            <v>3000</v>
          </cell>
          <cell r="F1360" t="str">
            <v>successful</v>
          </cell>
          <cell r="S1360" t="str">
            <v>nonfiction</v>
          </cell>
        </row>
        <row r="1361">
          <cell r="D1361">
            <v>660</v>
          </cell>
          <cell r="F1361" t="str">
            <v>successful</v>
          </cell>
          <cell r="S1361" t="str">
            <v>nonfiction</v>
          </cell>
        </row>
        <row r="1362">
          <cell r="D1362">
            <v>1500</v>
          </cell>
          <cell r="F1362" t="str">
            <v>successful</v>
          </cell>
          <cell r="S1362" t="str">
            <v>nonfiction</v>
          </cell>
        </row>
        <row r="1363">
          <cell r="D1363">
            <v>6000</v>
          </cell>
          <cell r="F1363" t="str">
            <v>successful</v>
          </cell>
          <cell r="S1363" t="str">
            <v>nonfiction</v>
          </cell>
        </row>
        <row r="1364">
          <cell r="D1364">
            <v>1000</v>
          </cell>
          <cell r="F1364" t="str">
            <v>successful</v>
          </cell>
          <cell r="S1364" t="str">
            <v>nonfiction</v>
          </cell>
        </row>
        <row r="1365">
          <cell r="D1365">
            <v>200</v>
          </cell>
          <cell r="F1365" t="str">
            <v>successful</v>
          </cell>
          <cell r="S1365" t="str">
            <v>nonfiction</v>
          </cell>
        </row>
        <row r="1366">
          <cell r="D1366">
            <v>42000</v>
          </cell>
          <cell r="F1366" t="str">
            <v>successful</v>
          </cell>
          <cell r="S1366" t="str">
            <v>rock</v>
          </cell>
        </row>
        <row r="1367">
          <cell r="D1367">
            <v>7500</v>
          </cell>
          <cell r="F1367" t="str">
            <v>successful</v>
          </cell>
          <cell r="S1367" t="str">
            <v>rock</v>
          </cell>
        </row>
        <row r="1368">
          <cell r="D1368">
            <v>7500</v>
          </cell>
          <cell r="F1368" t="str">
            <v>successful</v>
          </cell>
          <cell r="S1368" t="str">
            <v>rock</v>
          </cell>
        </row>
        <row r="1369">
          <cell r="D1369">
            <v>5000</v>
          </cell>
          <cell r="F1369" t="str">
            <v>successful</v>
          </cell>
          <cell r="S1369" t="str">
            <v>rock</v>
          </cell>
        </row>
        <row r="1370">
          <cell r="D1370">
            <v>5000</v>
          </cell>
          <cell r="F1370" t="str">
            <v>successful</v>
          </cell>
          <cell r="S1370" t="str">
            <v>rock</v>
          </cell>
        </row>
        <row r="1371">
          <cell r="D1371">
            <v>32360</v>
          </cell>
          <cell r="F1371" t="str">
            <v>successful</v>
          </cell>
          <cell r="S1371" t="str">
            <v>rock</v>
          </cell>
        </row>
        <row r="1372">
          <cell r="D1372">
            <v>1500</v>
          </cell>
          <cell r="F1372" t="str">
            <v>successful</v>
          </cell>
          <cell r="S1372" t="str">
            <v>rock</v>
          </cell>
        </row>
        <row r="1373">
          <cell r="D1373">
            <v>6999</v>
          </cell>
          <cell r="F1373" t="str">
            <v>successful</v>
          </cell>
          <cell r="S1373" t="str">
            <v>rock</v>
          </cell>
        </row>
        <row r="1374">
          <cell r="D1374">
            <v>500</v>
          </cell>
          <cell r="F1374" t="str">
            <v>successful</v>
          </cell>
          <cell r="S1374" t="str">
            <v>rock</v>
          </cell>
        </row>
        <row r="1375">
          <cell r="D1375">
            <v>10000</v>
          </cell>
          <cell r="F1375" t="str">
            <v>successful</v>
          </cell>
          <cell r="S1375" t="str">
            <v>rock</v>
          </cell>
        </row>
        <row r="1376">
          <cell r="D1376">
            <v>1500</v>
          </cell>
          <cell r="F1376" t="str">
            <v>successful</v>
          </cell>
          <cell r="S1376" t="str">
            <v>rock</v>
          </cell>
        </row>
        <row r="1377">
          <cell r="D1377">
            <v>4000</v>
          </cell>
          <cell r="F1377" t="str">
            <v>successful</v>
          </cell>
          <cell r="S1377" t="str">
            <v>rock</v>
          </cell>
        </row>
        <row r="1378">
          <cell r="D1378">
            <v>3700</v>
          </cell>
          <cell r="F1378" t="str">
            <v>successful</v>
          </cell>
          <cell r="S1378" t="str">
            <v>rock</v>
          </cell>
        </row>
        <row r="1379">
          <cell r="D1379">
            <v>1300</v>
          </cell>
          <cell r="F1379" t="str">
            <v>successful</v>
          </cell>
          <cell r="S1379" t="str">
            <v>rock</v>
          </cell>
        </row>
        <row r="1380">
          <cell r="D1380">
            <v>2000</v>
          </cell>
          <cell r="F1380" t="str">
            <v>successful</v>
          </cell>
          <cell r="S1380" t="str">
            <v>rock</v>
          </cell>
        </row>
        <row r="1381">
          <cell r="D1381">
            <v>10000</v>
          </cell>
          <cell r="F1381" t="str">
            <v>successful</v>
          </cell>
          <cell r="S1381" t="str">
            <v>rock</v>
          </cell>
        </row>
        <row r="1382">
          <cell r="D1382">
            <v>25</v>
          </cell>
          <cell r="F1382" t="str">
            <v>successful</v>
          </cell>
          <cell r="S1382" t="str">
            <v>rock</v>
          </cell>
        </row>
        <row r="1383">
          <cell r="D1383">
            <v>5000</v>
          </cell>
          <cell r="F1383" t="str">
            <v>successful</v>
          </cell>
          <cell r="S1383" t="str">
            <v>rock</v>
          </cell>
        </row>
        <row r="1384">
          <cell r="D1384">
            <v>8000</v>
          </cell>
          <cell r="F1384" t="str">
            <v>successful</v>
          </cell>
          <cell r="S1384" t="str">
            <v>rock</v>
          </cell>
        </row>
        <row r="1385">
          <cell r="D1385">
            <v>2200</v>
          </cell>
          <cell r="F1385" t="str">
            <v>successful</v>
          </cell>
          <cell r="S1385" t="str">
            <v>rock</v>
          </cell>
        </row>
        <row r="1386">
          <cell r="D1386">
            <v>3500</v>
          </cell>
          <cell r="F1386" t="str">
            <v>successful</v>
          </cell>
          <cell r="S1386" t="str">
            <v>rock</v>
          </cell>
        </row>
        <row r="1387">
          <cell r="D1387">
            <v>8000</v>
          </cell>
          <cell r="F1387" t="str">
            <v>successful</v>
          </cell>
          <cell r="S1387" t="str">
            <v>rock</v>
          </cell>
        </row>
        <row r="1388">
          <cell r="D1388">
            <v>400</v>
          </cell>
          <cell r="F1388" t="str">
            <v>successful</v>
          </cell>
          <cell r="S1388" t="str">
            <v>rock</v>
          </cell>
        </row>
        <row r="1389">
          <cell r="D1389">
            <v>4000</v>
          </cell>
          <cell r="F1389" t="str">
            <v>successful</v>
          </cell>
          <cell r="S1389" t="str">
            <v>rock</v>
          </cell>
        </row>
        <row r="1390">
          <cell r="D1390">
            <v>5000</v>
          </cell>
          <cell r="F1390" t="str">
            <v>successful</v>
          </cell>
          <cell r="S1390" t="str">
            <v>rock</v>
          </cell>
        </row>
        <row r="1391">
          <cell r="D1391">
            <v>500</v>
          </cell>
          <cell r="F1391" t="str">
            <v>successful</v>
          </cell>
          <cell r="S1391" t="str">
            <v>rock</v>
          </cell>
        </row>
        <row r="1392">
          <cell r="D1392">
            <v>2800</v>
          </cell>
          <cell r="F1392" t="str">
            <v>successful</v>
          </cell>
          <cell r="S1392" t="str">
            <v>rock</v>
          </cell>
        </row>
        <row r="1393">
          <cell r="D1393">
            <v>500</v>
          </cell>
          <cell r="F1393" t="str">
            <v>successful</v>
          </cell>
          <cell r="S1393" t="str">
            <v>rock</v>
          </cell>
        </row>
        <row r="1394">
          <cell r="D1394">
            <v>2500</v>
          </cell>
          <cell r="F1394" t="str">
            <v>successful</v>
          </cell>
          <cell r="S1394" t="str">
            <v>rock</v>
          </cell>
        </row>
        <row r="1395">
          <cell r="D1395">
            <v>10000</v>
          </cell>
          <cell r="F1395" t="str">
            <v>successful</v>
          </cell>
          <cell r="S1395" t="str">
            <v>rock</v>
          </cell>
        </row>
        <row r="1396">
          <cell r="D1396">
            <v>750</v>
          </cell>
          <cell r="F1396" t="str">
            <v>successful</v>
          </cell>
          <cell r="S1396" t="str">
            <v>rock</v>
          </cell>
        </row>
        <row r="1397">
          <cell r="D1397">
            <v>3500</v>
          </cell>
          <cell r="F1397" t="str">
            <v>successful</v>
          </cell>
          <cell r="S1397" t="str">
            <v>rock</v>
          </cell>
        </row>
        <row r="1398">
          <cell r="D1398">
            <v>6000</v>
          </cell>
          <cell r="F1398" t="str">
            <v>successful</v>
          </cell>
          <cell r="S1398" t="str">
            <v>rock</v>
          </cell>
        </row>
        <row r="1399">
          <cell r="D1399">
            <v>10000</v>
          </cell>
          <cell r="F1399" t="str">
            <v>successful</v>
          </cell>
          <cell r="S1399" t="str">
            <v>rock</v>
          </cell>
        </row>
        <row r="1400">
          <cell r="D1400">
            <v>4400</v>
          </cell>
          <cell r="F1400" t="str">
            <v>successful</v>
          </cell>
          <cell r="S1400" t="str">
            <v>rock</v>
          </cell>
        </row>
        <row r="1401">
          <cell r="D1401">
            <v>9000</v>
          </cell>
          <cell r="F1401" t="str">
            <v>successful</v>
          </cell>
          <cell r="S1401" t="str">
            <v>rock</v>
          </cell>
        </row>
        <row r="1402">
          <cell r="D1402">
            <v>350</v>
          </cell>
          <cell r="F1402" t="str">
            <v>successful</v>
          </cell>
          <cell r="S1402" t="str">
            <v>rock</v>
          </cell>
        </row>
        <row r="1403">
          <cell r="D1403">
            <v>2500</v>
          </cell>
          <cell r="F1403" t="str">
            <v>successful</v>
          </cell>
          <cell r="S1403" t="str">
            <v>rock</v>
          </cell>
        </row>
        <row r="1404">
          <cell r="D1404">
            <v>2500</v>
          </cell>
          <cell r="F1404" t="str">
            <v>successful</v>
          </cell>
          <cell r="S1404" t="str">
            <v>rock</v>
          </cell>
        </row>
        <row r="1405">
          <cell r="D1405">
            <v>4000</v>
          </cell>
          <cell r="F1405" t="str">
            <v>successful</v>
          </cell>
          <cell r="S1405" t="str">
            <v>rock</v>
          </cell>
        </row>
        <row r="1406">
          <cell r="D1406">
            <v>14500</v>
          </cell>
          <cell r="F1406" t="str">
            <v>failed</v>
          </cell>
          <cell r="S1406" t="str">
            <v>translations</v>
          </cell>
        </row>
        <row r="1407">
          <cell r="D1407">
            <v>25000</v>
          </cell>
          <cell r="F1407" t="str">
            <v>failed</v>
          </cell>
          <cell r="S1407" t="str">
            <v>translations</v>
          </cell>
        </row>
        <row r="1408">
          <cell r="D1408">
            <v>12000</v>
          </cell>
          <cell r="F1408" t="str">
            <v>failed</v>
          </cell>
          <cell r="S1408" t="str">
            <v>translations</v>
          </cell>
        </row>
        <row r="1409">
          <cell r="D1409">
            <v>3000</v>
          </cell>
          <cell r="F1409" t="str">
            <v>failed</v>
          </cell>
          <cell r="S1409" t="str">
            <v>translations</v>
          </cell>
        </row>
        <row r="1410">
          <cell r="D1410">
            <v>1000</v>
          </cell>
          <cell r="F1410" t="str">
            <v>failed</v>
          </cell>
          <cell r="S1410" t="str">
            <v>translations</v>
          </cell>
        </row>
        <row r="1411">
          <cell r="D1411">
            <v>4000</v>
          </cell>
          <cell r="F1411" t="str">
            <v>failed</v>
          </cell>
          <cell r="S1411" t="str">
            <v>translations</v>
          </cell>
        </row>
        <row r="1412">
          <cell r="D1412">
            <v>6000</v>
          </cell>
          <cell r="F1412" t="str">
            <v>failed</v>
          </cell>
          <cell r="S1412" t="str">
            <v>translations</v>
          </cell>
        </row>
        <row r="1413">
          <cell r="D1413">
            <v>3000</v>
          </cell>
          <cell r="F1413" t="str">
            <v>failed</v>
          </cell>
          <cell r="S1413" t="str">
            <v>translations</v>
          </cell>
        </row>
        <row r="1414">
          <cell r="D1414">
            <v>7000</v>
          </cell>
          <cell r="F1414" t="str">
            <v>failed</v>
          </cell>
          <cell r="S1414" t="str">
            <v>translations</v>
          </cell>
        </row>
        <row r="1415">
          <cell r="D1415">
            <v>2000</v>
          </cell>
          <cell r="F1415" t="str">
            <v>failed</v>
          </cell>
          <cell r="S1415" t="str">
            <v>translations</v>
          </cell>
        </row>
        <row r="1416">
          <cell r="D1416">
            <v>500</v>
          </cell>
          <cell r="F1416" t="str">
            <v>failed</v>
          </cell>
          <cell r="S1416" t="str">
            <v>translations</v>
          </cell>
        </row>
        <row r="1417">
          <cell r="D1417">
            <v>4400</v>
          </cell>
          <cell r="F1417" t="str">
            <v>failed</v>
          </cell>
          <cell r="S1417" t="str">
            <v>translations</v>
          </cell>
        </row>
        <row r="1418">
          <cell r="D1418">
            <v>50000</v>
          </cell>
          <cell r="F1418" t="str">
            <v>failed</v>
          </cell>
          <cell r="S1418" t="str">
            <v>translations</v>
          </cell>
        </row>
        <row r="1419">
          <cell r="D1419">
            <v>4500</v>
          </cell>
          <cell r="F1419" t="str">
            <v>failed</v>
          </cell>
          <cell r="S1419" t="str">
            <v>translations</v>
          </cell>
        </row>
        <row r="1420">
          <cell r="D1420">
            <v>3000</v>
          </cell>
          <cell r="F1420" t="str">
            <v>failed</v>
          </cell>
          <cell r="S1420" t="str">
            <v>translations</v>
          </cell>
        </row>
        <row r="1421">
          <cell r="D1421">
            <v>6300</v>
          </cell>
          <cell r="F1421" t="str">
            <v>failed</v>
          </cell>
          <cell r="S1421" t="str">
            <v>translations</v>
          </cell>
        </row>
        <row r="1422">
          <cell r="D1422">
            <v>110</v>
          </cell>
          <cell r="F1422" t="str">
            <v>failed</v>
          </cell>
          <cell r="S1422" t="str">
            <v>translations</v>
          </cell>
        </row>
        <row r="1423">
          <cell r="D1423">
            <v>200000</v>
          </cell>
          <cell r="F1423" t="str">
            <v>failed</v>
          </cell>
          <cell r="S1423" t="str">
            <v>translations</v>
          </cell>
        </row>
        <row r="1424">
          <cell r="D1424">
            <v>25000</v>
          </cell>
          <cell r="F1424" t="str">
            <v>failed</v>
          </cell>
          <cell r="S1424" t="str">
            <v>translations</v>
          </cell>
        </row>
        <row r="1425">
          <cell r="D1425">
            <v>30000</v>
          </cell>
          <cell r="F1425" t="str">
            <v>failed</v>
          </cell>
          <cell r="S1425" t="str">
            <v>translations</v>
          </cell>
        </row>
        <row r="1426">
          <cell r="D1426">
            <v>7500</v>
          </cell>
          <cell r="F1426" t="str">
            <v>failed</v>
          </cell>
          <cell r="S1426" t="str">
            <v>translations</v>
          </cell>
        </row>
        <row r="1427">
          <cell r="D1427">
            <v>13000</v>
          </cell>
          <cell r="F1427" t="str">
            <v>failed</v>
          </cell>
          <cell r="S1427" t="str">
            <v>translations</v>
          </cell>
        </row>
        <row r="1428">
          <cell r="D1428">
            <v>1000</v>
          </cell>
          <cell r="F1428" t="str">
            <v>failed</v>
          </cell>
          <cell r="S1428" t="str">
            <v>translations</v>
          </cell>
        </row>
        <row r="1429">
          <cell r="D1429">
            <v>5000</v>
          </cell>
          <cell r="F1429" t="str">
            <v>failed</v>
          </cell>
          <cell r="S1429" t="str">
            <v>translations</v>
          </cell>
        </row>
        <row r="1430">
          <cell r="D1430">
            <v>1000</v>
          </cell>
          <cell r="F1430" t="str">
            <v>failed</v>
          </cell>
          <cell r="S1430" t="str">
            <v>translations</v>
          </cell>
        </row>
        <row r="1431">
          <cell r="D1431">
            <v>10000</v>
          </cell>
          <cell r="F1431" t="str">
            <v>failed</v>
          </cell>
          <cell r="S1431" t="str">
            <v>translations</v>
          </cell>
        </row>
        <row r="1432">
          <cell r="D1432">
            <v>5000</v>
          </cell>
          <cell r="F1432" t="str">
            <v>failed</v>
          </cell>
          <cell r="S1432" t="str">
            <v>translations</v>
          </cell>
        </row>
        <row r="1433">
          <cell r="D1433">
            <v>17000</v>
          </cell>
          <cell r="F1433" t="str">
            <v>failed</v>
          </cell>
          <cell r="S1433" t="str">
            <v>translations</v>
          </cell>
        </row>
        <row r="1434">
          <cell r="D1434">
            <v>40000</v>
          </cell>
          <cell r="F1434" t="str">
            <v>failed</v>
          </cell>
          <cell r="S1434" t="str">
            <v>translations</v>
          </cell>
        </row>
        <row r="1435">
          <cell r="D1435">
            <v>12000</v>
          </cell>
          <cell r="F1435" t="str">
            <v>failed</v>
          </cell>
          <cell r="S1435" t="str">
            <v>translations</v>
          </cell>
        </row>
        <row r="1436">
          <cell r="D1436">
            <v>82000</v>
          </cell>
          <cell r="F1436" t="str">
            <v>failed</v>
          </cell>
          <cell r="S1436" t="str">
            <v>translations</v>
          </cell>
        </row>
        <row r="1437">
          <cell r="D1437">
            <v>15000</v>
          </cell>
          <cell r="F1437" t="str">
            <v>failed</v>
          </cell>
          <cell r="S1437" t="str">
            <v>translations</v>
          </cell>
        </row>
        <row r="1438">
          <cell r="D1438">
            <v>10000</v>
          </cell>
          <cell r="F1438" t="str">
            <v>failed</v>
          </cell>
          <cell r="S1438" t="str">
            <v>translations</v>
          </cell>
        </row>
        <row r="1439">
          <cell r="D1439">
            <v>3000</v>
          </cell>
          <cell r="F1439" t="str">
            <v>failed</v>
          </cell>
          <cell r="S1439" t="str">
            <v>translations</v>
          </cell>
        </row>
        <row r="1440">
          <cell r="D1440">
            <v>20000</v>
          </cell>
          <cell r="F1440" t="str">
            <v>failed</v>
          </cell>
          <cell r="S1440" t="str">
            <v>translations</v>
          </cell>
        </row>
        <row r="1441">
          <cell r="D1441">
            <v>2725</v>
          </cell>
          <cell r="F1441" t="str">
            <v>failed</v>
          </cell>
          <cell r="S1441" t="str">
            <v>translations</v>
          </cell>
        </row>
        <row r="1442">
          <cell r="D1442">
            <v>13000</v>
          </cell>
          <cell r="F1442" t="str">
            <v>failed</v>
          </cell>
          <cell r="S1442" t="str">
            <v>translations</v>
          </cell>
        </row>
        <row r="1443">
          <cell r="D1443">
            <v>180000</v>
          </cell>
          <cell r="F1443" t="str">
            <v>failed</v>
          </cell>
          <cell r="S1443" t="str">
            <v>translations</v>
          </cell>
        </row>
        <row r="1444">
          <cell r="D1444">
            <v>1500</v>
          </cell>
          <cell r="F1444" t="str">
            <v>failed</v>
          </cell>
          <cell r="S1444" t="str">
            <v>translations</v>
          </cell>
        </row>
        <row r="1445">
          <cell r="D1445">
            <v>13000</v>
          </cell>
          <cell r="F1445" t="str">
            <v>failed</v>
          </cell>
          <cell r="S1445" t="str">
            <v>translations</v>
          </cell>
        </row>
        <row r="1446">
          <cell r="D1446">
            <v>4950</v>
          </cell>
          <cell r="F1446" t="str">
            <v>failed</v>
          </cell>
          <cell r="S1446" t="str">
            <v>translations</v>
          </cell>
        </row>
        <row r="1447">
          <cell r="D1447">
            <v>130000</v>
          </cell>
          <cell r="F1447" t="str">
            <v>failed</v>
          </cell>
          <cell r="S1447" t="str">
            <v>translations</v>
          </cell>
        </row>
        <row r="1448">
          <cell r="D1448">
            <v>900</v>
          </cell>
          <cell r="F1448" t="str">
            <v>failed</v>
          </cell>
          <cell r="S1448" t="str">
            <v>translations</v>
          </cell>
        </row>
        <row r="1449">
          <cell r="D1449">
            <v>500000</v>
          </cell>
          <cell r="F1449" t="str">
            <v>failed</v>
          </cell>
          <cell r="S1449" t="str">
            <v>translations</v>
          </cell>
        </row>
        <row r="1450">
          <cell r="D1450">
            <v>200000</v>
          </cell>
          <cell r="F1450" t="str">
            <v>failed</v>
          </cell>
          <cell r="S1450" t="str">
            <v>translations</v>
          </cell>
        </row>
        <row r="1451">
          <cell r="D1451">
            <v>8888</v>
          </cell>
          <cell r="F1451" t="str">
            <v>failed</v>
          </cell>
          <cell r="S1451" t="str">
            <v>translations</v>
          </cell>
        </row>
        <row r="1452">
          <cell r="D1452">
            <v>100000</v>
          </cell>
          <cell r="F1452" t="str">
            <v>failed</v>
          </cell>
          <cell r="S1452" t="str">
            <v>translations</v>
          </cell>
        </row>
        <row r="1453">
          <cell r="D1453">
            <v>18950</v>
          </cell>
          <cell r="F1453" t="str">
            <v>canceled</v>
          </cell>
          <cell r="S1453" t="str">
            <v>translations</v>
          </cell>
        </row>
        <row r="1454">
          <cell r="D1454">
            <v>14000</v>
          </cell>
          <cell r="F1454" t="str">
            <v>canceled</v>
          </cell>
          <cell r="S1454" t="str">
            <v>translations</v>
          </cell>
        </row>
        <row r="1455">
          <cell r="D1455">
            <v>25000</v>
          </cell>
          <cell r="F1455" t="str">
            <v>canceled</v>
          </cell>
          <cell r="S1455" t="str">
            <v>translations</v>
          </cell>
        </row>
        <row r="1456">
          <cell r="D1456">
            <v>1750</v>
          </cell>
          <cell r="F1456" t="str">
            <v>canceled</v>
          </cell>
          <cell r="S1456" t="str">
            <v>translations</v>
          </cell>
        </row>
        <row r="1457">
          <cell r="D1457">
            <v>15000</v>
          </cell>
          <cell r="F1457" t="str">
            <v>canceled</v>
          </cell>
          <cell r="S1457" t="str">
            <v>translations</v>
          </cell>
        </row>
        <row r="1458">
          <cell r="D1458">
            <v>5000</v>
          </cell>
          <cell r="F1458" t="str">
            <v>canceled</v>
          </cell>
          <cell r="S1458" t="str">
            <v>translations</v>
          </cell>
        </row>
        <row r="1459">
          <cell r="D1459">
            <v>6000</v>
          </cell>
          <cell r="F1459" t="str">
            <v>canceled</v>
          </cell>
          <cell r="S1459" t="str">
            <v>translations</v>
          </cell>
        </row>
        <row r="1460">
          <cell r="D1460">
            <v>5000</v>
          </cell>
          <cell r="F1460" t="str">
            <v>canceled</v>
          </cell>
          <cell r="S1460" t="str">
            <v>translations</v>
          </cell>
        </row>
        <row r="1461">
          <cell r="D1461">
            <v>37000</v>
          </cell>
          <cell r="F1461" t="str">
            <v>canceled</v>
          </cell>
          <cell r="S1461" t="str">
            <v>translations</v>
          </cell>
        </row>
        <row r="1462">
          <cell r="D1462">
            <v>25000000</v>
          </cell>
          <cell r="F1462" t="str">
            <v>canceled</v>
          </cell>
          <cell r="S1462" t="str">
            <v>translations</v>
          </cell>
        </row>
        <row r="1463">
          <cell r="D1463">
            <v>15000</v>
          </cell>
          <cell r="F1463" t="str">
            <v>successful</v>
          </cell>
          <cell r="S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S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S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S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S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S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S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S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S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S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S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S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S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S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S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S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S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S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S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S1482" t="str">
            <v>radio &amp; podcasts</v>
          </cell>
        </row>
        <row r="1483">
          <cell r="D1483">
            <v>5000</v>
          </cell>
          <cell r="F1483" t="str">
            <v>failed</v>
          </cell>
          <cell r="S1483" t="str">
            <v>fiction</v>
          </cell>
        </row>
        <row r="1484">
          <cell r="D1484">
            <v>5000</v>
          </cell>
          <cell r="F1484" t="str">
            <v>failed</v>
          </cell>
          <cell r="S1484" t="str">
            <v>fiction</v>
          </cell>
        </row>
        <row r="1485">
          <cell r="D1485">
            <v>7000</v>
          </cell>
          <cell r="F1485" t="str">
            <v>failed</v>
          </cell>
          <cell r="S1485" t="str">
            <v>fiction</v>
          </cell>
        </row>
        <row r="1486">
          <cell r="D1486">
            <v>2000</v>
          </cell>
          <cell r="F1486" t="str">
            <v>failed</v>
          </cell>
          <cell r="S1486" t="str">
            <v>fiction</v>
          </cell>
        </row>
        <row r="1487">
          <cell r="D1487">
            <v>6700</v>
          </cell>
          <cell r="F1487" t="str">
            <v>failed</v>
          </cell>
          <cell r="S1487" t="str">
            <v>fiction</v>
          </cell>
        </row>
        <row r="1488">
          <cell r="D1488">
            <v>20000</v>
          </cell>
          <cell r="F1488" t="str">
            <v>failed</v>
          </cell>
          <cell r="S1488" t="str">
            <v>fiction</v>
          </cell>
        </row>
        <row r="1489">
          <cell r="D1489">
            <v>10000</v>
          </cell>
          <cell r="F1489" t="str">
            <v>failed</v>
          </cell>
          <cell r="S1489" t="str">
            <v>fiction</v>
          </cell>
        </row>
        <row r="1490">
          <cell r="D1490">
            <v>15000</v>
          </cell>
          <cell r="F1490" t="str">
            <v>failed</v>
          </cell>
          <cell r="S1490" t="str">
            <v>fiction</v>
          </cell>
        </row>
        <row r="1491">
          <cell r="D1491">
            <v>5000</v>
          </cell>
          <cell r="F1491" t="str">
            <v>failed</v>
          </cell>
          <cell r="S1491" t="str">
            <v>fiction</v>
          </cell>
        </row>
        <row r="1492">
          <cell r="D1492">
            <v>2900</v>
          </cell>
          <cell r="F1492" t="str">
            <v>failed</v>
          </cell>
          <cell r="S1492" t="str">
            <v>fiction</v>
          </cell>
        </row>
        <row r="1493">
          <cell r="D1493">
            <v>1200</v>
          </cell>
          <cell r="F1493" t="str">
            <v>failed</v>
          </cell>
          <cell r="S1493" t="str">
            <v>fiction</v>
          </cell>
        </row>
        <row r="1494">
          <cell r="D1494">
            <v>4000</v>
          </cell>
          <cell r="F1494" t="str">
            <v>failed</v>
          </cell>
          <cell r="S1494" t="str">
            <v>fiction</v>
          </cell>
        </row>
        <row r="1495">
          <cell r="D1495">
            <v>2400</v>
          </cell>
          <cell r="F1495" t="str">
            <v>failed</v>
          </cell>
          <cell r="S1495" t="str">
            <v>fiction</v>
          </cell>
        </row>
        <row r="1496">
          <cell r="D1496">
            <v>5000</v>
          </cell>
          <cell r="F1496" t="str">
            <v>failed</v>
          </cell>
          <cell r="S1496" t="str">
            <v>fiction</v>
          </cell>
        </row>
        <row r="1497">
          <cell r="D1497">
            <v>2000</v>
          </cell>
          <cell r="F1497" t="str">
            <v>failed</v>
          </cell>
          <cell r="S1497" t="str">
            <v>fiction</v>
          </cell>
        </row>
        <row r="1498">
          <cell r="D1498">
            <v>1500</v>
          </cell>
          <cell r="F1498" t="str">
            <v>failed</v>
          </cell>
          <cell r="S1498" t="str">
            <v>fiction</v>
          </cell>
        </row>
        <row r="1499">
          <cell r="D1499">
            <v>15000</v>
          </cell>
          <cell r="F1499" t="str">
            <v>failed</v>
          </cell>
          <cell r="S1499" t="str">
            <v>fiction</v>
          </cell>
        </row>
        <row r="1500">
          <cell r="D1500">
            <v>3000</v>
          </cell>
          <cell r="F1500" t="str">
            <v>failed</v>
          </cell>
          <cell r="S1500" t="str">
            <v>fiction</v>
          </cell>
        </row>
        <row r="1501">
          <cell r="D1501">
            <v>2000</v>
          </cell>
          <cell r="F1501" t="str">
            <v>failed</v>
          </cell>
          <cell r="S1501" t="str">
            <v>fiction</v>
          </cell>
        </row>
        <row r="1502">
          <cell r="D1502">
            <v>2800</v>
          </cell>
          <cell r="F1502" t="str">
            <v>failed</v>
          </cell>
          <cell r="S1502" t="str">
            <v>fiction</v>
          </cell>
        </row>
        <row r="1503">
          <cell r="D1503">
            <v>52000</v>
          </cell>
          <cell r="F1503" t="str">
            <v>successful</v>
          </cell>
          <cell r="S1503" t="str">
            <v>photobooks</v>
          </cell>
        </row>
        <row r="1504">
          <cell r="D1504">
            <v>22000</v>
          </cell>
          <cell r="F1504" t="str">
            <v>successful</v>
          </cell>
          <cell r="S1504" t="str">
            <v>photobooks</v>
          </cell>
        </row>
        <row r="1505">
          <cell r="D1505">
            <v>3750</v>
          </cell>
          <cell r="F1505" t="str">
            <v>successful</v>
          </cell>
          <cell r="S1505" t="str">
            <v>photobooks</v>
          </cell>
        </row>
        <row r="1506">
          <cell r="D1506">
            <v>6500</v>
          </cell>
          <cell r="F1506" t="str">
            <v>successful</v>
          </cell>
          <cell r="S1506" t="str">
            <v>photobooks</v>
          </cell>
        </row>
        <row r="1507">
          <cell r="D1507">
            <v>16000</v>
          </cell>
          <cell r="F1507" t="str">
            <v>successful</v>
          </cell>
          <cell r="S1507" t="str">
            <v>photobooks</v>
          </cell>
        </row>
        <row r="1508">
          <cell r="D1508">
            <v>1500</v>
          </cell>
          <cell r="F1508" t="str">
            <v>successful</v>
          </cell>
          <cell r="S1508" t="str">
            <v>photobooks</v>
          </cell>
        </row>
        <row r="1509">
          <cell r="D1509">
            <v>1200</v>
          </cell>
          <cell r="F1509" t="str">
            <v>successful</v>
          </cell>
          <cell r="S1509" t="str">
            <v>photobooks</v>
          </cell>
        </row>
        <row r="1510">
          <cell r="D1510">
            <v>18500</v>
          </cell>
          <cell r="F1510" t="str">
            <v>successful</v>
          </cell>
          <cell r="S1510" t="str">
            <v>photobooks</v>
          </cell>
        </row>
        <row r="1511">
          <cell r="D1511">
            <v>17500</v>
          </cell>
          <cell r="F1511" t="str">
            <v>successful</v>
          </cell>
          <cell r="S1511" t="str">
            <v>photobooks</v>
          </cell>
        </row>
        <row r="1512">
          <cell r="D1512">
            <v>16000</v>
          </cell>
          <cell r="F1512" t="str">
            <v>successful</v>
          </cell>
          <cell r="S1512" t="str">
            <v>photobooks</v>
          </cell>
        </row>
        <row r="1513">
          <cell r="D1513">
            <v>14000</v>
          </cell>
          <cell r="F1513" t="str">
            <v>successful</v>
          </cell>
          <cell r="S1513" t="str">
            <v>photobooks</v>
          </cell>
        </row>
        <row r="1514">
          <cell r="D1514">
            <v>3500</v>
          </cell>
          <cell r="F1514" t="str">
            <v>successful</v>
          </cell>
          <cell r="S1514" t="str">
            <v>photobooks</v>
          </cell>
        </row>
        <row r="1515">
          <cell r="D1515">
            <v>8000</v>
          </cell>
          <cell r="F1515" t="str">
            <v>successful</v>
          </cell>
          <cell r="S1515" t="str">
            <v>photobooks</v>
          </cell>
        </row>
        <row r="1516">
          <cell r="D1516">
            <v>25000</v>
          </cell>
          <cell r="F1516" t="str">
            <v>successful</v>
          </cell>
          <cell r="S1516" t="str">
            <v>photobooks</v>
          </cell>
        </row>
        <row r="1517">
          <cell r="D1517">
            <v>300000</v>
          </cell>
          <cell r="F1517" t="str">
            <v>successful</v>
          </cell>
          <cell r="S1517" t="str">
            <v>photobooks</v>
          </cell>
        </row>
        <row r="1518">
          <cell r="D1518">
            <v>17000</v>
          </cell>
          <cell r="F1518" t="str">
            <v>successful</v>
          </cell>
          <cell r="S1518" t="str">
            <v>photobooks</v>
          </cell>
        </row>
        <row r="1519">
          <cell r="D1519">
            <v>15000</v>
          </cell>
          <cell r="F1519" t="str">
            <v>successful</v>
          </cell>
          <cell r="S1519" t="str">
            <v>photobooks</v>
          </cell>
        </row>
        <row r="1520">
          <cell r="D1520">
            <v>15000</v>
          </cell>
          <cell r="F1520" t="str">
            <v>successful</v>
          </cell>
          <cell r="S1520" t="str">
            <v>photobooks</v>
          </cell>
        </row>
        <row r="1521">
          <cell r="D1521">
            <v>9000</v>
          </cell>
          <cell r="F1521" t="str">
            <v>successful</v>
          </cell>
          <cell r="S1521" t="str">
            <v>photobooks</v>
          </cell>
        </row>
        <row r="1522">
          <cell r="D1522">
            <v>18000</v>
          </cell>
          <cell r="F1522" t="str">
            <v>successful</v>
          </cell>
          <cell r="S1522" t="str">
            <v>photobooks</v>
          </cell>
        </row>
        <row r="1523">
          <cell r="D1523">
            <v>37500</v>
          </cell>
          <cell r="F1523" t="str">
            <v>successful</v>
          </cell>
          <cell r="S1523" t="str">
            <v>photobooks</v>
          </cell>
        </row>
        <row r="1524">
          <cell r="D1524">
            <v>43500</v>
          </cell>
          <cell r="F1524" t="str">
            <v>successful</v>
          </cell>
          <cell r="S1524" t="str">
            <v>photobooks</v>
          </cell>
        </row>
        <row r="1525">
          <cell r="D1525">
            <v>18500</v>
          </cell>
          <cell r="F1525" t="str">
            <v>successful</v>
          </cell>
          <cell r="S1525" t="str">
            <v>photobooks</v>
          </cell>
        </row>
        <row r="1526">
          <cell r="D1526">
            <v>3000</v>
          </cell>
          <cell r="F1526" t="str">
            <v>successful</v>
          </cell>
          <cell r="S1526" t="str">
            <v>photobooks</v>
          </cell>
        </row>
        <row r="1527">
          <cell r="D1527">
            <v>2600</v>
          </cell>
          <cell r="F1527" t="str">
            <v>successful</v>
          </cell>
          <cell r="S1527" t="str">
            <v>photobooks</v>
          </cell>
        </row>
        <row r="1528">
          <cell r="D1528">
            <v>23000</v>
          </cell>
          <cell r="F1528" t="str">
            <v>successful</v>
          </cell>
          <cell r="S1528" t="str">
            <v>photobooks</v>
          </cell>
        </row>
        <row r="1529">
          <cell r="D1529">
            <v>3500</v>
          </cell>
          <cell r="F1529" t="str">
            <v>successful</v>
          </cell>
          <cell r="S1529" t="str">
            <v>photobooks</v>
          </cell>
        </row>
        <row r="1530">
          <cell r="D1530">
            <v>3000</v>
          </cell>
          <cell r="F1530" t="str">
            <v>successful</v>
          </cell>
          <cell r="S1530" t="str">
            <v>photobooks</v>
          </cell>
        </row>
        <row r="1531">
          <cell r="D1531">
            <v>19000</v>
          </cell>
          <cell r="F1531" t="str">
            <v>successful</v>
          </cell>
          <cell r="S1531" t="str">
            <v>photobooks</v>
          </cell>
        </row>
        <row r="1532">
          <cell r="D1532">
            <v>35000</v>
          </cell>
          <cell r="F1532" t="str">
            <v>successful</v>
          </cell>
          <cell r="S1532" t="str">
            <v>photobooks</v>
          </cell>
        </row>
        <row r="1533">
          <cell r="D1533">
            <v>2350</v>
          </cell>
          <cell r="F1533" t="str">
            <v>successful</v>
          </cell>
          <cell r="S1533" t="str">
            <v>photobooks</v>
          </cell>
        </row>
        <row r="1534">
          <cell r="D1534">
            <v>5000</v>
          </cell>
          <cell r="F1534" t="str">
            <v>successful</v>
          </cell>
          <cell r="S1534" t="str">
            <v>photobooks</v>
          </cell>
        </row>
        <row r="1535">
          <cell r="D1535">
            <v>45000</v>
          </cell>
          <cell r="F1535" t="str">
            <v>successful</v>
          </cell>
          <cell r="S1535" t="str">
            <v>photobooks</v>
          </cell>
        </row>
        <row r="1536">
          <cell r="D1536">
            <v>7500</v>
          </cell>
          <cell r="F1536" t="str">
            <v>successful</v>
          </cell>
          <cell r="S1536" t="str">
            <v>photobooks</v>
          </cell>
        </row>
        <row r="1537">
          <cell r="D1537">
            <v>4000</v>
          </cell>
          <cell r="F1537" t="str">
            <v>successful</v>
          </cell>
          <cell r="S1537" t="str">
            <v>photobooks</v>
          </cell>
        </row>
        <row r="1538">
          <cell r="D1538">
            <v>12000</v>
          </cell>
          <cell r="F1538" t="str">
            <v>successful</v>
          </cell>
          <cell r="S1538" t="str">
            <v>photobooks</v>
          </cell>
        </row>
        <row r="1539">
          <cell r="D1539">
            <v>12000</v>
          </cell>
          <cell r="F1539" t="str">
            <v>successful</v>
          </cell>
          <cell r="S1539" t="str">
            <v>photobooks</v>
          </cell>
        </row>
        <row r="1540">
          <cell r="D1540">
            <v>7000</v>
          </cell>
          <cell r="F1540" t="str">
            <v>successful</v>
          </cell>
          <cell r="S1540" t="str">
            <v>photobooks</v>
          </cell>
        </row>
        <row r="1541">
          <cell r="D1541">
            <v>20000</v>
          </cell>
          <cell r="F1541" t="str">
            <v>successful</v>
          </cell>
          <cell r="S1541" t="str">
            <v>photobooks</v>
          </cell>
        </row>
        <row r="1542">
          <cell r="D1542">
            <v>15000</v>
          </cell>
          <cell r="F1542" t="str">
            <v>successful</v>
          </cell>
          <cell r="S1542" t="str">
            <v>photobooks</v>
          </cell>
        </row>
        <row r="1543">
          <cell r="D1543">
            <v>18000</v>
          </cell>
          <cell r="F1543" t="str">
            <v>failed</v>
          </cell>
          <cell r="S1543" t="str">
            <v>nature</v>
          </cell>
        </row>
        <row r="1544">
          <cell r="D1544">
            <v>500</v>
          </cell>
          <cell r="F1544" t="str">
            <v>failed</v>
          </cell>
          <cell r="S1544" t="str">
            <v>nature</v>
          </cell>
        </row>
        <row r="1545">
          <cell r="D1545">
            <v>2250</v>
          </cell>
          <cell r="F1545" t="str">
            <v>failed</v>
          </cell>
          <cell r="S1545" t="str">
            <v>nature</v>
          </cell>
        </row>
        <row r="1546">
          <cell r="D1546">
            <v>1000</v>
          </cell>
          <cell r="F1546" t="str">
            <v>failed</v>
          </cell>
          <cell r="S1546" t="str">
            <v>nature</v>
          </cell>
        </row>
        <row r="1547">
          <cell r="D1547">
            <v>3000</v>
          </cell>
          <cell r="F1547" t="str">
            <v>failed</v>
          </cell>
          <cell r="S1547" t="str">
            <v>nature</v>
          </cell>
        </row>
        <row r="1548">
          <cell r="D1548">
            <v>1000</v>
          </cell>
          <cell r="F1548" t="str">
            <v>failed</v>
          </cell>
          <cell r="S1548" t="str">
            <v>nature</v>
          </cell>
        </row>
        <row r="1549">
          <cell r="D1549">
            <v>20</v>
          </cell>
          <cell r="F1549" t="str">
            <v>failed</v>
          </cell>
          <cell r="S1549" t="str">
            <v>nature</v>
          </cell>
        </row>
        <row r="1550">
          <cell r="D1550">
            <v>700</v>
          </cell>
          <cell r="F1550" t="str">
            <v>failed</v>
          </cell>
          <cell r="S1550" t="str">
            <v>nature</v>
          </cell>
        </row>
        <row r="1551">
          <cell r="D1551">
            <v>500</v>
          </cell>
          <cell r="F1551" t="str">
            <v>failed</v>
          </cell>
          <cell r="S1551" t="str">
            <v>nature</v>
          </cell>
        </row>
        <row r="1552">
          <cell r="D1552">
            <v>750</v>
          </cell>
          <cell r="F1552" t="str">
            <v>failed</v>
          </cell>
          <cell r="S1552" t="str">
            <v>nature</v>
          </cell>
        </row>
        <row r="1553">
          <cell r="D1553">
            <v>3500</v>
          </cell>
          <cell r="F1553" t="str">
            <v>failed</v>
          </cell>
          <cell r="S1553" t="str">
            <v>nature</v>
          </cell>
        </row>
        <row r="1554">
          <cell r="D1554">
            <v>4300</v>
          </cell>
          <cell r="F1554" t="str">
            <v>failed</v>
          </cell>
          <cell r="S1554" t="str">
            <v>nature</v>
          </cell>
        </row>
        <row r="1555">
          <cell r="D1555">
            <v>6000</v>
          </cell>
          <cell r="F1555" t="str">
            <v>failed</v>
          </cell>
          <cell r="S1555" t="str">
            <v>nature</v>
          </cell>
        </row>
        <row r="1556">
          <cell r="D1556">
            <v>20000</v>
          </cell>
          <cell r="F1556" t="str">
            <v>failed</v>
          </cell>
          <cell r="S1556" t="str">
            <v>nature</v>
          </cell>
        </row>
        <row r="1557">
          <cell r="D1557">
            <v>750</v>
          </cell>
          <cell r="F1557" t="str">
            <v>failed</v>
          </cell>
          <cell r="S1557" t="str">
            <v>nature</v>
          </cell>
        </row>
        <row r="1558">
          <cell r="D1558">
            <v>1500</v>
          </cell>
          <cell r="F1558" t="str">
            <v>failed</v>
          </cell>
          <cell r="S1558" t="str">
            <v>nature</v>
          </cell>
        </row>
        <row r="1559">
          <cell r="D1559">
            <v>2500</v>
          </cell>
          <cell r="F1559" t="str">
            <v>failed</v>
          </cell>
          <cell r="S1559" t="str">
            <v>nature</v>
          </cell>
        </row>
        <row r="1560">
          <cell r="D1560">
            <v>750</v>
          </cell>
          <cell r="F1560" t="str">
            <v>failed</v>
          </cell>
          <cell r="S1560" t="str">
            <v>nature</v>
          </cell>
        </row>
        <row r="1561">
          <cell r="D1561">
            <v>15000</v>
          </cell>
          <cell r="F1561" t="str">
            <v>failed</v>
          </cell>
          <cell r="S1561" t="str">
            <v>nature</v>
          </cell>
        </row>
        <row r="1562">
          <cell r="D1562">
            <v>2500</v>
          </cell>
          <cell r="F1562" t="str">
            <v>failed</v>
          </cell>
          <cell r="S1562" t="str">
            <v>nature</v>
          </cell>
        </row>
        <row r="1563">
          <cell r="D1563">
            <v>10000</v>
          </cell>
          <cell r="F1563" t="str">
            <v>canceled</v>
          </cell>
          <cell r="S1563" t="str">
            <v>art books</v>
          </cell>
        </row>
        <row r="1564">
          <cell r="D1564">
            <v>4000</v>
          </cell>
          <cell r="F1564" t="str">
            <v>canceled</v>
          </cell>
          <cell r="S1564" t="str">
            <v>art books</v>
          </cell>
        </row>
        <row r="1565">
          <cell r="D1565">
            <v>6000</v>
          </cell>
          <cell r="F1565" t="str">
            <v>canceled</v>
          </cell>
          <cell r="S1565" t="str">
            <v>art books</v>
          </cell>
        </row>
        <row r="1566">
          <cell r="D1566">
            <v>10000</v>
          </cell>
          <cell r="F1566" t="str">
            <v>canceled</v>
          </cell>
          <cell r="S1566" t="str">
            <v>art books</v>
          </cell>
        </row>
        <row r="1567">
          <cell r="D1567">
            <v>4000</v>
          </cell>
          <cell r="F1567" t="str">
            <v>canceled</v>
          </cell>
          <cell r="S1567" t="str">
            <v>art books</v>
          </cell>
        </row>
        <row r="1568">
          <cell r="D1568">
            <v>30000</v>
          </cell>
          <cell r="F1568" t="str">
            <v>canceled</v>
          </cell>
          <cell r="S1568" t="str">
            <v>art books</v>
          </cell>
        </row>
        <row r="1569">
          <cell r="D1569">
            <v>8500</v>
          </cell>
          <cell r="F1569" t="str">
            <v>canceled</v>
          </cell>
          <cell r="S1569" t="str">
            <v>art books</v>
          </cell>
        </row>
        <row r="1570">
          <cell r="D1570">
            <v>25000</v>
          </cell>
          <cell r="F1570" t="str">
            <v>canceled</v>
          </cell>
          <cell r="S1570" t="str">
            <v>art books</v>
          </cell>
        </row>
        <row r="1571">
          <cell r="D1571">
            <v>30000</v>
          </cell>
          <cell r="F1571" t="str">
            <v>canceled</v>
          </cell>
          <cell r="S1571" t="str">
            <v>art books</v>
          </cell>
        </row>
        <row r="1572">
          <cell r="D1572">
            <v>6000</v>
          </cell>
          <cell r="F1572" t="str">
            <v>canceled</v>
          </cell>
          <cell r="S1572" t="str">
            <v>art books</v>
          </cell>
        </row>
        <row r="1573">
          <cell r="D1573">
            <v>12100</v>
          </cell>
          <cell r="F1573" t="str">
            <v>canceled</v>
          </cell>
          <cell r="S1573" t="str">
            <v>art books</v>
          </cell>
        </row>
        <row r="1574">
          <cell r="D1574">
            <v>2500</v>
          </cell>
          <cell r="F1574" t="str">
            <v>canceled</v>
          </cell>
          <cell r="S1574" t="str">
            <v>art books</v>
          </cell>
        </row>
        <row r="1575">
          <cell r="D1575">
            <v>9000</v>
          </cell>
          <cell r="F1575" t="str">
            <v>canceled</v>
          </cell>
          <cell r="S1575" t="str">
            <v>art books</v>
          </cell>
        </row>
        <row r="1576">
          <cell r="D1576">
            <v>10000</v>
          </cell>
          <cell r="F1576" t="str">
            <v>canceled</v>
          </cell>
          <cell r="S1576" t="str">
            <v>art books</v>
          </cell>
        </row>
        <row r="1577">
          <cell r="D1577">
            <v>10000</v>
          </cell>
          <cell r="F1577" t="str">
            <v>canceled</v>
          </cell>
          <cell r="S1577" t="str">
            <v>art books</v>
          </cell>
        </row>
        <row r="1578">
          <cell r="D1578">
            <v>5000</v>
          </cell>
          <cell r="F1578" t="str">
            <v>canceled</v>
          </cell>
          <cell r="S1578" t="str">
            <v>art books</v>
          </cell>
        </row>
        <row r="1579">
          <cell r="D1579">
            <v>10000</v>
          </cell>
          <cell r="F1579" t="str">
            <v>canceled</v>
          </cell>
          <cell r="S1579" t="str">
            <v>art books</v>
          </cell>
        </row>
        <row r="1580">
          <cell r="D1580">
            <v>1897</v>
          </cell>
          <cell r="F1580" t="str">
            <v>canceled</v>
          </cell>
          <cell r="S1580" t="str">
            <v>art books</v>
          </cell>
        </row>
        <row r="1581">
          <cell r="D1581">
            <v>3333</v>
          </cell>
          <cell r="F1581" t="str">
            <v>canceled</v>
          </cell>
          <cell r="S1581" t="str">
            <v>art books</v>
          </cell>
        </row>
        <row r="1582">
          <cell r="D1582">
            <v>1750</v>
          </cell>
          <cell r="F1582" t="str">
            <v>canceled</v>
          </cell>
          <cell r="S1582" t="str">
            <v>art books</v>
          </cell>
        </row>
        <row r="1583">
          <cell r="D1583">
            <v>1000</v>
          </cell>
          <cell r="F1583" t="str">
            <v>failed</v>
          </cell>
          <cell r="S1583" t="str">
            <v>places</v>
          </cell>
        </row>
        <row r="1584">
          <cell r="D1584">
            <v>1000</v>
          </cell>
          <cell r="F1584" t="str">
            <v>failed</v>
          </cell>
          <cell r="S1584" t="str">
            <v>places</v>
          </cell>
        </row>
        <row r="1585">
          <cell r="D1585">
            <v>20000</v>
          </cell>
          <cell r="F1585" t="str">
            <v>failed</v>
          </cell>
          <cell r="S1585" t="str">
            <v>places</v>
          </cell>
        </row>
        <row r="1586">
          <cell r="D1586">
            <v>1200</v>
          </cell>
          <cell r="F1586" t="str">
            <v>failed</v>
          </cell>
          <cell r="S1586" t="str">
            <v>places</v>
          </cell>
        </row>
        <row r="1587">
          <cell r="D1587">
            <v>2000</v>
          </cell>
          <cell r="F1587" t="str">
            <v>failed</v>
          </cell>
          <cell r="S1587" t="str">
            <v>places</v>
          </cell>
        </row>
        <row r="1588">
          <cell r="D1588">
            <v>1500</v>
          </cell>
          <cell r="F1588" t="str">
            <v>failed</v>
          </cell>
          <cell r="S1588" t="str">
            <v>places</v>
          </cell>
        </row>
        <row r="1589">
          <cell r="D1589">
            <v>7500</v>
          </cell>
          <cell r="F1589" t="str">
            <v>failed</v>
          </cell>
          <cell r="S1589" t="str">
            <v>places</v>
          </cell>
        </row>
        <row r="1590">
          <cell r="D1590">
            <v>516</v>
          </cell>
          <cell r="F1590" t="str">
            <v>failed</v>
          </cell>
          <cell r="S1590" t="str">
            <v>places</v>
          </cell>
        </row>
        <row r="1591">
          <cell r="D1591">
            <v>1200</v>
          </cell>
          <cell r="F1591" t="str">
            <v>failed</v>
          </cell>
          <cell r="S1591" t="str">
            <v>places</v>
          </cell>
        </row>
        <row r="1592">
          <cell r="D1592">
            <v>60000</v>
          </cell>
          <cell r="F1592" t="str">
            <v>failed</v>
          </cell>
          <cell r="S1592" t="str">
            <v>places</v>
          </cell>
        </row>
        <row r="1593">
          <cell r="D1593">
            <v>14000</v>
          </cell>
          <cell r="F1593" t="str">
            <v>failed</v>
          </cell>
          <cell r="S1593" t="str">
            <v>places</v>
          </cell>
        </row>
        <row r="1594">
          <cell r="D1594">
            <v>25</v>
          </cell>
          <cell r="F1594" t="str">
            <v>failed</v>
          </cell>
          <cell r="S1594" t="str">
            <v>places</v>
          </cell>
        </row>
        <row r="1595">
          <cell r="D1595">
            <v>22000</v>
          </cell>
          <cell r="F1595" t="str">
            <v>failed</v>
          </cell>
          <cell r="S1595" t="str">
            <v>places</v>
          </cell>
        </row>
        <row r="1596">
          <cell r="D1596">
            <v>1000</v>
          </cell>
          <cell r="F1596" t="str">
            <v>failed</v>
          </cell>
          <cell r="S1596" t="str">
            <v>places</v>
          </cell>
        </row>
        <row r="1597">
          <cell r="D1597">
            <v>100000</v>
          </cell>
          <cell r="F1597" t="str">
            <v>failed</v>
          </cell>
          <cell r="S1597" t="str">
            <v>places</v>
          </cell>
        </row>
        <row r="1598">
          <cell r="D1598">
            <v>3250</v>
          </cell>
          <cell r="F1598" t="str">
            <v>failed</v>
          </cell>
          <cell r="S1598" t="str">
            <v>places</v>
          </cell>
        </row>
        <row r="1599">
          <cell r="D1599">
            <v>15000</v>
          </cell>
          <cell r="F1599" t="str">
            <v>failed</v>
          </cell>
          <cell r="S1599" t="str">
            <v>places</v>
          </cell>
        </row>
        <row r="1600">
          <cell r="D1600">
            <v>800</v>
          </cell>
          <cell r="F1600" t="str">
            <v>failed</v>
          </cell>
          <cell r="S1600" t="str">
            <v>places</v>
          </cell>
        </row>
        <row r="1601">
          <cell r="D1601">
            <v>500</v>
          </cell>
          <cell r="F1601" t="str">
            <v>failed</v>
          </cell>
          <cell r="S1601" t="str">
            <v>places</v>
          </cell>
        </row>
        <row r="1602">
          <cell r="D1602">
            <v>5000</v>
          </cell>
          <cell r="F1602" t="str">
            <v>failed</v>
          </cell>
          <cell r="S1602" t="str">
            <v>places</v>
          </cell>
        </row>
        <row r="1603">
          <cell r="D1603">
            <v>2500</v>
          </cell>
          <cell r="F1603" t="str">
            <v>successful</v>
          </cell>
          <cell r="S1603" t="str">
            <v>rock</v>
          </cell>
        </row>
        <row r="1604">
          <cell r="D1604">
            <v>1500</v>
          </cell>
          <cell r="F1604" t="str">
            <v>successful</v>
          </cell>
          <cell r="S1604" t="str">
            <v>rock</v>
          </cell>
        </row>
        <row r="1605">
          <cell r="D1605">
            <v>2000</v>
          </cell>
          <cell r="F1605" t="str">
            <v>successful</v>
          </cell>
          <cell r="S1605" t="str">
            <v>rock</v>
          </cell>
        </row>
        <row r="1606">
          <cell r="D1606">
            <v>2800</v>
          </cell>
          <cell r="F1606" t="str">
            <v>successful</v>
          </cell>
          <cell r="S1606" t="str">
            <v>rock</v>
          </cell>
        </row>
        <row r="1607">
          <cell r="D1607">
            <v>6000</v>
          </cell>
          <cell r="F1607" t="str">
            <v>successful</v>
          </cell>
          <cell r="S1607" t="str">
            <v>rock</v>
          </cell>
        </row>
        <row r="1608">
          <cell r="D1608">
            <v>8000</v>
          </cell>
          <cell r="F1608" t="str">
            <v>successful</v>
          </cell>
          <cell r="S1608" t="str">
            <v>rock</v>
          </cell>
        </row>
        <row r="1609">
          <cell r="D1609">
            <v>10000</v>
          </cell>
          <cell r="F1609" t="str">
            <v>successful</v>
          </cell>
          <cell r="S1609" t="str">
            <v>rock</v>
          </cell>
        </row>
        <row r="1610">
          <cell r="D1610">
            <v>1200</v>
          </cell>
          <cell r="F1610" t="str">
            <v>successful</v>
          </cell>
          <cell r="S1610" t="str">
            <v>rock</v>
          </cell>
        </row>
        <row r="1611">
          <cell r="D1611">
            <v>1500</v>
          </cell>
          <cell r="F1611" t="str">
            <v>successful</v>
          </cell>
          <cell r="S1611" t="str">
            <v>rock</v>
          </cell>
        </row>
        <row r="1612">
          <cell r="D1612">
            <v>2000</v>
          </cell>
          <cell r="F1612" t="str">
            <v>successful</v>
          </cell>
          <cell r="S1612" t="str">
            <v>rock</v>
          </cell>
        </row>
        <row r="1613">
          <cell r="D1613">
            <v>800</v>
          </cell>
          <cell r="F1613" t="str">
            <v>successful</v>
          </cell>
          <cell r="S1613" t="str">
            <v>rock</v>
          </cell>
        </row>
        <row r="1614">
          <cell r="D1614">
            <v>500</v>
          </cell>
          <cell r="F1614" t="str">
            <v>successful</v>
          </cell>
          <cell r="S1614" t="str">
            <v>rock</v>
          </cell>
        </row>
        <row r="1615">
          <cell r="D1615">
            <v>1000</v>
          </cell>
          <cell r="F1615" t="str">
            <v>successful</v>
          </cell>
          <cell r="S1615" t="str">
            <v>rock</v>
          </cell>
        </row>
        <row r="1616">
          <cell r="D1616">
            <v>5000</v>
          </cell>
          <cell r="F1616" t="str">
            <v>successful</v>
          </cell>
          <cell r="S1616" t="str">
            <v>rock</v>
          </cell>
        </row>
        <row r="1617">
          <cell r="D1617">
            <v>8000</v>
          </cell>
          <cell r="F1617" t="str">
            <v>successful</v>
          </cell>
          <cell r="S1617" t="str">
            <v>rock</v>
          </cell>
        </row>
        <row r="1618">
          <cell r="D1618">
            <v>10000</v>
          </cell>
          <cell r="F1618" t="str">
            <v>successful</v>
          </cell>
          <cell r="S1618" t="str">
            <v>rock</v>
          </cell>
        </row>
        <row r="1619">
          <cell r="D1619">
            <v>7000</v>
          </cell>
          <cell r="F1619" t="str">
            <v>successful</v>
          </cell>
          <cell r="S1619" t="str">
            <v>rock</v>
          </cell>
        </row>
        <row r="1620">
          <cell r="D1620">
            <v>1500</v>
          </cell>
          <cell r="F1620" t="str">
            <v>successful</v>
          </cell>
          <cell r="S1620" t="str">
            <v>rock</v>
          </cell>
        </row>
        <row r="1621">
          <cell r="D1621">
            <v>1500</v>
          </cell>
          <cell r="F1621" t="str">
            <v>successful</v>
          </cell>
          <cell r="S1621" t="str">
            <v>rock</v>
          </cell>
        </row>
        <row r="1622">
          <cell r="D1622">
            <v>1000</v>
          </cell>
          <cell r="F1622" t="str">
            <v>successful</v>
          </cell>
          <cell r="S1622" t="str">
            <v>rock</v>
          </cell>
        </row>
        <row r="1623">
          <cell r="D1623">
            <v>5000</v>
          </cell>
          <cell r="F1623" t="str">
            <v>successful</v>
          </cell>
          <cell r="S1623" t="str">
            <v>rock</v>
          </cell>
        </row>
        <row r="1624">
          <cell r="D1624">
            <v>6900</v>
          </cell>
          <cell r="F1624" t="str">
            <v>successful</v>
          </cell>
          <cell r="S1624" t="str">
            <v>rock</v>
          </cell>
        </row>
        <row r="1625">
          <cell r="D1625">
            <v>750</v>
          </cell>
          <cell r="F1625" t="str">
            <v>successful</v>
          </cell>
          <cell r="S1625" t="str">
            <v>rock</v>
          </cell>
        </row>
        <row r="1626">
          <cell r="D1626">
            <v>1000</v>
          </cell>
          <cell r="F1626" t="str">
            <v>successful</v>
          </cell>
          <cell r="S1626" t="str">
            <v>rock</v>
          </cell>
        </row>
        <row r="1627">
          <cell r="D1627">
            <v>7500</v>
          </cell>
          <cell r="F1627" t="str">
            <v>successful</v>
          </cell>
          <cell r="S1627" t="str">
            <v>rock</v>
          </cell>
        </row>
        <row r="1628">
          <cell r="D1628">
            <v>8000</v>
          </cell>
          <cell r="F1628" t="str">
            <v>successful</v>
          </cell>
          <cell r="S1628" t="str">
            <v>rock</v>
          </cell>
        </row>
        <row r="1629">
          <cell r="D1629">
            <v>2000</v>
          </cell>
          <cell r="F1629" t="str">
            <v>successful</v>
          </cell>
          <cell r="S1629" t="str">
            <v>rock</v>
          </cell>
        </row>
        <row r="1630">
          <cell r="D1630">
            <v>4000</v>
          </cell>
          <cell r="F1630" t="str">
            <v>successful</v>
          </cell>
          <cell r="S1630" t="str">
            <v>rock</v>
          </cell>
        </row>
        <row r="1631">
          <cell r="D1631">
            <v>6000</v>
          </cell>
          <cell r="F1631" t="str">
            <v>successful</v>
          </cell>
          <cell r="S1631" t="str">
            <v>rock</v>
          </cell>
        </row>
        <row r="1632">
          <cell r="D1632">
            <v>4000</v>
          </cell>
          <cell r="F1632" t="str">
            <v>successful</v>
          </cell>
          <cell r="S1632" t="str">
            <v>rock</v>
          </cell>
        </row>
        <row r="1633">
          <cell r="D1633">
            <v>10000</v>
          </cell>
          <cell r="F1633" t="str">
            <v>successful</v>
          </cell>
          <cell r="S1633" t="str">
            <v>rock</v>
          </cell>
        </row>
        <row r="1634">
          <cell r="D1634">
            <v>4000</v>
          </cell>
          <cell r="F1634" t="str">
            <v>successful</v>
          </cell>
          <cell r="S1634" t="str">
            <v>rock</v>
          </cell>
        </row>
        <row r="1635">
          <cell r="D1635">
            <v>10000</v>
          </cell>
          <cell r="F1635" t="str">
            <v>successful</v>
          </cell>
          <cell r="S1635" t="str">
            <v>rock</v>
          </cell>
        </row>
        <row r="1636">
          <cell r="D1636">
            <v>2000</v>
          </cell>
          <cell r="F1636" t="str">
            <v>successful</v>
          </cell>
          <cell r="S1636" t="str">
            <v>rock</v>
          </cell>
        </row>
        <row r="1637">
          <cell r="D1637">
            <v>2000</v>
          </cell>
          <cell r="F1637" t="str">
            <v>successful</v>
          </cell>
          <cell r="S1637" t="str">
            <v>rock</v>
          </cell>
        </row>
        <row r="1638">
          <cell r="D1638">
            <v>4500</v>
          </cell>
          <cell r="F1638" t="str">
            <v>successful</v>
          </cell>
          <cell r="S1638" t="str">
            <v>rock</v>
          </cell>
        </row>
        <row r="1639">
          <cell r="D1639">
            <v>500</v>
          </cell>
          <cell r="F1639" t="str">
            <v>successful</v>
          </cell>
          <cell r="S1639" t="str">
            <v>rock</v>
          </cell>
        </row>
        <row r="1640">
          <cell r="D1640">
            <v>1000</v>
          </cell>
          <cell r="F1640" t="str">
            <v>successful</v>
          </cell>
          <cell r="S1640" t="str">
            <v>rock</v>
          </cell>
        </row>
        <row r="1641">
          <cell r="D1641">
            <v>1800</v>
          </cell>
          <cell r="F1641" t="str">
            <v>successful</v>
          </cell>
          <cell r="S1641" t="str">
            <v>rock</v>
          </cell>
        </row>
        <row r="1642">
          <cell r="D1642">
            <v>400</v>
          </cell>
          <cell r="F1642" t="str">
            <v>successful</v>
          </cell>
          <cell r="S1642" t="str">
            <v>rock</v>
          </cell>
        </row>
        <row r="1643">
          <cell r="D1643">
            <v>2500</v>
          </cell>
          <cell r="F1643" t="str">
            <v>successful</v>
          </cell>
          <cell r="S1643" t="str">
            <v>pop</v>
          </cell>
        </row>
        <row r="1644">
          <cell r="D1644">
            <v>1200</v>
          </cell>
          <cell r="F1644" t="str">
            <v>successful</v>
          </cell>
          <cell r="S1644" t="str">
            <v>pop</v>
          </cell>
        </row>
        <row r="1645">
          <cell r="D1645">
            <v>5000</v>
          </cell>
          <cell r="F1645" t="str">
            <v>successful</v>
          </cell>
          <cell r="S1645" t="str">
            <v>pop</v>
          </cell>
        </row>
        <row r="1646">
          <cell r="D1646">
            <v>10000</v>
          </cell>
          <cell r="F1646" t="str">
            <v>successful</v>
          </cell>
          <cell r="S1646" t="str">
            <v>pop</v>
          </cell>
        </row>
        <row r="1647">
          <cell r="D1647">
            <v>5000</v>
          </cell>
          <cell r="F1647" t="str">
            <v>successful</v>
          </cell>
          <cell r="S1647" t="str">
            <v>pop</v>
          </cell>
        </row>
        <row r="1648">
          <cell r="D1648">
            <v>2000</v>
          </cell>
          <cell r="F1648" t="str">
            <v>successful</v>
          </cell>
          <cell r="S1648" t="str">
            <v>pop</v>
          </cell>
        </row>
        <row r="1649">
          <cell r="D1649">
            <v>5000</v>
          </cell>
          <cell r="F1649" t="str">
            <v>successful</v>
          </cell>
          <cell r="S1649" t="str">
            <v>pop</v>
          </cell>
        </row>
        <row r="1650">
          <cell r="D1650">
            <v>2300</v>
          </cell>
          <cell r="F1650" t="str">
            <v>successful</v>
          </cell>
          <cell r="S1650" t="str">
            <v>pop</v>
          </cell>
        </row>
        <row r="1651">
          <cell r="D1651">
            <v>3800</v>
          </cell>
          <cell r="F1651" t="str">
            <v>successful</v>
          </cell>
          <cell r="S1651" t="str">
            <v>pop</v>
          </cell>
        </row>
        <row r="1652">
          <cell r="D1652">
            <v>2000</v>
          </cell>
          <cell r="F1652" t="str">
            <v>successful</v>
          </cell>
          <cell r="S1652" t="str">
            <v>pop</v>
          </cell>
        </row>
        <row r="1653">
          <cell r="D1653">
            <v>2000</v>
          </cell>
          <cell r="F1653" t="str">
            <v>successful</v>
          </cell>
          <cell r="S1653" t="str">
            <v>pop</v>
          </cell>
        </row>
        <row r="1654">
          <cell r="D1654">
            <v>4500</v>
          </cell>
          <cell r="F1654" t="str">
            <v>successful</v>
          </cell>
          <cell r="S1654" t="str">
            <v>pop</v>
          </cell>
        </row>
        <row r="1655">
          <cell r="D1655">
            <v>5000</v>
          </cell>
          <cell r="F1655" t="str">
            <v>successful</v>
          </cell>
          <cell r="S1655" t="str">
            <v>pop</v>
          </cell>
        </row>
        <row r="1656">
          <cell r="D1656">
            <v>1100</v>
          </cell>
          <cell r="F1656" t="str">
            <v>successful</v>
          </cell>
          <cell r="S1656" t="str">
            <v>pop</v>
          </cell>
        </row>
        <row r="1657">
          <cell r="D1657">
            <v>1500</v>
          </cell>
          <cell r="F1657" t="str">
            <v>successful</v>
          </cell>
          <cell r="S1657" t="str">
            <v>pop</v>
          </cell>
        </row>
        <row r="1658">
          <cell r="D1658">
            <v>7500</v>
          </cell>
          <cell r="F1658" t="str">
            <v>successful</v>
          </cell>
          <cell r="S1658" t="str">
            <v>pop</v>
          </cell>
        </row>
        <row r="1659">
          <cell r="D1659">
            <v>25000</v>
          </cell>
          <cell r="F1659" t="str">
            <v>successful</v>
          </cell>
          <cell r="S1659" t="str">
            <v>pop</v>
          </cell>
        </row>
        <row r="1660">
          <cell r="D1660">
            <v>6000</v>
          </cell>
          <cell r="F1660" t="str">
            <v>successful</v>
          </cell>
          <cell r="S1660" t="str">
            <v>pop</v>
          </cell>
        </row>
        <row r="1661">
          <cell r="D1661">
            <v>500</v>
          </cell>
          <cell r="F1661" t="str">
            <v>successful</v>
          </cell>
          <cell r="S1661" t="str">
            <v>pop</v>
          </cell>
        </row>
        <row r="1662">
          <cell r="D1662">
            <v>80</v>
          </cell>
          <cell r="F1662" t="str">
            <v>successful</v>
          </cell>
          <cell r="S1662" t="str">
            <v>pop</v>
          </cell>
        </row>
        <row r="1663">
          <cell r="D1663">
            <v>7900</v>
          </cell>
          <cell r="F1663" t="str">
            <v>successful</v>
          </cell>
          <cell r="S1663" t="str">
            <v>pop</v>
          </cell>
        </row>
        <row r="1664">
          <cell r="D1664">
            <v>8000</v>
          </cell>
          <cell r="F1664" t="str">
            <v>successful</v>
          </cell>
          <cell r="S1664" t="str">
            <v>pop</v>
          </cell>
        </row>
        <row r="1665">
          <cell r="D1665">
            <v>1000</v>
          </cell>
          <cell r="F1665" t="str">
            <v>successful</v>
          </cell>
          <cell r="S1665" t="str">
            <v>pop</v>
          </cell>
        </row>
        <row r="1666">
          <cell r="D1666">
            <v>2500</v>
          </cell>
          <cell r="F1666" t="str">
            <v>successful</v>
          </cell>
          <cell r="S1666" t="str">
            <v>pop</v>
          </cell>
        </row>
        <row r="1667">
          <cell r="D1667">
            <v>3500</v>
          </cell>
          <cell r="F1667" t="str">
            <v>successful</v>
          </cell>
          <cell r="S1667" t="str">
            <v>pop</v>
          </cell>
        </row>
        <row r="1668">
          <cell r="D1668">
            <v>2500</v>
          </cell>
          <cell r="F1668" t="str">
            <v>successful</v>
          </cell>
          <cell r="S1668" t="str">
            <v>pop</v>
          </cell>
        </row>
        <row r="1669">
          <cell r="D1669">
            <v>3400</v>
          </cell>
          <cell r="F1669" t="str">
            <v>successful</v>
          </cell>
          <cell r="S1669" t="str">
            <v>pop</v>
          </cell>
        </row>
        <row r="1670">
          <cell r="D1670">
            <v>8000</v>
          </cell>
          <cell r="F1670" t="str">
            <v>successful</v>
          </cell>
          <cell r="S1670" t="str">
            <v>pop</v>
          </cell>
        </row>
        <row r="1671">
          <cell r="D1671">
            <v>2000</v>
          </cell>
          <cell r="F1671" t="str">
            <v>successful</v>
          </cell>
          <cell r="S1671" t="str">
            <v>pop</v>
          </cell>
        </row>
        <row r="1672">
          <cell r="D1672">
            <v>1000</v>
          </cell>
          <cell r="F1672" t="str">
            <v>successful</v>
          </cell>
          <cell r="S1672" t="str">
            <v>pop</v>
          </cell>
        </row>
        <row r="1673">
          <cell r="D1673">
            <v>2000</v>
          </cell>
          <cell r="F1673" t="str">
            <v>successful</v>
          </cell>
          <cell r="S1673" t="str">
            <v>pop</v>
          </cell>
        </row>
        <row r="1674">
          <cell r="D1674">
            <v>1700</v>
          </cell>
          <cell r="F1674" t="str">
            <v>successful</v>
          </cell>
          <cell r="S1674" t="str">
            <v>pop</v>
          </cell>
        </row>
        <row r="1675">
          <cell r="D1675">
            <v>2100</v>
          </cell>
          <cell r="F1675" t="str">
            <v>successful</v>
          </cell>
          <cell r="S1675" t="str">
            <v>pop</v>
          </cell>
        </row>
        <row r="1676">
          <cell r="D1676">
            <v>5000</v>
          </cell>
          <cell r="F1676" t="str">
            <v>successful</v>
          </cell>
          <cell r="S1676" t="str">
            <v>pop</v>
          </cell>
        </row>
        <row r="1677">
          <cell r="D1677">
            <v>1000</v>
          </cell>
          <cell r="F1677" t="str">
            <v>successful</v>
          </cell>
          <cell r="S1677" t="str">
            <v>pop</v>
          </cell>
        </row>
        <row r="1678">
          <cell r="D1678">
            <v>3000</v>
          </cell>
          <cell r="F1678" t="str">
            <v>successful</v>
          </cell>
          <cell r="S1678" t="str">
            <v>pop</v>
          </cell>
        </row>
        <row r="1679">
          <cell r="D1679">
            <v>6000</v>
          </cell>
          <cell r="F1679" t="str">
            <v>successful</v>
          </cell>
          <cell r="S1679" t="str">
            <v>pop</v>
          </cell>
        </row>
        <row r="1680">
          <cell r="D1680">
            <v>1500</v>
          </cell>
          <cell r="F1680" t="str">
            <v>successful</v>
          </cell>
          <cell r="S1680" t="str">
            <v>pop</v>
          </cell>
        </row>
        <row r="1681">
          <cell r="D1681">
            <v>2000</v>
          </cell>
          <cell r="F1681" t="str">
            <v>successful</v>
          </cell>
          <cell r="S1681" t="str">
            <v>pop</v>
          </cell>
        </row>
        <row r="1682">
          <cell r="D1682">
            <v>1000</v>
          </cell>
          <cell r="F1682" t="str">
            <v>successful</v>
          </cell>
          <cell r="S1682" t="str">
            <v>pop</v>
          </cell>
        </row>
        <row r="1683">
          <cell r="D1683">
            <v>65000</v>
          </cell>
          <cell r="F1683" t="str">
            <v>live</v>
          </cell>
          <cell r="S1683" t="str">
            <v>faith</v>
          </cell>
        </row>
        <row r="1684">
          <cell r="D1684">
            <v>6000</v>
          </cell>
          <cell r="F1684" t="str">
            <v>live</v>
          </cell>
          <cell r="S1684" t="str">
            <v>faith</v>
          </cell>
        </row>
        <row r="1685">
          <cell r="D1685">
            <v>3500</v>
          </cell>
          <cell r="F1685" t="str">
            <v>live</v>
          </cell>
          <cell r="S1685" t="str">
            <v>faith</v>
          </cell>
        </row>
        <row r="1686">
          <cell r="D1686">
            <v>8000</v>
          </cell>
          <cell r="F1686" t="str">
            <v>live</v>
          </cell>
          <cell r="S1686" t="str">
            <v>faith</v>
          </cell>
        </row>
        <row r="1687">
          <cell r="D1687">
            <v>350</v>
          </cell>
          <cell r="F1687" t="str">
            <v>live</v>
          </cell>
          <cell r="S1687" t="str">
            <v>faith</v>
          </cell>
        </row>
        <row r="1688">
          <cell r="D1688">
            <v>5000</v>
          </cell>
          <cell r="F1688" t="str">
            <v>live</v>
          </cell>
          <cell r="S1688" t="str">
            <v>faith</v>
          </cell>
        </row>
        <row r="1689">
          <cell r="D1689">
            <v>10000</v>
          </cell>
          <cell r="F1689" t="str">
            <v>live</v>
          </cell>
          <cell r="S1689" t="str">
            <v>faith</v>
          </cell>
        </row>
        <row r="1690">
          <cell r="D1690">
            <v>4000</v>
          </cell>
          <cell r="F1690" t="str">
            <v>live</v>
          </cell>
          <cell r="S1690" t="str">
            <v>faith</v>
          </cell>
        </row>
        <row r="1691">
          <cell r="D1691">
            <v>2400</v>
          </cell>
          <cell r="F1691" t="str">
            <v>live</v>
          </cell>
          <cell r="S1691" t="str">
            <v>faith</v>
          </cell>
        </row>
        <row r="1692">
          <cell r="D1692">
            <v>2500</v>
          </cell>
          <cell r="F1692" t="str">
            <v>live</v>
          </cell>
          <cell r="S1692" t="str">
            <v>faith</v>
          </cell>
        </row>
        <row r="1693">
          <cell r="D1693">
            <v>30000</v>
          </cell>
          <cell r="F1693" t="str">
            <v>live</v>
          </cell>
          <cell r="S1693" t="str">
            <v>faith</v>
          </cell>
        </row>
        <row r="1694">
          <cell r="D1694">
            <v>5000</v>
          </cell>
          <cell r="F1694" t="str">
            <v>live</v>
          </cell>
          <cell r="S1694" t="str">
            <v>faith</v>
          </cell>
        </row>
        <row r="1695">
          <cell r="D1695">
            <v>3000</v>
          </cell>
          <cell r="F1695" t="str">
            <v>live</v>
          </cell>
          <cell r="S1695" t="str">
            <v>faith</v>
          </cell>
        </row>
        <row r="1696">
          <cell r="D1696">
            <v>10000</v>
          </cell>
          <cell r="F1696" t="str">
            <v>live</v>
          </cell>
          <cell r="S1696" t="str">
            <v>faith</v>
          </cell>
        </row>
        <row r="1697">
          <cell r="D1697">
            <v>12000</v>
          </cell>
          <cell r="F1697" t="str">
            <v>live</v>
          </cell>
          <cell r="S1697" t="str">
            <v>faith</v>
          </cell>
        </row>
        <row r="1698">
          <cell r="D1698">
            <v>300000</v>
          </cell>
          <cell r="F1698" t="str">
            <v>live</v>
          </cell>
          <cell r="S1698" t="str">
            <v>faith</v>
          </cell>
        </row>
        <row r="1699">
          <cell r="D1699">
            <v>12500</v>
          </cell>
          <cell r="F1699" t="str">
            <v>live</v>
          </cell>
          <cell r="S1699" t="str">
            <v>faith</v>
          </cell>
        </row>
        <row r="1700">
          <cell r="D1700">
            <v>125000</v>
          </cell>
          <cell r="F1700" t="str">
            <v>live</v>
          </cell>
          <cell r="S1700" t="str">
            <v>faith</v>
          </cell>
        </row>
        <row r="1701">
          <cell r="D1701">
            <v>5105</v>
          </cell>
          <cell r="F1701" t="str">
            <v>live</v>
          </cell>
          <cell r="S1701" t="str">
            <v>faith</v>
          </cell>
        </row>
        <row r="1702">
          <cell r="D1702">
            <v>20000</v>
          </cell>
          <cell r="F1702" t="str">
            <v>live</v>
          </cell>
          <cell r="S1702" t="str">
            <v>faith</v>
          </cell>
        </row>
        <row r="1703">
          <cell r="D1703">
            <v>5050</v>
          </cell>
          <cell r="F1703" t="str">
            <v>failed</v>
          </cell>
          <cell r="S1703" t="str">
            <v>faith</v>
          </cell>
        </row>
        <row r="1704">
          <cell r="D1704">
            <v>16500</v>
          </cell>
          <cell r="F1704" t="str">
            <v>failed</v>
          </cell>
          <cell r="S1704" t="str">
            <v>faith</v>
          </cell>
        </row>
        <row r="1705">
          <cell r="D1705">
            <v>5000</v>
          </cell>
          <cell r="F1705" t="str">
            <v>failed</v>
          </cell>
          <cell r="S1705" t="str">
            <v>faith</v>
          </cell>
        </row>
        <row r="1706">
          <cell r="D1706">
            <v>2000</v>
          </cell>
          <cell r="F1706" t="str">
            <v>failed</v>
          </cell>
          <cell r="S1706" t="str">
            <v>faith</v>
          </cell>
        </row>
        <row r="1707">
          <cell r="D1707">
            <v>2000</v>
          </cell>
          <cell r="F1707" t="str">
            <v>failed</v>
          </cell>
          <cell r="S1707" t="str">
            <v>faith</v>
          </cell>
        </row>
        <row r="1708">
          <cell r="D1708">
            <v>5500</v>
          </cell>
          <cell r="F1708" t="str">
            <v>failed</v>
          </cell>
          <cell r="S1708" t="str">
            <v>faith</v>
          </cell>
        </row>
        <row r="1709">
          <cell r="D1709">
            <v>5000</v>
          </cell>
          <cell r="F1709" t="str">
            <v>failed</v>
          </cell>
          <cell r="S1709" t="str">
            <v>faith</v>
          </cell>
        </row>
        <row r="1710">
          <cell r="D1710">
            <v>7000</v>
          </cell>
          <cell r="F1710" t="str">
            <v>failed</v>
          </cell>
          <cell r="S1710" t="str">
            <v>faith</v>
          </cell>
        </row>
        <row r="1711">
          <cell r="D1711">
            <v>1750</v>
          </cell>
          <cell r="F1711" t="str">
            <v>failed</v>
          </cell>
          <cell r="S1711" t="str">
            <v>faith</v>
          </cell>
        </row>
        <row r="1712">
          <cell r="D1712">
            <v>5000</v>
          </cell>
          <cell r="F1712" t="str">
            <v>failed</v>
          </cell>
          <cell r="S1712" t="str">
            <v>faith</v>
          </cell>
        </row>
        <row r="1713">
          <cell r="D1713">
            <v>10000</v>
          </cell>
          <cell r="F1713" t="str">
            <v>failed</v>
          </cell>
          <cell r="S1713" t="str">
            <v>faith</v>
          </cell>
        </row>
        <row r="1714">
          <cell r="D1714">
            <v>5000</v>
          </cell>
          <cell r="F1714" t="str">
            <v>failed</v>
          </cell>
          <cell r="S1714" t="str">
            <v>faith</v>
          </cell>
        </row>
        <row r="1715">
          <cell r="D1715">
            <v>3000</v>
          </cell>
          <cell r="F1715" t="str">
            <v>failed</v>
          </cell>
          <cell r="S1715" t="str">
            <v>faith</v>
          </cell>
        </row>
        <row r="1716">
          <cell r="D1716">
            <v>25000</v>
          </cell>
          <cell r="F1716" t="str">
            <v>failed</v>
          </cell>
          <cell r="S1716" t="str">
            <v>faith</v>
          </cell>
        </row>
        <row r="1717">
          <cell r="D1717">
            <v>5000</v>
          </cell>
          <cell r="F1717" t="str">
            <v>failed</v>
          </cell>
          <cell r="S1717" t="str">
            <v>faith</v>
          </cell>
        </row>
        <row r="1718">
          <cell r="D1718">
            <v>2000</v>
          </cell>
          <cell r="F1718" t="str">
            <v>failed</v>
          </cell>
          <cell r="S1718" t="str">
            <v>faith</v>
          </cell>
        </row>
        <row r="1719">
          <cell r="D1719">
            <v>3265</v>
          </cell>
          <cell r="F1719" t="str">
            <v>failed</v>
          </cell>
          <cell r="S1719" t="str">
            <v>faith</v>
          </cell>
        </row>
        <row r="1720">
          <cell r="D1720">
            <v>35000</v>
          </cell>
          <cell r="F1720" t="str">
            <v>failed</v>
          </cell>
          <cell r="S1720" t="str">
            <v>faith</v>
          </cell>
        </row>
        <row r="1721">
          <cell r="D1721">
            <v>4000</v>
          </cell>
          <cell r="F1721" t="str">
            <v>failed</v>
          </cell>
          <cell r="S1721" t="str">
            <v>faith</v>
          </cell>
        </row>
        <row r="1722">
          <cell r="D1722">
            <v>4000</v>
          </cell>
          <cell r="F1722" t="str">
            <v>failed</v>
          </cell>
          <cell r="S1722" t="str">
            <v>faith</v>
          </cell>
        </row>
        <row r="1723">
          <cell r="D1723">
            <v>5000</v>
          </cell>
          <cell r="F1723" t="str">
            <v>failed</v>
          </cell>
          <cell r="S1723" t="str">
            <v>faith</v>
          </cell>
        </row>
        <row r="1724">
          <cell r="D1724">
            <v>2880</v>
          </cell>
          <cell r="F1724" t="str">
            <v>failed</v>
          </cell>
          <cell r="S1724" t="str">
            <v>faith</v>
          </cell>
        </row>
        <row r="1725">
          <cell r="D1725">
            <v>10000</v>
          </cell>
          <cell r="F1725" t="str">
            <v>failed</v>
          </cell>
          <cell r="S1725" t="str">
            <v>faith</v>
          </cell>
        </row>
        <row r="1726">
          <cell r="D1726">
            <v>6000</v>
          </cell>
          <cell r="F1726" t="str">
            <v>failed</v>
          </cell>
          <cell r="S1726" t="str">
            <v>faith</v>
          </cell>
        </row>
        <row r="1727">
          <cell r="D1727">
            <v>5500</v>
          </cell>
          <cell r="F1727" t="str">
            <v>failed</v>
          </cell>
          <cell r="S1727" t="str">
            <v>faith</v>
          </cell>
        </row>
        <row r="1728">
          <cell r="D1728">
            <v>6500</v>
          </cell>
          <cell r="F1728" t="str">
            <v>failed</v>
          </cell>
          <cell r="S1728" t="str">
            <v>faith</v>
          </cell>
        </row>
        <row r="1729">
          <cell r="D1729">
            <v>3000</v>
          </cell>
          <cell r="F1729" t="str">
            <v>failed</v>
          </cell>
          <cell r="S1729" t="str">
            <v>faith</v>
          </cell>
        </row>
        <row r="1730">
          <cell r="D1730">
            <v>1250</v>
          </cell>
          <cell r="F1730" t="str">
            <v>failed</v>
          </cell>
          <cell r="S1730" t="str">
            <v>faith</v>
          </cell>
        </row>
        <row r="1731">
          <cell r="D1731">
            <v>10000</v>
          </cell>
          <cell r="F1731" t="str">
            <v>failed</v>
          </cell>
          <cell r="S1731" t="str">
            <v>faith</v>
          </cell>
        </row>
        <row r="1732">
          <cell r="D1732">
            <v>3000</v>
          </cell>
          <cell r="F1732" t="str">
            <v>failed</v>
          </cell>
          <cell r="S1732" t="str">
            <v>faith</v>
          </cell>
        </row>
        <row r="1733">
          <cell r="D1733">
            <v>1000</v>
          </cell>
          <cell r="F1733" t="str">
            <v>failed</v>
          </cell>
          <cell r="S1733" t="str">
            <v>faith</v>
          </cell>
        </row>
        <row r="1734">
          <cell r="D1734">
            <v>4000</v>
          </cell>
          <cell r="F1734" t="str">
            <v>failed</v>
          </cell>
          <cell r="S1734" t="str">
            <v>faith</v>
          </cell>
        </row>
        <row r="1735">
          <cell r="D1735">
            <v>10000</v>
          </cell>
          <cell r="F1735" t="str">
            <v>failed</v>
          </cell>
          <cell r="S1735" t="str">
            <v>faith</v>
          </cell>
        </row>
        <row r="1736">
          <cell r="D1736">
            <v>4500</v>
          </cell>
          <cell r="F1736" t="str">
            <v>failed</v>
          </cell>
          <cell r="S1736" t="str">
            <v>faith</v>
          </cell>
        </row>
        <row r="1737">
          <cell r="D1737">
            <v>1000</v>
          </cell>
          <cell r="F1737" t="str">
            <v>failed</v>
          </cell>
          <cell r="S1737" t="str">
            <v>faith</v>
          </cell>
        </row>
        <row r="1738">
          <cell r="D1738">
            <v>3000</v>
          </cell>
          <cell r="F1738" t="str">
            <v>failed</v>
          </cell>
          <cell r="S1738" t="str">
            <v>faith</v>
          </cell>
        </row>
        <row r="1739">
          <cell r="D1739">
            <v>4000</v>
          </cell>
          <cell r="F1739" t="str">
            <v>failed</v>
          </cell>
          <cell r="S1739" t="str">
            <v>faith</v>
          </cell>
        </row>
        <row r="1740">
          <cell r="D1740">
            <v>5000</v>
          </cell>
          <cell r="F1740" t="str">
            <v>failed</v>
          </cell>
          <cell r="S1740" t="str">
            <v>faith</v>
          </cell>
        </row>
        <row r="1741">
          <cell r="D1741">
            <v>1000</v>
          </cell>
          <cell r="F1741" t="str">
            <v>failed</v>
          </cell>
          <cell r="S1741" t="str">
            <v>faith</v>
          </cell>
        </row>
        <row r="1742">
          <cell r="D1742">
            <v>3000</v>
          </cell>
          <cell r="F1742" t="str">
            <v>failed</v>
          </cell>
          <cell r="S1742" t="str">
            <v>faith</v>
          </cell>
        </row>
        <row r="1743">
          <cell r="D1743">
            <v>1200</v>
          </cell>
          <cell r="F1743" t="str">
            <v>successful</v>
          </cell>
          <cell r="S1743" t="str">
            <v>photobooks</v>
          </cell>
        </row>
        <row r="1744">
          <cell r="D1744">
            <v>2000</v>
          </cell>
          <cell r="F1744" t="str">
            <v>successful</v>
          </cell>
          <cell r="S1744" t="str">
            <v>photobooks</v>
          </cell>
        </row>
        <row r="1745">
          <cell r="D1745">
            <v>6000</v>
          </cell>
          <cell r="F1745" t="str">
            <v>successful</v>
          </cell>
          <cell r="S1745" t="str">
            <v>photobooks</v>
          </cell>
        </row>
        <row r="1746">
          <cell r="D1746">
            <v>5500</v>
          </cell>
          <cell r="F1746" t="str">
            <v>successful</v>
          </cell>
          <cell r="S1746" t="str">
            <v>photobooks</v>
          </cell>
        </row>
        <row r="1747">
          <cell r="D1747">
            <v>7000</v>
          </cell>
          <cell r="F1747" t="str">
            <v>successful</v>
          </cell>
          <cell r="S1747" t="str">
            <v>photobooks</v>
          </cell>
        </row>
        <row r="1748">
          <cell r="D1748">
            <v>15000</v>
          </cell>
          <cell r="F1748" t="str">
            <v>successful</v>
          </cell>
          <cell r="S1748" t="str">
            <v>photobooks</v>
          </cell>
        </row>
        <row r="1749">
          <cell r="D1749">
            <v>9000</v>
          </cell>
          <cell r="F1749" t="str">
            <v>successful</v>
          </cell>
          <cell r="S1749" t="str">
            <v>photobooks</v>
          </cell>
        </row>
        <row r="1750">
          <cell r="D1750">
            <v>50000</v>
          </cell>
          <cell r="F1750" t="str">
            <v>successful</v>
          </cell>
          <cell r="S1750" t="str">
            <v>photobooks</v>
          </cell>
        </row>
        <row r="1751">
          <cell r="D1751">
            <v>10050</v>
          </cell>
          <cell r="F1751" t="str">
            <v>successful</v>
          </cell>
          <cell r="S1751" t="str">
            <v>photobooks</v>
          </cell>
        </row>
        <row r="1752">
          <cell r="D1752">
            <v>5000</v>
          </cell>
          <cell r="F1752" t="str">
            <v>successful</v>
          </cell>
          <cell r="S1752" t="str">
            <v>photobooks</v>
          </cell>
        </row>
        <row r="1753">
          <cell r="D1753">
            <v>10000</v>
          </cell>
          <cell r="F1753" t="str">
            <v>successful</v>
          </cell>
          <cell r="S1753" t="str">
            <v>photobooks</v>
          </cell>
        </row>
        <row r="1754">
          <cell r="D1754">
            <v>1200</v>
          </cell>
          <cell r="F1754" t="str">
            <v>successful</v>
          </cell>
          <cell r="S1754" t="str">
            <v>photobooks</v>
          </cell>
        </row>
        <row r="1755">
          <cell r="D1755">
            <v>15000</v>
          </cell>
          <cell r="F1755" t="str">
            <v>successful</v>
          </cell>
          <cell r="S1755" t="str">
            <v>photobooks</v>
          </cell>
        </row>
        <row r="1756">
          <cell r="D1756">
            <v>8500</v>
          </cell>
          <cell r="F1756" t="str">
            <v>successful</v>
          </cell>
          <cell r="S1756" t="str">
            <v>photobooks</v>
          </cell>
        </row>
        <row r="1757">
          <cell r="D1757">
            <v>25</v>
          </cell>
          <cell r="F1757" t="str">
            <v>successful</v>
          </cell>
          <cell r="S1757" t="str">
            <v>photobooks</v>
          </cell>
        </row>
        <row r="1758">
          <cell r="D1758">
            <v>5500</v>
          </cell>
          <cell r="F1758" t="str">
            <v>successful</v>
          </cell>
          <cell r="S1758" t="str">
            <v>photobooks</v>
          </cell>
        </row>
        <row r="1759">
          <cell r="D1759">
            <v>5000</v>
          </cell>
          <cell r="F1759" t="str">
            <v>successful</v>
          </cell>
          <cell r="S1759" t="str">
            <v>photobooks</v>
          </cell>
        </row>
        <row r="1760">
          <cell r="D1760">
            <v>1000</v>
          </cell>
          <cell r="F1760" t="str">
            <v>successful</v>
          </cell>
          <cell r="S1760" t="str">
            <v>photobooks</v>
          </cell>
        </row>
        <row r="1761">
          <cell r="D1761">
            <v>5000</v>
          </cell>
          <cell r="F1761" t="str">
            <v>successful</v>
          </cell>
          <cell r="S1761" t="str">
            <v>photobooks</v>
          </cell>
        </row>
        <row r="1762">
          <cell r="D1762">
            <v>5000</v>
          </cell>
          <cell r="F1762" t="str">
            <v>successful</v>
          </cell>
          <cell r="S1762" t="str">
            <v>photobooks</v>
          </cell>
        </row>
        <row r="1763">
          <cell r="D1763">
            <v>100</v>
          </cell>
          <cell r="F1763" t="str">
            <v>successful</v>
          </cell>
          <cell r="S1763" t="str">
            <v>photobooks</v>
          </cell>
        </row>
        <row r="1764">
          <cell r="D1764">
            <v>100</v>
          </cell>
          <cell r="F1764" t="str">
            <v>successful</v>
          </cell>
          <cell r="S1764" t="str">
            <v>photobooks</v>
          </cell>
        </row>
        <row r="1765">
          <cell r="D1765">
            <v>12000</v>
          </cell>
          <cell r="F1765" t="str">
            <v>successful</v>
          </cell>
          <cell r="S1765" t="str">
            <v>photobooks</v>
          </cell>
        </row>
        <row r="1766">
          <cell r="D1766">
            <v>11000</v>
          </cell>
          <cell r="F1766" t="str">
            <v>failed</v>
          </cell>
          <cell r="S1766" t="str">
            <v>photobooks</v>
          </cell>
        </row>
        <row r="1767">
          <cell r="D1767">
            <v>12500</v>
          </cell>
          <cell r="F1767" t="str">
            <v>failed</v>
          </cell>
          <cell r="S1767" t="str">
            <v>photobooks</v>
          </cell>
        </row>
        <row r="1768">
          <cell r="D1768">
            <v>1500</v>
          </cell>
          <cell r="F1768" t="str">
            <v>failed</v>
          </cell>
          <cell r="S1768" t="str">
            <v>photobooks</v>
          </cell>
        </row>
        <row r="1769">
          <cell r="D1769">
            <v>5000</v>
          </cell>
          <cell r="F1769" t="str">
            <v>failed</v>
          </cell>
          <cell r="S1769" t="str">
            <v>photobooks</v>
          </cell>
        </row>
        <row r="1770">
          <cell r="D1770">
            <v>5000</v>
          </cell>
          <cell r="F1770" t="str">
            <v>failed</v>
          </cell>
          <cell r="S1770" t="str">
            <v>photobooks</v>
          </cell>
        </row>
        <row r="1771">
          <cell r="D1771">
            <v>40000</v>
          </cell>
          <cell r="F1771" t="str">
            <v>failed</v>
          </cell>
          <cell r="S1771" t="str">
            <v>photobooks</v>
          </cell>
        </row>
        <row r="1772">
          <cell r="D1772">
            <v>24500</v>
          </cell>
          <cell r="F1772" t="str">
            <v>failed</v>
          </cell>
          <cell r="S1772" t="str">
            <v>photobooks</v>
          </cell>
        </row>
        <row r="1773">
          <cell r="D1773">
            <v>4200</v>
          </cell>
          <cell r="F1773" t="str">
            <v>failed</v>
          </cell>
          <cell r="S1773" t="str">
            <v>photobooks</v>
          </cell>
        </row>
        <row r="1774">
          <cell r="D1774">
            <v>5500</v>
          </cell>
          <cell r="F1774" t="str">
            <v>failed</v>
          </cell>
          <cell r="S1774" t="str">
            <v>photobooks</v>
          </cell>
        </row>
        <row r="1775">
          <cell r="D1775">
            <v>30000</v>
          </cell>
          <cell r="F1775" t="str">
            <v>failed</v>
          </cell>
          <cell r="S1775" t="str">
            <v>photobooks</v>
          </cell>
        </row>
        <row r="1776">
          <cell r="D1776">
            <v>2500</v>
          </cell>
          <cell r="F1776" t="str">
            <v>failed</v>
          </cell>
          <cell r="S1776" t="str">
            <v>photobooks</v>
          </cell>
        </row>
        <row r="1777">
          <cell r="D1777">
            <v>32500</v>
          </cell>
          <cell r="F1777" t="str">
            <v>failed</v>
          </cell>
          <cell r="S1777" t="str">
            <v>photobooks</v>
          </cell>
        </row>
        <row r="1778">
          <cell r="D1778">
            <v>5000</v>
          </cell>
          <cell r="F1778" t="str">
            <v>failed</v>
          </cell>
          <cell r="S1778" t="str">
            <v>photobooks</v>
          </cell>
        </row>
        <row r="1779">
          <cell r="D1779">
            <v>4800</v>
          </cell>
          <cell r="F1779" t="str">
            <v>failed</v>
          </cell>
          <cell r="S1779" t="str">
            <v>photobooks</v>
          </cell>
        </row>
        <row r="1780">
          <cell r="D1780">
            <v>50000</v>
          </cell>
          <cell r="F1780" t="str">
            <v>failed</v>
          </cell>
          <cell r="S1780" t="str">
            <v>photobooks</v>
          </cell>
        </row>
        <row r="1781">
          <cell r="D1781">
            <v>11000</v>
          </cell>
          <cell r="F1781" t="str">
            <v>failed</v>
          </cell>
          <cell r="S1781" t="str">
            <v>photobooks</v>
          </cell>
        </row>
        <row r="1782">
          <cell r="D1782">
            <v>30000</v>
          </cell>
          <cell r="F1782" t="str">
            <v>failed</v>
          </cell>
          <cell r="S1782" t="str">
            <v>photobooks</v>
          </cell>
        </row>
        <row r="1783">
          <cell r="D1783">
            <v>5500</v>
          </cell>
          <cell r="F1783" t="str">
            <v>failed</v>
          </cell>
          <cell r="S1783" t="str">
            <v>photobooks</v>
          </cell>
        </row>
        <row r="1784">
          <cell r="D1784">
            <v>35000</v>
          </cell>
          <cell r="F1784" t="str">
            <v>failed</v>
          </cell>
          <cell r="S1784" t="str">
            <v>photobooks</v>
          </cell>
        </row>
        <row r="1785">
          <cell r="D1785">
            <v>40000</v>
          </cell>
          <cell r="F1785" t="str">
            <v>failed</v>
          </cell>
          <cell r="S1785" t="str">
            <v>photobooks</v>
          </cell>
        </row>
        <row r="1786">
          <cell r="D1786">
            <v>5000</v>
          </cell>
          <cell r="F1786" t="str">
            <v>failed</v>
          </cell>
          <cell r="S1786" t="str">
            <v>photobooks</v>
          </cell>
        </row>
        <row r="1787">
          <cell r="D1787">
            <v>24000</v>
          </cell>
          <cell r="F1787" t="str">
            <v>failed</v>
          </cell>
          <cell r="S1787" t="str">
            <v>photobooks</v>
          </cell>
        </row>
        <row r="1788">
          <cell r="D1788">
            <v>1900</v>
          </cell>
          <cell r="F1788" t="str">
            <v>failed</v>
          </cell>
          <cell r="S1788" t="str">
            <v>photobooks</v>
          </cell>
        </row>
        <row r="1789">
          <cell r="D1789">
            <v>10000</v>
          </cell>
          <cell r="F1789" t="str">
            <v>failed</v>
          </cell>
          <cell r="S1789" t="str">
            <v>photobooks</v>
          </cell>
        </row>
        <row r="1790">
          <cell r="D1790">
            <v>5500</v>
          </cell>
          <cell r="F1790" t="str">
            <v>failed</v>
          </cell>
          <cell r="S1790" t="str">
            <v>photobooks</v>
          </cell>
        </row>
        <row r="1791">
          <cell r="D1791">
            <v>8000</v>
          </cell>
          <cell r="F1791" t="str">
            <v>failed</v>
          </cell>
          <cell r="S1791" t="str">
            <v>photobooks</v>
          </cell>
        </row>
        <row r="1792">
          <cell r="D1792">
            <v>33000</v>
          </cell>
          <cell r="F1792" t="str">
            <v>failed</v>
          </cell>
          <cell r="S1792" t="str">
            <v>photobooks</v>
          </cell>
        </row>
        <row r="1793">
          <cell r="D1793">
            <v>3000</v>
          </cell>
          <cell r="F1793" t="str">
            <v>failed</v>
          </cell>
          <cell r="S1793" t="str">
            <v>photobooks</v>
          </cell>
        </row>
        <row r="1794">
          <cell r="D1794">
            <v>25000</v>
          </cell>
          <cell r="F1794" t="str">
            <v>failed</v>
          </cell>
          <cell r="S1794" t="str">
            <v>photobooks</v>
          </cell>
        </row>
        <row r="1795">
          <cell r="D1795">
            <v>3000</v>
          </cell>
          <cell r="F1795" t="str">
            <v>failed</v>
          </cell>
          <cell r="S1795" t="str">
            <v>photobooks</v>
          </cell>
        </row>
        <row r="1796">
          <cell r="D1796">
            <v>9000</v>
          </cell>
          <cell r="F1796" t="str">
            <v>failed</v>
          </cell>
          <cell r="S1796" t="str">
            <v>photobooks</v>
          </cell>
        </row>
        <row r="1797">
          <cell r="D1797">
            <v>28000</v>
          </cell>
          <cell r="F1797" t="str">
            <v>failed</v>
          </cell>
          <cell r="S1797" t="str">
            <v>photobooks</v>
          </cell>
        </row>
        <row r="1798">
          <cell r="D1798">
            <v>19000</v>
          </cell>
          <cell r="F1798" t="str">
            <v>failed</v>
          </cell>
          <cell r="S1798" t="str">
            <v>photobooks</v>
          </cell>
        </row>
        <row r="1799">
          <cell r="D1799">
            <v>10000</v>
          </cell>
          <cell r="F1799" t="str">
            <v>failed</v>
          </cell>
          <cell r="S1799" t="str">
            <v>photobooks</v>
          </cell>
        </row>
        <row r="1800">
          <cell r="D1800">
            <v>16000</v>
          </cell>
          <cell r="F1800" t="str">
            <v>failed</v>
          </cell>
          <cell r="S1800" t="str">
            <v>photobooks</v>
          </cell>
        </row>
        <row r="1801">
          <cell r="D1801">
            <v>4000</v>
          </cell>
          <cell r="F1801" t="str">
            <v>failed</v>
          </cell>
          <cell r="S1801" t="str">
            <v>photobooks</v>
          </cell>
        </row>
        <row r="1802">
          <cell r="D1802">
            <v>46260</v>
          </cell>
          <cell r="F1802" t="str">
            <v>failed</v>
          </cell>
          <cell r="S1802" t="str">
            <v>photobooks</v>
          </cell>
        </row>
        <row r="1803">
          <cell r="D1803">
            <v>17000</v>
          </cell>
          <cell r="F1803" t="str">
            <v>failed</v>
          </cell>
          <cell r="S1803" t="str">
            <v>photobooks</v>
          </cell>
        </row>
        <row r="1804">
          <cell r="D1804">
            <v>3500</v>
          </cell>
          <cell r="F1804" t="str">
            <v>failed</v>
          </cell>
          <cell r="S1804" t="str">
            <v>photobooks</v>
          </cell>
        </row>
        <row r="1805">
          <cell r="D1805">
            <v>17500</v>
          </cell>
          <cell r="F1805" t="str">
            <v>failed</v>
          </cell>
          <cell r="S1805" t="str">
            <v>photobooks</v>
          </cell>
        </row>
        <row r="1806">
          <cell r="D1806">
            <v>15500</v>
          </cell>
          <cell r="F1806" t="str">
            <v>failed</v>
          </cell>
          <cell r="S1806" t="str">
            <v>photobooks</v>
          </cell>
        </row>
        <row r="1807">
          <cell r="D1807">
            <v>22500</v>
          </cell>
          <cell r="F1807" t="str">
            <v>failed</v>
          </cell>
          <cell r="S1807" t="str">
            <v>photobooks</v>
          </cell>
        </row>
        <row r="1808">
          <cell r="D1808">
            <v>20000</v>
          </cell>
          <cell r="F1808" t="str">
            <v>failed</v>
          </cell>
          <cell r="S1808" t="str">
            <v>photobooks</v>
          </cell>
        </row>
        <row r="1809">
          <cell r="D1809">
            <v>5000</v>
          </cell>
          <cell r="F1809" t="str">
            <v>failed</v>
          </cell>
          <cell r="S1809" t="str">
            <v>photobooks</v>
          </cell>
        </row>
        <row r="1810">
          <cell r="D1810">
            <v>28000</v>
          </cell>
          <cell r="F1810" t="str">
            <v>failed</v>
          </cell>
          <cell r="S1810" t="str">
            <v>photobooks</v>
          </cell>
        </row>
        <row r="1811">
          <cell r="D1811">
            <v>3500</v>
          </cell>
          <cell r="F1811" t="str">
            <v>failed</v>
          </cell>
          <cell r="S1811" t="str">
            <v>photobooks</v>
          </cell>
        </row>
        <row r="1812">
          <cell r="D1812">
            <v>450</v>
          </cell>
          <cell r="F1812" t="str">
            <v>failed</v>
          </cell>
          <cell r="S1812" t="str">
            <v>photobooks</v>
          </cell>
        </row>
        <row r="1813">
          <cell r="D1813">
            <v>54000</v>
          </cell>
          <cell r="F1813" t="str">
            <v>failed</v>
          </cell>
          <cell r="S1813" t="str">
            <v>photobooks</v>
          </cell>
        </row>
        <row r="1814">
          <cell r="D1814">
            <v>6500</v>
          </cell>
          <cell r="F1814" t="str">
            <v>failed</v>
          </cell>
          <cell r="S1814" t="str">
            <v>photobooks</v>
          </cell>
        </row>
        <row r="1815">
          <cell r="D1815">
            <v>8750</v>
          </cell>
          <cell r="F1815" t="str">
            <v>failed</v>
          </cell>
          <cell r="S1815" t="str">
            <v>photobooks</v>
          </cell>
        </row>
        <row r="1816">
          <cell r="D1816">
            <v>12000</v>
          </cell>
          <cell r="F1816" t="str">
            <v>failed</v>
          </cell>
          <cell r="S1816" t="str">
            <v>photobooks</v>
          </cell>
        </row>
        <row r="1817">
          <cell r="D1817">
            <v>3000</v>
          </cell>
          <cell r="F1817" t="str">
            <v>failed</v>
          </cell>
          <cell r="S1817" t="str">
            <v>photobooks</v>
          </cell>
        </row>
        <row r="1818">
          <cell r="D1818">
            <v>25000</v>
          </cell>
          <cell r="F1818" t="str">
            <v>failed</v>
          </cell>
          <cell r="S1818" t="str">
            <v>photobooks</v>
          </cell>
        </row>
        <row r="1819">
          <cell r="D1819">
            <v>18000</v>
          </cell>
          <cell r="F1819" t="str">
            <v>failed</v>
          </cell>
          <cell r="S1819" t="str">
            <v>photobooks</v>
          </cell>
        </row>
        <row r="1820">
          <cell r="D1820">
            <v>15000</v>
          </cell>
          <cell r="F1820" t="str">
            <v>failed</v>
          </cell>
          <cell r="S1820" t="str">
            <v>photobooks</v>
          </cell>
        </row>
        <row r="1821">
          <cell r="D1821">
            <v>1200</v>
          </cell>
          <cell r="F1821" t="str">
            <v>failed</v>
          </cell>
          <cell r="S1821" t="str">
            <v>photobooks</v>
          </cell>
        </row>
        <row r="1822">
          <cell r="D1822">
            <v>26000</v>
          </cell>
          <cell r="F1822" t="str">
            <v>failed</v>
          </cell>
          <cell r="S1822" t="str">
            <v>photobooks</v>
          </cell>
        </row>
        <row r="1823">
          <cell r="D1823">
            <v>2500</v>
          </cell>
          <cell r="F1823" t="str">
            <v>successful</v>
          </cell>
          <cell r="S1823" t="str">
            <v>rock</v>
          </cell>
        </row>
        <row r="1824">
          <cell r="D1824">
            <v>300</v>
          </cell>
          <cell r="F1824" t="str">
            <v>successful</v>
          </cell>
          <cell r="S1824" t="str">
            <v>rock</v>
          </cell>
        </row>
        <row r="1825">
          <cell r="D1825">
            <v>700</v>
          </cell>
          <cell r="F1825" t="str">
            <v>successful</v>
          </cell>
          <cell r="S1825" t="str">
            <v>rock</v>
          </cell>
        </row>
        <row r="1826">
          <cell r="D1826">
            <v>3000</v>
          </cell>
          <cell r="F1826" t="str">
            <v>successful</v>
          </cell>
          <cell r="S1826" t="str">
            <v>rock</v>
          </cell>
        </row>
        <row r="1827">
          <cell r="D1827">
            <v>2000</v>
          </cell>
          <cell r="F1827" t="str">
            <v>successful</v>
          </cell>
          <cell r="S1827" t="str">
            <v>rock</v>
          </cell>
        </row>
        <row r="1828">
          <cell r="D1828">
            <v>2000</v>
          </cell>
          <cell r="F1828" t="str">
            <v>successful</v>
          </cell>
          <cell r="S1828" t="str">
            <v>rock</v>
          </cell>
        </row>
        <row r="1829">
          <cell r="D1829">
            <v>8000</v>
          </cell>
          <cell r="F1829" t="str">
            <v>successful</v>
          </cell>
          <cell r="S1829" t="str">
            <v>rock</v>
          </cell>
        </row>
        <row r="1830">
          <cell r="D1830">
            <v>20000</v>
          </cell>
          <cell r="F1830" t="str">
            <v>successful</v>
          </cell>
          <cell r="S1830" t="str">
            <v>rock</v>
          </cell>
        </row>
        <row r="1831">
          <cell r="D1831">
            <v>1500</v>
          </cell>
          <cell r="F1831" t="str">
            <v>successful</v>
          </cell>
          <cell r="S1831" t="str">
            <v>rock</v>
          </cell>
        </row>
        <row r="1832">
          <cell r="D1832">
            <v>15000</v>
          </cell>
          <cell r="F1832" t="str">
            <v>successful</v>
          </cell>
          <cell r="S1832" t="str">
            <v>rock</v>
          </cell>
        </row>
        <row r="1833">
          <cell r="D1833">
            <v>1000</v>
          </cell>
          <cell r="F1833" t="str">
            <v>successful</v>
          </cell>
          <cell r="S1833" t="str">
            <v>rock</v>
          </cell>
        </row>
        <row r="1834">
          <cell r="D1834">
            <v>350</v>
          </cell>
          <cell r="F1834" t="str">
            <v>successful</v>
          </cell>
          <cell r="S1834" t="str">
            <v>rock</v>
          </cell>
        </row>
        <row r="1835">
          <cell r="D1835">
            <v>400</v>
          </cell>
          <cell r="F1835" t="str">
            <v>successful</v>
          </cell>
          <cell r="S1835" t="str">
            <v>rock</v>
          </cell>
        </row>
        <row r="1836">
          <cell r="D1836">
            <v>10000</v>
          </cell>
          <cell r="F1836" t="str">
            <v>successful</v>
          </cell>
          <cell r="S1836" t="str">
            <v>rock</v>
          </cell>
        </row>
        <row r="1837">
          <cell r="D1837">
            <v>500</v>
          </cell>
          <cell r="F1837" t="str">
            <v>successful</v>
          </cell>
          <cell r="S1837" t="str">
            <v>rock</v>
          </cell>
        </row>
        <row r="1838">
          <cell r="D1838">
            <v>5000</v>
          </cell>
          <cell r="F1838" t="str">
            <v>successful</v>
          </cell>
          <cell r="S1838" t="str">
            <v>rock</v>
          </cell>
        </row>
        <row r="1839">
          <cell r="D1839">
            <v>600</v>
          </cell>
          <cell r="F1839" t="str">
            <v>successful</v>
          </cell>
          <cell r="S1839" t="str">
            <v>rock</v>
          </cell>
        </row>
        <row r="1840">
          <cell r="D1840">
            <v>1000</v>
          </cell>
          <cell r="F1840" t="str">
            <v>successful</v>
          </cell>
          <cell r="S1840" t="str">
            <v>rock</v>
          </cell>
        </row>
        <row r="1841">
          <cell r="D1841">
            <v>1000</v>
          </cell>
          <cell r="F1841" t="str">
            <v>successful</v>
          </cell>
          <cell r="S1841" t="str">
            <v>rock</v>
          </cell>
        </row>
        <row r="1842">
          <cell r="D1842">
            <v>900</v>
          </cell>
          <cell r="F1842" t="str">
            <v>successful</v>
          </cell>
          <cell r="S1842" t="str">
            <v>rock</v>
          </cell>
        </row>
        <row r="1843">
          <cell r="D1843">
            <v>2000</v>
          </cell>
          <cell r="F1843" t="str">
            <v>successful</v>
          </cell>
          <cell r="S1843" t="str">
            <v>rock</v>
          </cell>
        </row>
        <row r="1844">
          <cell r="D1844">
            <v>2000</v>
          </cell>
          <cell r="F1844" t="str">
            <v>successful</v>
          </cell>
          <cell r="S1844" t="str">
            <v>rock</v>
          </cell>
        </row>
        <row r="1845">
          <cell r="D1845">
            <v>10000</v>
          </cell>
          <cell r="F1845" t="str">
            <v>successful</v>
          </cell>
          <cell r="S1845" t="str">
            <v>rock</v>
          </cell>
        </row>
        <row r="1846">
          <cell r="D1846">
            <v>1500</v>
          </cell>
          <cell r="F1846" t="str">
            <v>successful</v>
          </cell>
          <cell r="S1846" t="str">
            <v>rock</v>
          </cell>
        </row>
        <row r="1847">
          <cell r="D1847">
            <v>1000</v>
          </cell>
          <cell r="F1847" t="str">
            <v>successful</v>
          </cell>
          <cell r="S1847" t="str">
            <v>rock</v>
          </cell>
        </row>
        <row r="1848">
          <cell r="D1848">
            <v>15000</v>
          </cell>
          <cell r="F1848" t="str">
            <v>successful</v>
          </cell>
          <cell r="S1848" t="str">
            <v>rock</v>
          </cell>
        </row>
        <row r="1849">
          <cell r="D1849">
            <v>2500</v>
          </cell>
          <cell r="F1849" t="str">
            <v>successful</v>
          </cell>
          <cell r="S1849" t="str">
            <v>rock</v>
          </cell>
        </row>
        <row r="1850">
          <cell r="D1850">
            <v>3000</v>
          </cell>
          <cell r="F1850" t="str">
            <v>successful</v>
          </cell>
          <cell r="S1850" t="str">
            <v>rock</v>
          </cell>
        </row>
        <row r="1851">
          <cell r="D1851">
            <v>300</v>
          </cell>
          <cell r="F1851" t="str">
            <v>successful</v>
          </cell>
          <cell r="S1851" t="str">
            <v>rock</v>
          </cell>
        </row>
        <row r="1852">
          <cell r="D1852">
            <v>9000</v>
          </cell>
          <cell r="F1852" t="str">
            <v>successful</v>
          </cell>
          <cell r="S1852" t="str">
            <v>rock</v>
          </cell>
        </row>
        <row r="1853">
          <cell r="D1853">
            <v>1300</v>
          </cell>
          <cell r="F1853" t="str">
            <v>successful</v>
          </cell>
          <cell r="S1853" t="str">
            <v>rock</v>
          </cell>
        </row>
        <row r="1854">
          <cell r="D1854">
            <v>15000</v>
          </cell>
          <cell r="F1854" t="str">
            <v>successful</v>
          </cell>
          <cell r="S1854" t="str">
            <v>rock</v>
          </cell>
        </row>
        <row r="1855">
          <cell r="D1855">
            <v>800</v>
          </cell>
          <cell r="F1855" t="str">
            <v>successful</v>
          </cell>
          <cell r="S1855" t="str">
            <v>rock</v>
          </cell>
        </row>
        <row r="1856">
          <cell r="D1856">
            <v>15000</v>
          </cell>
          <cell r="F1856" t="str">
            <v>successful</v>
          </cell>
          <cell r="S1856" t="str">
            <v>rock</v>
          </cell>
        </row>
        <row r="1857">
          <cell r="D1857">
            <v>8750</v>
          </cell>
          <cell r="F1857" t="str">
            <v>successful</v>
          </cell>
          <cell r="S1857" t="str">
            <v>rock</v>
          </cell>
        </row>
        <row r="1858">
          <cell r="D1858">
            <v>2000</v>
          </cell>
          <cell r="F1858" t="str">
            <v>successful</v>
          </cell>
          <cell r="S1858" t="str">
            <v>rock</v>
          </cell>
        </row>
        <row r="1859">
          <cell r="D1859">
            <v>3000</v>
          </cell>
          <cell r="F1859" t="str">
            <v>successful</v>
          </cell>
          <cell r="S1859" t="str">
            <v>rock</v>
          </cell>
        </row>
        <row r="1860">
          <cell r="D1860">
            <v>5555.55</v>
          </cell>
          <cell r="F1860" t="str">
            <v>successful</v>
          </cell>
          <cell r="S1860" t="str">
            <v>rock</v>
          </cell>
        </row>
        <row r="1861">
          <cell r="D1861">
            <v>3000</v>
          </cell>
          <cell r="F1861" t="str">
            <v>successful</v>
          </cell>
          <cell r="S1861" t="str">
            <v>rock</v>
          </cell>
        </row>
        <row r="1862">
          <cell r="D1862">
            <v>750</v>
          </cell>
          <cell r="F1862" t="str">
            <v>successful</v>
          </cell>
          <cell r="S1862" t="str">
            <v>rock</v>
          </cell>
        </row>
        <row r="1863">
          <cell r="D1863">
            <v>250000</v>
          </cell>
          <cell r="F1863" t="str">
            <v>failed</v>
          </cell>
          <cell r="S1863" t="str">
            <v>mobile games</v>
          </cell>
        </row>
        <row r="1864">
          <cell r="D1864">
            <v>18000</v>
          </cell>
          <cell r="F1864" t="str">
            <v>failed</v>
          </cell>
          <cell r="S1864" t="str">
            <v>mobile games</v>
          </cell>
        </row>
        <row r="1865">
          <cell r="D1865">
            <v>2500</v>
          </cell>
          <cell r="F1865" t="str">
            <v>failed</v>
          </cell>
          <cell r="S1865" t="str">
            <v>mobile games</v>
          </cell>
        </row>
        <row r="1866">
          <cell r="D1866">
            <v>6500</v>
          </cell>
          <cell r="F1866" t="str">
            <v>failed</v>
          </cell>
          <cell r="S1866" t="str">
            <v>mobile games</v>
          </cell>
        </row>
        <row r="1867">
          <cell r="D1867">
            <v>110000</v>
          </cell>
          <cell r="F1867" t="str">
            <v>failed</v>
          </cell>
          <cell r="S1867" t="str">
            <v>mobile games</v>
          </cell>
        </row>
        <row r="1868">
          <cell r="D1868">
            <v>25000</v>
          </cell>
          <cell r="F1868" t="str">
            <v>failed</v>
          </cell>
          <cell r="S1868" t="str">
            <v>mobile games</v>
          </cell>
        </row>
        <row r="1869">
          <cell r="D1869">
            <v>20000</v>
          </cell>
          <cell r="F1869" t="str">
            <v>failed</v>
          </cell>
          <cell r="S1869" t="str">
            <v>mobile games</v>
          </cell>
        </row>
        <row r="1870">
          <cell r="D1870">
            <v>25000</v>
          </cell>
          <cell r="F1870" t="str">
            <v>failed</v>
          </cell>
          <cell r="S1870" t="str">
            <v>mobile games</v>
          </cell>
        </row>
        <row r="1871">
          <cell r="D1871">
            <v>10000</v>
          </cell>
          <cell r="F1871" t="str">
            <v>failed</v>
          </cell>
          <cell r="S1871" t="str">
            <v>mobile games</v>
          </cell>
        </row>
        <row r="1872">
          <cell r="D1872">
            <v>3500</v>
          </cell>
          <cell r="F1872" t="str">
            <v>failed</v>
          </cell>
          <cell r="S1872" t="str">
            <v>mobile games</v>
          </cell>
        </row>
        <row r="1873">
          <cell r="D1873">
            <v>6500</v>
          </cell>
          <cell r="F1873" t="str">
            <v>failed</v>
          </cell>
          <cell r="S1873" t="str">
            <v>mobile games</v>
          </cell>
        </row>
        <row r="1874">
          <cell r="D1874">
            <v>20000</v>
          </cell>
          <cell r="F1874" t="str">
            <v>failed</v>
          </cell>
          <cell r="S1874" t="str">
            <v>mobile games</v>
          </cell>
        </row>
        <row r="1875">
          <cell r="D1875">
            <v>8000</v>
          </cell>
          <cell r="F1875" t="str">
            <v>failed</v>
          </cell>
          <cell r="S1875" t="str">
            <v>mobile games</v>
          </cell>
        </row>
        <row r="1876">
          <cell r="D1876">
            <v>160000</v>
          </cell>
          <cell r="F1876" t="str">
            <v>failed</v>
          </cell>
          <cell r="S1876" t="str">
            <v>mobile games</v>
          </cell>
        </row>
        <row r="1877">
          <cell r="D1877">
            <v>10000</v>
          </cell>
          <cell r="F1877" t="str">
            <v>failed</v>
          </cell>
          <cell r="S1877" t="str">
            <v>mobile games</v>
          </cell>
        </row>
        <row r="1878">
          <cell r="D1878">
            <v>280</v>
          </cell>
          <cell r="F1878" t="str">
            <v>failed</v>
          </cell>
          <cell r="S1878" t="str">
            <v>mobile games</v>
          </cell>
        </row>
        <row r="1879">
          <cell r="D1879">
            <v>60</v>
          </cell>
          <cell r="F1879" t="str">
            <v>failed</v>
          </cell>
          <cell r="S1879" t="str">
            <v>mobile games</v>
          </cell>
        </row>
        <row r="1880">
          <cell r="D1880">
            <v>8000</v>
          </cell>
          <cell r="F1880" t="str">
            <v>failed</v>
          </cell>
          <cell r="S1880" t="str">
            <v>mobile games</v>
          </cell>
        </row>
        <row r="1881">
          <cell r="D1881">
            <v>5000</v>
          </cell>
          <cell r="F1881" t="str">
            <v>failed</v>
          </cell>
          <cell r="S1881" t="str">
            <v>mobile games</v>
          </cell>
        </row>
        <row r="1882">
          <cell r="D1882">
            <v>5000</v>
          </cell>
          <cell r="F1882" t="str">
            <v>failed</v>
          </cell>
          <cell r="S1882" t="str">
            <v>mobile games</v>
          </cell>
        </row>
        <row r="1883">
          <cell r="D1883">
            <v>2000</v>
          </cell>
          <cell r="F1883" t="str">
            <v>successful</v>
          </cell>
          <cell r="S1883" t="str">
            <v>indie rock</v>
          </cell>
        </row>
        <row r="1884">
          <cell r="D1884">
            <v>3350</v>
          </cell>
          <cell r="F1884" t="str">
            <v>successful</v>
          </cell>
          <cell r="S1884" t="str">
            <v>indie rock</v>
          </cell>
        </row>
        <row r="1885">
          <cell r="D1885">
            <v>999</v>
          </cell>
          <cell r="F1885" t="str">
            <v>successful</v>
          </cell>
          <cell r="S1885" t="str">
            <v>indie rock</v>
          </cell>
        </row>
        <row r="1886">
          <cell r="D1886">
            <v>1000</v>
          </cell>
          <cell r="F1886" t="str">
            <v>successful</v>
          </cell>
          <cell r="S1886" t="str">
            <v>indie rock</v>
          </cell>
        </row>
        <row r="1887">
          <cell r="D1887">
            <v>4575</v>
          </cell>
          <cell r="F1887" t="str">
            <v>successful</v>
          </cell>
          <cell r="S1887" t="str">
            <v>indie rock</v>
          </cell>
        </row>
        <row r="1888">
          <cell r="D1888">
            <v>1200</v>
          </cell>
          <cell r="F1888" t="str">
            <v>successful</v>
          </cell>
          <cell r="S1888" t="str">
            <v>indie rock</v>
          </cell>
        </row>
        <row r="1889">
          <cell r="D1889">
            <v>3000</v>
          </cell>
          <cell r="F1889" t="str">
            <v>successful</v>
          </cell>
          <cell r="S1889" t="str">
            <v>indie rock</v>
          </cell>
        </row>
        <row r="1890">
          <cell r="D1890">
            <v>2500</v>
          </cell>
          <cell r="F1890" t="str">
            <v>successful</v>
          </cell>
          <cell r="S1890" t="str">
            <v>indie rock</v>
          </cell>
        </row>
        <row r="1891">
          <cell r="D1891">
            <v>2000</v>
          </cell>
          <cell r="F1891" t="str">
            <v>successful</v>
          </cell>
          <cell r="S1891" t="str">
            <v>indie rock</v>
          </cell>
        </row>
        <row r="1892">
          <cell r="D1892">
            <v>12000</v>
          </cell>
          <cell r="F1892" t="str">
            <v>successful</v>
          </cell>
          <cell r="S1892" t="str">
            <v>indie rock</v>
          </cell>
        </row>
        <row r="1893">
          <cell r="D1893">
            <v>10000</v>
          </cell>
          <cell r="F1893" t="str">
            <v>successful</v>
          </cell>
          <cell r="S1893" t="str">
            <v>indie rock</v>
          </cell>
        </row>
        <row r="1894">
          <cell r="D1894">
            <v>500</v>
          </cell>
          <cell r="F1894" t="str">
            <v>successful</v>
          </cell>
          <cell r="S1894" t="str">
            <v>indie rock</v>
          </cell>
        </row>
        <row r="1895">
          <cell r="D1895">
            <v>2500</v>
          </cell>
          <cell r="F1895" t="str">
            <v>successful</v>
          </cell>
          <cell r="S1895" t="str">
            <v>indie rock</v>
          </cell>
        </row>
        <row r="1896">
          <cell r="D1896">
            <v>1000</v>
          </cell>
          <cell r="F1896" t="str">
            <v>successful</v>
          </cell>
          <cell r="S1896" t="str">
            <v>indie rock</v>
          </cell>
        </row>
        <row r="1897">
          <cell r="D1897">
            <v>9072</v>
          </cell>
          <cell r="F1897" t="str">
            <v>successful</v>
          </cell>
          <cell r="S1897" t="str">
            <v>indie rock</v>
          </cell>
        </row>
        <row r="1898">
          <cell r="D1898">
            <v>451</v>
          </cell>
          <cell r="F1898" t="str">
            <v>successful</v>
          </cell>
          <cell r="S1898" t="str">
            <v>indie rock</v>
          </cell>
        </row>
        <row r="1899">
          <cell r="D1899">
            <v>6350</v>
          </cell>
          <cell r="F1899" t="str">
            <v>successful</v>
          </cell>
          <cell r="S1899" t="str">
            <v>indie rock</v>
          </cell>
        </row>
        <row r="1900">
          <cell r="D1900">
            <v>1000</v>
          </cell>
          <cell r="F1900" t="str">
            <v>successful</v>
          </cell>
          <cell r="S1900" t="str">
            <v>indie rock</v>
          </cell>
        </row>
        <row r="1901">
          <cell r="D1901">
            <v>900</v>
          </cell>
          <cell r="F1901" t="str">
            <v>successful</v>
          </cell>
          <cell r="S1901" t="str">
            <v>indie rock</v>
          </cell>
        </row>
        <row r="1902">
          <cell r="D1902">
            <v>2500</v>
          </cell>
          <cell r="F1902" t="str">
            <v>successful</v>
          </cell>
          <cell r="S1902" t="str">
            <v>indie rock</v>
          </cell>
        </row>
        <row r="1903">
          <cell r="D1903">
            <v>99000</v>
          </cell>
          <cell r="F1903" t="str">
            <v>failed</v>
          </cell>
          <cell r="S1903" t="str">
            <v>gadgets</v>
          </cell>
        </row>
        <row r="1904">
          <cell r="D1904">
            <v>1000</v>
          </cell>
          <cell r="F1904" t="str">
            <v>failed</v>
          </cell>
          <cell r="S1904" t="str">
            <v>gadgets</v>
          </cell>
        </row>
        <row r="1905">
          <cell r="D1905">
            <v>3000</v>
          </cell>
          <cell r="F1905" t="str">
            <v>failed</v>
          </cell>
          <cell r="S1905" t="str">
            <v>gadgets</v>
          </cell>
        </row>
        <row r="1906">
          <cell r="D1906">
            <v>50000</v>
          </cell>
          <cell r="F1906" t="str">
            <v>failed</v>
          </cell>
          <cell r="S1906" t="str">
            <v>gadgets</v>
          </cell>
        </row>
        <row r="1907">
          <cell r="D1907">
            <v>25000</v>
          </cell>
          <cell r="F1907" t="str">
            <v>failed</v>
          </cell>
          <cell r="S1907" t="str">
            <v>gadgets</v>
          </cell>
        </row>
        <row r="1908">
          <cell r="D1908">
            <v>50000</v>
          </cell>
          <cell r="F1908" t="str">
            <v>failed</v>
          </cell>
          <cell r="S1908" t="str">
            <v>gadgets</v>
          </cell>
        </row>
        <row r="1909">
          <cell r="D1909">
            <v>30000</v>
          </cell>
          <cell r="F1909" t="str">
            <v>failed</v>
          </cell>
          <cell r="S1909" t="str">
            <v>gadgets</v>
          </cell>
        </row>
        <row r="1910">
          <cell r="D1910">
            <v>25000</v>
          </cell>
          <cell r="F1910" t="str">
            <v>failed</v>
          </cell>
          <cell r="S1910" t="str">
            <v>gadgets</v>
          </cell>
        </row>
        <row r="1911">
          <cell r="D1911">
            <v>35000</v>
          </cell>
          <cell r="F1911" t="str">
            <v>failed</v>
          </cell>
          <cell r="S1911" t="str">
            <v>gadgets</v>
          </cell>
        </row>
        <row r="1912">
          <cell r="D1912">
            <v>85000</v>
          </cell>
          <cell r="F1912" t="str">
            <v>failed</v>
          </cell>
          <cell r="S1912" t="str">
            <v>gadgets</v>
          </cell>
        </row>
        <row r="1913">
          <cell r="D1913">
            <v>42500</v>
          </cell>
          <cell r="F1913" t="str">
            <v>failed</v>
          </cell>
          <cell r="S1913" t="str">
            <v>gadgets</v>
          </cell>
        </row>
        <row r="1914">
          <cell r="D1914">
            <v>5000</v>
          </cell>
          <cell r="F1914" t="str">
            <v>failed</v>
          </cell>
          <cell r="S1914" t="str">
            <v>gadgets</v>
          </cell>
        </row>
        <row r="1915">
          <cell r="D1915">
            <v>48000</v>
          </cell>
          <cell r="F1915" t="str">
            <v>failed</v>
          </cell>
          <cell r="S1915" t="str">
            <v>gadgets</v>
          </cell>
        </row>
        <row r="1916">
          <cell r="D1916">
            <v>666</v>
          </cell>
          <cell r="F1916" t="str">
            <v>failed</v>
          </cell>
          <cell r="S1916" t="str">
            <v>gadgets</v>
          </cell>
        </row>
        <row r="1917">
          <cell r="D1917">
            <v>500</v>
          </cell>
          <cell r="F1917" t="str">
            <v>failed</v>
          </cell>
          <cell r="S1917" t="str">
            <v>gadgets</v>
          </cell>
        </row>
        <row r="1918">
          <cell r="D1918">
            <v>20000</v>
          </cell>
          <cell r="F1918" t="str">
            <v>failed</v>
          </cell>
          <cell r="S1918" t="str">
            <v>gadgets</v>
          </cell>
        </row>
        <row r="1919">
          <cell r="D1919">
            <v>390000</v>
          </cell>
          <cell r="F1919" t="str">
            <v>failed</v>
          </cell>
          <cell r="S1919" t="str">
            <v>gadgets</v>
          </cell>
        </row>
        <row r="1920">
          <cell r="D1920">
            <v>25000</v>
          </cell>
          <cell r="F1920" t="str">
            <v>failed</v>
          </cell>
          <cell r="S1920" t="str">
            <v>gadgets</v>
          </cell>
        </row>
        <row r="1921">
          <cell r="D1921">
            <v>500</v>
          </cell>
          <cell r="F1921" t="str">
            <v>failed</v>
          </cell>
          <cell r="S1921" t="str">
            <v>gadgets</v>
          </cell>
        </row>
        <row r="1922">
          <cell r="D1922">
            <v>10000</v>
          </cell>
          <cell r="F1922" t="str">
            <v>failed</v>
          </cell>
          <cell r="S1922" t="str">
            <v>gadgets</v>
          </cell>
        </row>
        <row r="1923">
          <cell r="D1923">
            <v>1500</v>
          </cell>
          <cell r="F1923" t="str">
            <v>successful</v>
          </cell>
          <cell r="S1923" t="str">
            <v>indie rock</v>
          </cell>
        </row>
        <row r="1924">
          <cell r="D1924">
            <v>2000</v>
          </cell>
          <cell r="F1924" t="str">
            <v>successful</v>
          </cell>
          <cell r="S1924" t="str">
            <v>indie rock</v>
          </cell>
        </row>
        <row r="1925">
          <cell r="D1925">
            <v>125</v>
          </cell>
          <cell r="F1925" t="str">
            <v>successful</v>
          </cell>
          <cell r="S1925" t="str">
            <v>indie rock</v>
          </cell>
        </row>
        <row r="1926">
          <cell r="D1926">
            <v>3000</v>
          </cell>
          <cell r="F1926" t="str">
            <v>successful</v>
          </cell>
          <cell r="S1926" t="str">
            <v>indie rock</v>
          </cell>
        </row>
        <row r="1927">
          <cell r="D1927">
            <v>1500</v>
          </cell>
          <cell r="F1927" t="str">
            <v>successful</v>
          </cell>
          <cell r="S1927" t="str">
            <v>indie rock</v>
          </cell>
        </row>
        <row r="1928">
          <cell r="D1928">
            <v>1500</v>
          </cell>
          <cell r="F1928" t="str">
            <v>successful</v>
          </cell>
          <cell r="S1928" t="str">
            <v>indie rock</v>
          </cell>
        </row>
        <row r="1929">
          <cell r="D1929">
            <v>600</v>
          </cell>
          <cell r="F1929" t="str">
            <v>successful</v>
          </cell>
          <cell r="S1929" t="str">
            <v>indie rock</v>
          </cell>
        </row>
        <row r="1930">
          <cell r="D1930">
            <v>2550</v>
          </cell>
          <cell r="F1930" t="str">
            <v>successful</v>
          </cell>
          <cell r="S1930" t="str">
            <v>indie rock</v>
          </cell>
        </row>
        <row r="1931">
          <cell r="D1931">
            <v>3200</v>
          </cell>
          <cell r="F1931" t="str">
            <v>successful</v>
          </cell>
          <cell r="S1931" t="str">
            <v>indie rock</v>
          </cell>
        </row>
        <row r="1932">
          <cell r="D1932">
            <v>1000</v>
          </cell>
          <cell r="F1932" t="str">
            <v>successful</v>
          </cell>
          <cell r="S1932" t="str">
            <v>indie rock</v>
          </cell>
        </row>
        <row r="1933">
          <cell r="D1933">
            <v>2000</v>
          </cell>
          <cell r="F1933" t="str">
            <v>successful</v>
          </cell>
          <cell r="S1933" t="str">
            <v>indie rock</v>
          </cell>
        </row>
        <row r="1934">
          <cell r="D1934">
            <v>5250</v>
          </cell>
          <cell r="F1934" t="str">
            <v>successful</v>
          </cell>
          <cell r="S1934" t="str">
            <v>indie rock</v>
          </cell>
        </row>
        <row r="1935">
          <cell r="D1935">
            <v>6000</v>
          </cell>
          <cell r="F1935" t="str">
            <v>successful</v>
          </cell>
          <cell r="S1935" t="str">
            <v>indie rock</v>
          </cell>
        </row>
        <row r="1936">
          <cell r="D1936">
            <v>5000</v>
          </cell>
          <cell r="F1936" t="str">
            <v>successful</v>
          </cell>
          <cell r="S1936" t="str">
            <v>indie rock</v>
          </cell>
        </row>
        <row r="1937">
          <cell r="D1937">
            <v>2500</v>
          </cell>
          <cell r="F1937" t="str">
            <v>successful</v>
          </cell>
          <cell r="S1937" t="str">
            <v>indie rock</v>
          </cell>
        </row>
        <row r="1938">
          <cell r="D1938">
            <v>7500</v>
          </cell>
          <cell r="F1938" t="str">
            <v>successful</v>
          </cell>
          <cell r="S1938" t="str">
            <v>indie rock</v>
          </cell>
        </row>
        <row r="1939">
          <cell r="D1939">
            <v>600</v>
          </cell>
          <cell r="F1939" t="str">
            <v>successful</v>
          </cell>
          <cell r="S1939" t="str">
            <v>indie rock</v>
          </cell>
        </row>
        <row r="1940">
          <cell r="D1940">
            <v>15000</v>
          </cell>
          <cell r="F1940" t="str">
            <v>successful</v>
          </cell>
          <cell r="S1940" t="str">
            <v>indie rock</v>
          </cell>
        </row>
        <row r="1941">
          <cell r="D1941">
            <v>10000</v>
          </cell>
          <cell r="F1941" t="str">
            <v>successful</v>
          </cell>
          <cell r="S1941" t="str">
            <v>indie rock</v>
          </cell>
        </row>
        <row r="1942">
          <cell r="D1942">
            <v>650</v>
          </cell>
          <cell r="F1942" t="str">
            <v>successful</v>
          </cell>
          <cell r="S1942" t="str">
            <v>indie rock</v>
          </cell>
        </row>
        <row r="1943">
          <cell r="D1943">
            <v>250000</v>
          </cell>
          <cell r="F1943" t="str">
            <v>successful</v>
          </cell>
          <cell r="S1943" t="str">
            <v>hardware</v>
          </cell>
        </row>
        <row r="1944">
          <cell r="D1944">
            <v>6000</v>
          </cell>
          <cell r="F1944" t="str">
            <v>successful</v>
          </cell>
          <cell r="S1944" t="str">
            <v>hardware</v>
          </cell>
        </row>
        <row r="1945">
          <cell r="D1945">
            <v>10000</v>
          </cell>
          <cell r="F1945" t="str">
            <v>successful</v>
          </cell>
          <cell r="S1945" t="str">
            <v>hardware</v>
          </cell>
        </row>
        <row r="1946">
          <cell r="D1946">
            <v>40000</v>
          </cell>
          <cell r="F1946" t="str">
            <v>successful</v>
          </cell>
          <cell r="S1946" t="str">
            <v>hardware</v>
          </cell>
        </row>
        <row r="1947">
          <cell r="D1947">
            <v>100000</v>
          </cell>
          <cell r="F1947" t="str">
            <v>successful</v>
          </cell>
          <cell r="S1947" t="str">
            <v>hardware</v>
          </cell>
        </row>
        <row r="1948">
          <cell r="D1948">
            <v>7500</v>
          </cell>
          <cell r="F1948" t="str">
            <v>successful</v>
          </cell>
          <cell r="S1948" t="str">
            <v>hardware</v>
          </cell>
        </row>
        <row r="1949">
          <cell r="D1949">
            <v>800</v>
          </cell>
          <cell r="F1949" t="str">
            <v>successful</v>
          </cell>
          <cell r="S1949" t="str">
            <v>hardware</v>
          </cell>
        </row>
        <row r="1950">
          <cell r="D1950">
            <v>100000</v>
          </cell>
          <cell r="F1950" t="str">
            <v>successful</v>
          </cell>
          <cell r="S1950" t="str">
            <v>hardware</v>
          </cell>
        </row>
        <row r="1951">
          <cell r="D1951">
            <v>50000</v>
          </cell>
          <cell r="F1951" t="str">
            <v>successful</v>
          </cell>
          <cell r="S1951" t="str">
            <v>hardware</v>
          </cell>
        </row>
        <row r="1952">
          <cell r="D1952">
            <v>48000</v>
          </cell>
          <cell r="F1952" t="str">
            <v>successful</v>
          </cell>
          <cell r="S1952" t="str">
            <v>hardware</v>
          </cell>
        </row>
        <row r="1953">
          <cell r="D1953">
            <v>50000</v>
          </cell>
          <cell r="F1953" t="str">
            <v>successful</v>
          </cell>
          <cell r="S1953" t="str">
            <v>hardware</v>
          </cell>
        </row>
        <row r="1954">
          <cell r="D1954">
            <v>35000</v>
          </cell>
          <cell r="F1954" t="str">
            <v>successful</v>
          </cell>
          <cell r="S1954" t="str">
            <v>hardware</v>
          </cell>
        </row>
        <row r="1955">
          <cell r="D1955">
            <v>15000</v>
          </cell>
          <cell r="F1955" t="str">
            <v>successful</v>
          </cell>
          <cell r="S1955" t="str">
            <v>hardware</v>
          </cell>
        </row>
        <row r="1956">
          <cell r="D1956">
            <v>50000</v>
          </cell>
          <cell r="F1956" t="str">
            <v>successful</v>
          </cell>
          <cell r="S1956" t="str">
            <v>hardware</v>
          </cell>
        </row>
        <row r="1957">
          <cell r="D1957">
            <v>42000</v>
          </cell>
          <cell r="F1957" t="str">
            <v>successful</v>
          </cell>
          <cell r="S1957" t="str">
            <v>hardware</v>
          </cell>
        </row>
        <row r="1958">
          <cell r="D1958">
            <v>60000</v>
          </cell>
          <cell r="F1958" t="str">
            <v>successful</v>
          </cell>
          <cell r="S1958" t="str">
            <v>hardware</v>
          </cell>
        </row>
        <row r="1959">
          <cell r="D1959">
            <v>30000</v>
          </cell>
          <cell r="F1959" t="str">
            <v>successful</v>
          </cell>
          <cell r="S1959" t="str">
            <v>hardware</v>
          </cell>
        </row>
        <row r="1960">
          <cell r="D1960">
            <v>7000</v>
          </cell>
          <cell r="F1960" t="str">
            <v>successful</v>
          </cell>
          <cell r="S1960" t="str">
            <v>hardware</v>
          </cell>
        </row>
        <row r="1961">
          <cell r="D1961">
            <v>10000</v>
          </cell>
          <cell r="F1961" t="str">
            <v>successful</v>
          </cell>
          <cell r="S1961" t="str">
            <v>hardware</v>
          </cell>
        </row>
        <row r="1962">
          <cell r="D1962">
            <v>70000</v>
          </cell>
          <cell r="F1962" t="str">
            <v>successful</v>
          </cell>
          <cell r="S1962" t="str">
            <v>hardware</v>
          </cell>
        </row>
        <row r="1963">
          <cell r="D1963">
            <v>10000</v>
          </cell>
          <cell r="F1963" t="str">
            <v>successful</v>
          </cell>
          <cell r="S1963" t="str">
            <v>hardware</v>
          </cell>
        </row>
        <row r="1964">
          <cell r="D1964">
            <v>10000</v>
          </cell>
          <cell r="F1964" t="str">
            <v>successful</v>
          </cell>
          <cell r="S1964" t="str">
            <v>hardware</v>
          </cell>
        </row>
        <row r="1965">
          <cell r="D1965">
            <v>19000</v>
          </cell>
          <cell r="F1965" t="str">
            <v>successful</v>
          </cell>
          <cell r="S1965" t="str">
            <v>hardware</v>
          </cell>
        </row>
        <row r="1966">
          <cell r="D1966">
            <v>89200</v>
          </cell>
          <cell r="F1966" t="str">
            <v>successful</v>
          </cell>
          <cell r="S1966" t="str">
            <v>hardware</v>
          </cell>
        </row>
        <row r="1967">
          <cell r="D1967">
            <v>5000</v>
          </cell>
          <cell r="F1967" t="str">
            <v>successful</v>
          </cell>
          <cell r="S1967" t="str">
            <v>hardware</v>
          </cell>
        </row>
        <row r="1968">
          <cell r="D1968">
            <v>100000</v>
          </cell>
          <cell r="F1968" t="str">
            <v>successful</v>
          </cell>
          <cell r="S1968" t="str">
            <v>hardware</v>
          </cell>
        </row>
        <row r="1969">
          <cell r="D1969">
            <v>20000</v>
          </cell>
          <cell r="F1969" t="str">
            <v>successful</v>
          </cell>
          <cell r="S1969" t="str">
            <v>hardware</v>
          </cell>
        </row>
        <row r="1970">
          <cell r="D1970">
            <v>50000</v>
          </cell>
          <cell r="F1970" t="str">
            <v>successful</v>
          </cell>
          <cell r="S1970" t="str">
            <v>hardware</v>
          </cell>
        </row>
        <row r="1971">
          <cell r="D1971">
            <v>20000</v>
          </cell>
          <cell r="F1971" t="str">
            <v>successful</v>
          </cell>
          <cell r="S1971" t="str">
            <v>hardware</v>
          </cell>
        </row>
        <row r="1972">
          <cell r="D1972">
            <v>5000</v>
          </cell>
          <cell r="F1972" t="str">
            <v>successful</v>
          </cell>
          <cell r="S1972" t="str">
            <v>hardware</v>
          </cell>
        </row>
        <row r="1973">
          <cell r="D1973">
            <v>400000</v>
          </cell>
          <cell r="F1973" t="str">
            <v>successful</v>
          </cell>
          <cell r="S1973" t="str">
            <v>hardware</v>
          </cell>
        </row>
        <row r="1974">
          <cell r="D1974">
            <v>2500</v>
          </cell>
          <cell r="F1974" t="str">
            <v>successful</v>
          </cell>
          <cell r="S1974" t="str">
            <v>hardware</v>
          </cell>
        </row>
        <row r="1975">
          <cell r="D1975">
            <v>198000</v>
          </cell>
          <cell r="F1975" t="str">
            <v>successful</v>
          </cell>
          <cell r="S1975" t="str">
            <v>hardware</v>
          </cell>
        </row>
        <row r="1976">
          <cell r="D1976">
            <v>20000</v>
          </cell>
          <cell r="F1976" t="str">
            <v>successful</v>
          </cell>
          <cell r="S1976" t="str">
            <v>hardware</v>
          </cell>
        </row>
        <row r="1977">
          <cell r="D1977">
            <v>16000</v>
          </cell>
          <cell r="F1977" t="str">
            <v>successful</v>
          </cell>
          <cell r="S1977" t="str">
            <v>hardware</v>
          </cell>
        </row>
        <row r="1978">
          <cell r="D1978">
            <v>4000</v>
          </cell>
          <cell r="F1978" t="str">
            <v>successful</v>
          </cell>
          <cell r="S1978" t="str">
            <v>hardware</v>
          </cell>
        </row>
        <row r="1979">
          <cell r="D1979">
            <v>50000</v>
          </cell>
          <cell r="F1979" t="str">
            <v>successful</v>
          </cell>
          <cell r="S1979" t="str">
            <v>hardware</v>
          </cell>
        </row>
        <row r="1980">
          <cell r="D1980">
            <v>50000</v>
          </cell>
          <cell r="F1980" t="str">
            <v>successful</v>
          </cell>
          <cell r="S1980" t="str">
            <v>hardware</v>
          </cell>
        </row>
        <row r="1981">
          <cell r="D1981">
            <v>200000</v>
          </cell>
          <cell r="F1981" t="str">
            <v>successful</v>
          </cell>
          <cell r="S1981" t="str">
            <v>hardware</v>
          </cell>
        </row>
        <row r="1982">
          <cell r="D1982">
            <v>50000</v>
          </cell>
          <cell r="F1982" t="str">
            <v>successful</v>
          </cell>
          <cell r="S1982" t="str">
            <v>hardware</v>
          </cell>
        </row>
        <row r="1983">
          <cell r="D1983">
            <v>7500</v>
          </cell>
          <cell r="F1983" t="str">
            <v>failed</v>
          </cell>
          <cell r="S1983" t="str">
            <v>people</v>
          </cell>
        </row>
        <row r="1984">
          <cell r="D1984">
            <v>180000</v>
          </cell>
          <cell r="F1984" t="str">
            <v>failed</v>
          </cell>
          <cell r="S1984" t="str">
            <v>people</v>
          </cell>
        </row>
        <row r="1985">
          <cell r="D1985">
            <v>33000</v>
          </cell>
          <cell r="F1985" t="str">
            <v>failed</v>
          </cell>
          <cell r="S1985" t="str">
            <v>people</v>
          </cell>
        </row>
        <row r="1986">
          <cell r="D1986">
            <v>15000</v>
          </cell>
          <cell r="F1986" t="str">
            <v>failed</v>
          </cell>
          <cell r="S1986" t="str">
            <v>people</v>
          </cell>
        </row>
        <row r="1987">
          <cell r="D1987">
            <v>1600</v>
          </cell>
          <cell r="F1987" t="str">
            <v>failed</v>
          </cell>
          <cell r="S1987" t="str">
            <v>people</v>
          </cell>
        </row>
        <row r="1988">
          <cell r="D1988">
            <v>2000</v>
          </cell>
          <cell r="F1988" t="str">
            <v>failed</v>
          </cell>
          <cell r="S1988" t="str">
            <v>people</v>
          </cell>
        </row>
        <row r="1989">
          <cell r="D1989">
            <v>5500</v>
          </cell>
          <cell r="F1989" t="str">
            <v>failed</v>
          </cell>
          <cell r="S1989" t="str">
            <v>people</v>
          </cell>
        </row>
        <row r="1990">
          <cell r="D1990">
            <v>6000</v>
          </cell>
          <cell r="F1990" t="str">
            <v>failed</v>
          </cell>
          <cell r="S1990" t="str">
            <v>people</v>
          </cell>
        </row>
        <row r="1991">
          <cell r="D1991">
            <v>5000</v>
          </cell>
          <cell r="F1991" t="str">
            <v>failed</v>
          </cell>
          <cell r="S1991" t="str">
            <v>people</v>
          </cell>
        </row>
        <row r="1992">
          <cell r="D1992">
            <v>3000</v>
          </cell>
          <cell r="F1992" t="str">
            <v>failed</v>
          </cell>
          <cell r="S1992" t="str">
            <v>people</v>
          </cell>
        </row>
        <row r="1993">
          <cell r="D1993">
            <v>2000</v>
          </cell>
          <cell r="F1993" t="str">
            <v>failed</v>
          </cell>
          <cell r="S1993" t="str">
            <v>people</v>
          </cell>
        </row>
        <row r="1994">
          <cell r="D1994">
            <v>1500</v>
          </cell>
          <cell r="F1994" t="str">
            <v>failed</v>
          </cell>
          <cell r="S1994" t="str">
            <v>people</v>
          </cell>
        </row>
        <row r="1995">
          <cell r="D1995">
            <v>2000</v>
          </cell>
          <cell r="F1995" t="str">
            <v>failed</v>
          </cell>
          <cell r="S1995" t="str">
            <v>people</v>
          </cell>
        </row>
        <row r="1996">
          <cell r="D1996">
            <v>3200</v>
          </cell>
          <cell r="F1996" t="str">
            <v>failed</v>
          </cell>
          <cell r="S1996" t="str">
            <v>people</v>
          </cell>
        </row>
        <row r="1997">
          <cell r="D1997">
            <v>1000</v>
          </cell>
          <cell r="F1997" t="str">
            <v>failed</v>
          </cell>
          <cell r="S1997" t="str">
            <v>people</v>
          </cell>
        </row>
        <row r="1998">
          <cell r="D1998">
            <v>133800</v>
          </cell>
          <cell r="F1998" t="str">
            <v>failed</v>
          </cell>
          <cell r="S1998" t="str">
            <v>people</v>
          </cell>
        </row>
        <row r="1999">
          <cell r="D1999">
            <v>6500</v>
          </cell>
          <cell r="F1999" t="str">
            <v>failed</v>
          </cell>
          <cell r="S1999" t="str">
            <v>people</v>
          </cell>
        </row>
        <row r="2000">
          <cell r="D2000">
            <v>2500</v>
          </cell>
          <cell r="F2000" t="str">
            <v>failed</v>
          </cell>
          <cell r="S2000" t="str">
            <v>people</v>
          </cell>
        </row>
        <row r="2001">
          <cell r="D2001">
            <v>31000</v>
          </cell>
          <cell r="F2001" t="str">
            <v>failed</v>
          </cell>
          <cell r="S2001" t="str">
            <v>people</v>
          </cell>
        </row>
        <row r="2002">
          <cell r="D2002">
            <v>5000</v>
          </cell>
          <cell r="F2002" t="str">
            <v>failed</v>
          </cell>
          <cell r="S2002" t="str">
            <v>people</v>
          </cell>
        </row>
        <row r="2003">
          <cell r="D2003">
            <v>55000</v>
          </cell>
          <cell r="F2003" t="str">
            <v>successful</v>
          </cell>
          <cell r="S2003" t="str">
            <v>hardware</v>
          </cell>
        </row>
        <row r="2004">
          <cell r="D2004">
            <v>50000</v>
          </cell>
          <cell r="F2004" t="str">
            <v>successful</v>
          </cell>
          <cell r="S2004" t="str">
            <v>hardware</v>
          </cell>
        </row>
        <row r="2005">
          <cell r="D2005">
            <v>500</v>
          </cell>
          <cell r="F2005" t="str">
            <v>successful</v>
          </cell>
          <cell r="S2005" t="str">
            <v>hardware</v>
          </cell>
        </row>
        <row r="2006">
          <cell r="D2006">
            <v>50000</v>
          </cell>
          <cell r="F2006" t="str">
            <v>successful</v>
          </cell>
          <cell r="S2006" t="str">
            <v>hardware</v>
          </cell>
        </row>
        <row r="2007">
          <cell r="D2007">
            <v>30000</v>
          </cell>
          <cell r="F2007" t="str">
            <v>successful</v>
          </cell>
          <cell r="S2007" t="str">
            <v>hardware</v>
          </cell>
        </row>
        <row r="2008">
          <cell r="D2008">
            <v>50000</v>
          </cell>
          <cell r="F2008" t="str">
            <v>successful</v>
          </cell>
          <cell r="S2008" t="str">
            <v>hardware</v>
          </cell>
        </row>
        <row r="2009">
          <cell r="D2009">
            <v>10000</v>
          </cell>
          <cell r="F2009" t="str">
            <v>successful</v>
          </cell>
          <cell r="S2009" t="str">
            <v>hardware</v>
          </cell>
        </row>
        <row r="2010">
          <cell r="D2010">
            <v>1570.79</v>
          </cell>
          <cell r="F2010" t="str">
            <v>successful</v>
          </cell>
          <cell r="S2010" t="str">
            <v>hardware</v>
          </cell>
        </row>
        <row r="2011">
          <cell r="D2011">
            <v>50000</v>
          </cell>
          <cell r="F2011" t="str">
            <v>successful</v>
          </cell>
          <cell r="S2011" t="str">
            <v>hardware</v>
          </cell>
        </row>
        <row r="2012">
          <cell r="D2012">
            <v>30000</v>
          </cell>
          <cell r="F2012" t="str">
            <v>successful</v>
          </cell>
          <cell r="S2012" t="str">
            <v>hardware</v>
          </cell>
        </row>
        <row r="2013">
          <cell r="D2013">
            <v>50000</v>
          </cell>
          <cell r="F2013" t="str">
            <v>successful</v>
          </cell>
          <cell r="S2013" t="str">
            <v>hardware</v>
          </cell>
        </row>
        <row r="2014">
          <cell r="D2014">
            <v>5000</v>
          </cell>
          <cell r="F2014" t="str">
            <v>successful</v>
          </cell>
          <cell r="S2014" t="str">
            <v>hardware</v>
          </cell>
        </row>
        <row r="2015">
          <cell r="D2015">
            <v>160000</v>
          </cell>
          <cell r="F2015" t="str">
            <v>successful</v>
          </cell>
          <cell r="S2015" t="str">
            <v>hardware</v>
          </cell>
        </row>
        <row r="2016">
          <cell r="D2016">
            <v>30000</v>
          </cell>
          <cell r="F2016" t="str">
            <v>successful</v>
          </cell>
          <cell r="S2016" t="str">
            <v>hardware</v>
          </cell>
        </row>
        <row r="2017">
          <cell r="D2017">
            <v>7200</v>
          </cell>
          <cell r="F2017" t="str">
            <v>successful</v>
          </cell>
          <cell r="S2017" t="str">
            <v>hardware</v>
          </cell>
        </row>
        <row r="2018">
          <cell r="D2018">
            <v>10000</v>
          </cell>
          <cell r="F2018" t="str">
            <v>successful</v>
          </cell>
          <cell r="S2018" t="str">
            <v>hardware</v>
          </cell>
        </row>
        <row r="2019">
          <cell r="D2019">
            <v>25000</v>
          </cell>
          <cell r="F2019" t="str">
            <v>successful</v>
          </cell>
          <cell r="S2019" t="str">
            <v>hardware</v>
          </cell>
        </row>
        <row r="2020">
          <cell r="D2020">
            <v>65000</v>
          </cell>
          <cell r="F2020" t="str">
            <v>successful</v>
          </cell>
          <cell r="S2020" t="str">
            <v>hardware</v>
          </cell>
        </row>
        <row r="2021">
          <cell r="D2021">
            <v>40000</v>
          </cell>
          <cell r="F2021" t="str">
            <v>successful</v>
          </cell>
          <cell r="S2021" t="str">
            <v>hardware</v>
          </cell>
        </row>
        <row r="2022">
          <cell r="D2022">
            <v>1500</v>
          </cell>
          <cell r="F2022" t="str">
            <v>successful</v>
          </cell>
          <cell r="S2022" t="str">
            <v>hardware</v>
          </cell>
        </row>
        <row r="2023">
          <cell r="D2023">
            <v>5000</v>
          </cell>
          <cell r="F2023" t="str">
            <v>successful</v>
          </cell>
          <cell r="S2023" t="str">
            <v>hardware</v>
          </cell>
        </row>
        <row r="2024">
          <cell r="D2024">
            <v>100000</v>
          </cell>
          <cell r="F2024" t="str">
            <v>successful</v>
          </cell>
          <cell r="S2024" t="str">
            <v>hardware</v>
          </cell>
        </row>
        <row r="2025">
          <cell r="D2025">
            <v>100000</v>
          </cell>
          <cell r="F2025" t="str">
            <v>successful</v>
          </cell>
          <cell r="S2025" t="str">
            <v>hardware</v>
          </cell>
        </row>
        <row r="2026">
          <cell r="D2026">
            <v>4000</v>
          </cell>
          <cell r="F2026" t="str">
            <v>successful</v>
          </cell>
          <cell r="S2026" t="str">
            <v>hardware</v>
          </cell>
        </row>
        <row r="2027">
          <cell r="D2027">
            <v>80000</v>
          </cell>
          <cell r="F2027" t="str">
            <v>successful</v>
          </cell>
          <cell r="S2027" t="str">
            <v>hardware</v>
          </cell>
        </row>
        <row r="2028">
          <cell r="D2028">
            <v>25000</v>
          </cell>
          <cell r="F2028" t="str">
            <v>successful</v>
          </cell>
          <cell r="S2028" t="str">
            <v>hardware</v>
          </cell>
        </row>
        <row r="2029">
          <cell r="D2029">
            <v>100000</v>
          </cell>
          <cell r="F2029" t="str">
            <v>successful</v>
          </cell>
          <cell r="S2029" t="str">
            <v>hardware</v>
          </cell>
        </row>
        <row r="2030">
          <cell r="D2030">
            <v>3000</v>
          </cell>
          <cell r="F2030" t="str">
            <v>successful</v>
          </cell>
          <cell r="S2030" t="str">
            <v>hardware</v>
          </cell>
        </row>
        <row r="2031">
          <cell r="D2031">
            <v>2500</v>
          </cell>
          <cell r="F2031" t="str">
            <v>successful</v>
          </cell>
          <cell r="S2031" t="str">
            <v>hardware</v>
          </cell>
        </row>
        <row r="2032">
          <cell r="D2032">
            <v>32768</v>
          </cell>
          <cell r="F2032" t="str">
            <v>successful</v>
          </cell>
          <cell r="S2032" t="str">
            <v>hardware</v>
          </cell>
        </row>
        <row r="2033">
          <cell r="D2033">
            <v>50000</v>
          </cell>
          <cell r="F2033" t="str">
            <v>successful</v>
          </cell>
          <cell r="S2033" t="str">
            <v>hardware</v>
          </cell>
        </row>
        <row r="2034">
          <cell r="D2034">
            <v>25000</v>
          </cell>
          <cell r="F2034" t="str">
            <v>successful</v>
          </cell>
          <cell r="S2034" t="str">
            <v>hardware</v>
          </cell>
        </row>
        <row r="2035">
          <cell r="D2035">
            <v>25000</v>
          </cell>
          <cell r="F2035" t="str">
            <v>successful</v>
          </cell>
          <cell r="S2035" t="str">
            <v>hardware</v>
          </cell>
        </row>
        <row r="2036">
          <cell r="D2036">
            <v>78000</v>
          </cell>
          <cell r="F2036" t="str">
            <v>successful</v>
          </cell>
          <cell r="S2036" t="str">
            <v>hardware</v>
          </cell>
        </row>
        <row r="2037">
          <cell r="D2037">
            <v>80000</v>
          </cell>
          <cell r="F2037" t="str">
            <v>successful</v>
          </cell>
          <cell r="S2037" t="str">
            <v>hardware</v>
          </cell>
        </row>
        <row r="2038">
          <cell r="D2038">
            <v>30000</v>
          </cell>
          <cell r="F2038" t="str">
            <v>successful</v>
          </cell>
          <cell r="S2038" t="str">
            <v>hardware</v>
          </cell>
        </row>
        <row r="2039">
          <cell r="D2039">
            <v>10000</v>
          </cell>
          <cell r="F2039" t="str">
            <v>successful</v>
          </cell>
          <cell r="S2039" t="str">
            <v>hardware</v>
          </cell>
        </row>
        <row r="2040">
          <cell r="D2040">
            <v>8000</v>
          </cell>
          <cell r="F2040" t="str">
            <v>successful</v>
          </cell>
          <cell r="S2040" t="str">
            <v>hardware</v>
          </cell>
        </row>
        <row r="2041">
          <cell r="D2041">
            <v>125000</v>
          </cell>
          <cell r="F2041" t="str">
            <v>successful</v>
          </cell>
          <cell r="S2041" t="str">
            <v>hardware</v>
          </cell>
        </row>
        <row r="2042">
          <cell r="D2042">
            <v>3000</v>
          </cell>
          <cell r="F2042" t="str">
            <v>successful</v>
          </cell>
          <cell r="S2042" t="str">
            <v>hardware</v>
          </cell>
        </row>
        <row r="2043">
          <cell r="D2043">
            <v>9500</v>
          </cell>
          <cell r="F2043" t="str">
            <v>successful</v>
          </cell>
          <cell r="S2043" t="str">
            <v>hardware</v>
          </cell>
        </row>
        <row r="2044">
          <cell r="D2044">
            <v>10000</v>
          </cell>
          <cell r="F2044" t="str">
            <v>successful</v>
          </cell>
          <cell r="S2044" t="str">
            <v>hardware</v>
          </cell>
        </row>
        <row r="2045">
          <cell r="D2045">
            <v>1385</v>
          </cell>
          <cell r="F2045" t="str">
            <v>successful</v>
          </cell>
          <cell r="S2045" t="str">
            <v>hardware</v>
          </cell>
        </row>
        <row r="2046">
          <cell r="D2046">
            <v>15000</v>
          </cell>
          <cell r="F2046" t="str">
            <v>successful</v>
          </cell>
          <cell r="S2046" t="str">
            <v>hardware</v>
          </cell>
        </row>
        <row r="2047">
          <cell r="D2047">
            <v>4900</v>
          </cell>
          <cell r="F2047" t="str">
            <v>successful</v>
          </cell>
          <cell r="S2047" t="str">
            <v>hardware</v>
          </cell>
        </row>
        <row r="2048">
          <cell r="D2048">
            <v>10000</v>
          </cell>
          <cell r="F2048" t="str">
            <v>successful</v>
          </cell>
          <cell r="S2048" t="str">
            <v>hardware</v>
          </cell>
        </row>
        <row r="2049">
          <cell r="D2049">
            <v>98000</v>
          </cell>
          <cell r="F2049" t="str">
            <v>successful</v>
          </cell>
          <cell r="S2049" t="str">
            <v>hardware</v>
          </cell>
        </row>
        <row r="2050">
          <cell r="D2050">
            <v>85000</v>
          </cell>
          <cell r="F2050" t="str">
            <v>successful</v>
          </cell>
          <cell r="S2050" t="str">
            <v>hardware</v>
          </cell>
        </row>
        <row r="2051">
          <cell r="D2051">
            <v>50000</v>
          </cell>
          <cell r="F2051" t="str">
            <v>successful</v>
          </cell>
          <cell r="S2051" t="str">
            <v>hardware</v>
          </cell>
        </row>
        <row r="2052">
          <cell r="D2052">
            <v>10000</v>
          </cell>
          <cell r="F2052" t="str">
            <v>successful</v>
          </cell>
          <cell r="S2052" t="str">
            <v>hardware</v>
          </cell>
        </row>
        <row r="2053">
          <cell r="D2053">
            <v>8000</v>
          </cell>
          <cell r="F2053" t="str">
            <v>successful</v>
          </cell>
          <cell r="S2053" t="str">
            <v>hardware</v>
          </cell>
        </row>
        <row r="2054">
          <cell r="D2054">
            <v>50000</v>
          </cell>
          <cell r="F2054" t="str">
            <v>successful</v>
          </cell>
          <cell r="S2054" t="str">
            <v>hardware</v>
          </cell>
        </row>
        <row r="2055">
          <cell r="D2055">
            <v>5000</v>
          </cell>
          <cell r="F2055" t="str">
            <v>successful</v>
          </cell>
          <cell r="S2055" t="str">
            <v>hardware</v>
          </cell>
        </row>
        <row r="2056">
          <cell r="D2056">
            <v>35000</v>
          </cell>
          <cell r="F2056" t="str">
            <v>successful</v>
          </cell>
          <cell r="S2056" t="str">
            <v>hardware</v>
          </cell>
        </row>
        <row r="2057">
          <cell r="D2057">
            <v>6000</v>
          </cell>
          <cell r="F2057" t="str">
            <v>successful</v>
          </cell>
          <cell r="S2057" t="str">
            <v>hardware</v>
          </cell>
        </row>
        <row r="2058">
          <cell r="D2058">
            <v>50000</v>
          </cell>
          <cell r="F2058" t="str">
            <v>successful</v>
          </cell>
          <cell r="S2058" t="str">
            <v>hardware</v>
          </cell>
        </row>
        <row r="2059">
          <cell r="D2059">
            <v>15000</v>
          </cell>
          <cell r="F2059" t="str">
            <v>successful</v>
          </cell>
          <cell r="S2059" t="str">
            <v>hardware</v>
          </cell>
        </row>
        <row r="2060">
          <cell r="D2060">
            <v>2560</v>
          </cell>
          <cell r="F2060" t="str">
            <v>successful</v>
          </cell>
          <cell r="S2060" t="str">
            <v>hardware</v>
          </cell>
        </row>
        <row r="2061">
          <cell r="D2061">
            <v>30000</v>
          </cell>
          <cell r="F2061" t="str">
            <v>successful</v>
          </cell>
          <cell r="S2061" t="str">
            <v>hardware</v>
          </cell>
        </row>
        <row r="2062">
          <cell r="D2062">
            <v>25000</v>
          </cell>
          <cell r="F2062" t="str">
            <v>successful</v>
          </cell>
          <cell r="S2062" t="str">
            <v>hardware</v>
          </cell>
        </row>
        <row r="2063">
          <cell r="D2063">
            <v>5000</v>
          </cell>
          <cell r="F2063" t="str">
            <v>successful</v>
          </cell>
          <cell r="S2063" t="str">
            <v>hardware</v>
          </cell>
        </row>
        <row r="2064">
          <cell r="D2064">
            <v>100000</v>
          </cell>
          <cell r="F2064" t="str">
            <v>successful</v>
          </cell>
          <cell r="S2064" t="str">
            <v>hardware</v>
          </cell>
        </row>
        <row r="2065">
          <cell r="D2065">
            <v>4000</v>
          </cell>
          <cell r="F2065" t="str">
            <v>successful</v>
          </cell>
          <cell r="S2065" t="str">
            <v>hardware</v>
          </cell>
        </row>
        <row r="2066">
          <cell r="D2066">
            <v>261962</v>
          </cell>
          <cell r="F2066" t="str">
            <v>successful</v>
          </cell>
          <cell r="S2066" t="str">
            <v>hardware</v>
          </cell>
        </row>
        <row r="2067">
          <cell r="D2067">
            <v>40000</v>
          </cell>
          <cell r="F2067" t="str">
            <v>successful</v>
          </cell>
          <cell r="S2067" t="str">
            <v>hardware</v>
          </cell>
        </row>
        <row r="2068">
          <cell r="D2068">
            <v>2000</v>
          </cell>
          <cell r="F2068" t="str">
            <v>successful</v>
          </cell>
          <cell r="S2068" t="str">
            <v>hardware</v>
          </cell>
        </row>
        <row r="2069">
          <cell r="D2069">
            <v>495</v>
          </cell>
          <cell r="F2069" t="str">
            <v>successful</v>
          </cell>
          <cell r="S2069" t="str">
            <v>hardware</v>
          </cell>
        </row>
        <row r="2070">
          <cell r="D2070">
            <v>25000</v>
          </cell>
          <cell r="F2070" t="str">
            <v>successful</v>
          </cell>
          <cell r="S2070" t="str">
            <v>hardware</v>
          </cell>
        </row>
        <row r="2071">
          <cell r="D2071">
            <v>50000</v>
          </cell>
          <cell r="F2071" t="str">
            <v>successful</v>
          </cell>
          <cell r="S2071" t="str">
            <v>hardware</v>
          </cell>
        </row>
        <row r="2072">
          <cell r="D2072">
            <v>125000</v>
          </cell>
          <cell r="F2072" t="str">
            <v>successful</v>
          </cell>
          <cell r="S2072" t="str">
            <v>hardware</v>
          </cell>
        </row>
        <row r="2073">
          <cell r="D2073">
            <v>20000</v>
          </cell>
          <cell r="F2073" t="str">
            <v>successful</v>
          </cell>
          <cell r="S2073" t="str">
            <v>hardware</v>
          </cell>
        </row>
        <row r="2074">
          <cell r="D2074">
            <v>71500</v>
          </cell>
          <cell r="F2074" t="str">
            <v>successful</v>
          </cell>
          <cell r="S2074" t="str">
            <v>hardware</v>
          </cell>
        </row>
        <row r="2075">
          <cell r="D2075">
            <v>100000</v>
          </cell>
          <cell r="F2075" t="str">
            <v>successful</v>
          </cell>
          <cell r="S2075" t="str">
            <v>hardware</v>
          </cell>
        </row>
        <row r="2076">
          <cell r="D2076">
            <v>600</v>
          </cell>
          <cell r="F2076" t="str">
            <v>successful</v>
          </cell>
          <cell r="S2076" t="str">
            <v>hardware</v>
          </cell>
        </row>
        <row r="2077">
          <cell r="D2077">
            <v>9999</v>
          </cell>
          <cell r="F2077" t="str">
            <v>successful</v>
          </cell>
          <cell r="S2077" t="str">
            <v>hardware</v>
          </cell>
        </row>
        <row r="2078">
          <cell r="D2078">
            <v>179000</v>
          </cell>
          <cell r="F2078" t="str">
            <v>successful</v>
          </cell>
          <cell r="S2078" t="str">
            <v>hardware</v>
          </cell>
        </row>
        <row r="2079">
          <cell r="D2079">
            <v>50000</v>
          </cell>
          <cell r="F2079" t="str">
            <v>successful</v>
          </cell>
          <cell r="S2079" t="str">
            <v>hardware</v>
          </cell>
        </row>
        <row r="2080">
          <cell r="D2080">
            <v>20000</v>
          </cell>
          <cell r="F2080" t="str">
            <v>successful</v>
          </cell>
          <cell r="S2080" t="str">
            <v>hardware</v>
          </cell>
        </row>
        <row r="2081">
          <cell r="D2081">
            <v>10000</v>
          </cell>
          <cell r="F2081" t="str">
            <v>successful</v>
          </cell>
          <cell r="S2081" t="str">
            <v>hardware</v>
          </cell>
        </row>
        <row r="2082">
          <cell r="D2082">
            <v>1000</v>
          </cell>
          <cell r="F2082" t="str">
            <v>successful</v>
          </cell>
          <cell r="S2082" t="str">
            <v>hardware</v>
          </cell>
        </row>
        <row r="2083">
          <cell r="D2083">
            <v>3500</v>
          </cell>
          <cell r="F2083" t="str">
            <v>successful</v>
          </cell>
          <cell r="S2083" t="str">
            <v>indie rock</v>
          </cell>
        </row>
        <row r="2084">
          <cell r="D2084">
            <v>1500</v>
          </cell>
          <cell r="F2084" t="str">
            <v>successful</v>
          </cell>
          <cell r="S2084" t="str">
            <v>indie rock</v>
          </cell>
        </row>
        <row r="2085">
          <cell r="D2085">
            <v>750</v>
          </cell>
          <cell r="F2085" t="str">
            <v>successful</v>
          </cell>
          <cell r="S2085" t="str">
            <v>indie rock</v>
          </cell>
        </row>
        <row r="2086">
          <cell r="D2086">
            <v>3000</v>
          </cell>
          <cell r="F2086" t="str">
            <v>successful</v>
          </cell>
          <cell r="S2086" t="str">
            <v>indie rock</v>
          </cell>
        </row>
        <row r="2087">
          <cell r="D2087">
            <v>6000</v>
          </cell>
          <cell r="F2087" t="str">
            <v>successful</v>
          </cell>
          <cell r="S2087" t="str">
            <v>indie rock</v>
          </cell>
        </row>
        <row r="2088">
          <cell r="D2088">
            <v>4000</v>
          </cell>
          <cell r="F2088" t="str">
            <v>successful</v>
          </cell>
          <cell r="S2088" t="str">
            <v>indie rock</v>
          </cell>
        </row>
        <row r="2089">
          <cell r="D2089">
            <v>1500</v>
          </cell>
          <cell r="F2089" t="str">
            <v>successful</v>
          </cell>
          <cell r="S2089" t="str">
            <v>indie rock</v>
          </cell>
        </row>
        <row r="2090">
          <cell r="D2090">
            <v>3000</v>
          </cell>
          <cell r="F2090" t="str">
            <v>successful</v>
          </cell>
          <cell r="S2090" t="str">
            <v>indie rock</v>
          </cell>
        </row>
        <row r="2091">
          <cell r="D2091">
            <v>2500</v>
          </cell>
          <cell r="F2091" t="str">
            <v>successful</v>
          </cell>
          <cell r="S2091" t="str">
            <v>indie rock</v>
          </cell>
        </row>
        <row r="2092">
          <cell r="D2092">
            <v>8000</v>
          </cell>
          <cell r="F2092" t="str">
            <v>successful</v>
          </cell>
          <cell r="S2092" t="str">
            <v>indie rock</v>
          </cell>
        </row>
        <row r="2093">
          <cell r="D2093">
            <v>18000</v>
          </cell>
          <cell r="F2093" t="str">
            <v>successful</v>
          </cell>
          <cell r="S2093" t="str">
            <v>indie rock</v>
          </cell>
        </row>
        <row r="2094">
          <cell r="D2094">
            <v>6000</v>
          </cell>
          <cell r="F2094" t="str">
            <v>successful</v>
          </cell>
          <cell r="S2094" t="str">
            <v>indie rock</v>
          </cell>
        </row>
        <row r="2095">
          <cell r="D2095">
            <v>1500</v>
          </cell>
          <cell r="F2095" t="str">
            <v>successful</v>
          </cell>
          <cell r="S2095" t="str">
            <v>indie rock</v>
          </cell>
        </row>
        <row r="2096">
          <cell r="D2096">
            <v>3500</v>
          </cell>
          <cell r="F2096" t="str">
            <v>successful</v>
          </cell>
          <cell r="S2096" t="str">
            <v>indie rock</v>
          </cell>
        </row>
        <row r="2097">
          <cell r="D2097">
            <v>2500</v>
          </cell>
          <cell r="F2097" t="str">
            <v>successful</v>
          </cell>
          <cell r="S2097" t="str">
            <v>indie rock</v>
          </cell>
        </row>
        <row r="2098">
          <cell r="D2098">
            <v>600</v>
          </cell>
          <cell r="F2098" t="str">
            <v>successful</v>
          </cell>
          <cell r="S2098" t="str">
            <v>indie rock</v>
          </cell>
        </row>
        <row r="2099">
          <cell r="D2099">
            <v>3000</v>
          </cell>
          <cell r="F2099" t="str">
            <v>successful</v>
          </cell>
          <cell r="S2099" t="str">
            <v>indie rock</v>
          </cell>
        </row>
        <row r="2100">
          <cell r="D2100">
            <v>6000</v>
          </cell>
          <cell r="F2100" t="str">
            <v>successful</v>
          </cell>
          <cell r="S2100" t="str">
            <v>indie rock</v>
          </cell>
        </row>
        <row r="2101">
          <cell r="D2101">
            <v>3000</v>
          </cell>
          <cell r="F2101" t="str">
            <v>successful</v>
          </cell>
          <cell r="S2101" t="str">
            <v>indie rock</v>
          </cell>
        </row>
        <row r="2102">
          <cell r="D2102">
            <v>600</v>
          </cell>
          <cell r="F2102" t="str">
            <v>successful</v>
          </cell>
          <cell r="S2102" t="str">
            <v>indie rock</v>
          </cell>
        </row>
        <row r="2103">
          <cell r="D2103">
            <v>2000</v>
          </cell>
          <cell r="F2103" t="str">
            <v>successful</v>
          </cell>
          <cell r="S2103" t="str">
            <v>indie rock</v>
          </cell>
        </row>
        <row r="2104">
          <cell r="D2104">
            <v>1000</v>
          </cell>
          <cell r="F2104" t="str">
            <v>successful</v>
          </cell>
          <cell r="S2104" t="str">
            <v>indie rock</v>
          </cell>
        </row>
        <row r="2105">
          <cell r="D2105">
            <v>7777</v>
          </cell>
          <cell r="F2105" t="str">
            <v>successful</v>
          </cell>
          <cell r="S2105" t="str">
            <v>indie rock</v>
          </cell>
        </row>
        <row r="2106">
          <cell r="D2106">
            <v>800</v>
          </cell>
          <cell r="F2106" t="str">
            <v>successful</v>
          </cell>
          <cell r="S2106" t="str">
            <v>indie rock</v>
          </cell>
        </row>
        <row r="2107">
          <cell r="D2107">
            <v>2000</v>
          </cell>
          <cell r="F2107" t="str">
            <v>successful</v>
          </cell>
          <cell r="S2107" t="str">
            <v>indie rock</v>
          </cell>
        </row>
        <row r="2108">
          <cell r="D2108">
            <v>2200</v>
          </cell>
          <cell r="F2108" t="str">
            <v>successful</v>
          </cell>
          <cell r="S2108" t="str">
            <v>indie rock</v>
          </cell>
        </row>
        <row r="2109">
          <cell r="D2109">
            <v>2000</v>
          </cell>
          <cell r="F2109" t="str">
            <v>successful</v>
          </cell>
          <cell r="S2109" t="str">
            <v>indie rock</v>
          </cell>
        </row>
        <row r="2110">
          <cell r="D2110">
            <v>16000</v>
          </cell>
          <cell r="F2110" t="str">
            <v>successful</v>
          </cell>
          <cell r="S2110" t="str">
            <v>indie rock</v>
          </cell>
        </row>
        <row r="2111">
          <cell r="D2111">
            <v>4000</v>
          </cell>
          <cell r="F2111" t="str">
            <v>successful</v>
          </cell>
          <cell r="S2111" t="str">
            <v>indie rock</v>
          </cell>
        </row>
        <row r="2112">
          <cell r="D2112">
            <v>2000</v>
          </cell>
          <cell r="F2112" t="str">
            <v>successful</v>
          </cell>
          <cell r="S2112" t="str">
            <v>indie rock</v>
          </cell>
        </row>
        <row r="2113">
          <cell r="D2113">
            <v>2000</v>
          </cell>
          <cell r="F2113" t="str">
            <v>successful</v>
          </cell>
          <cell r="S2113" t="str">
            <v>indie rock</v>
          </cell>
        </row>
        <row r="2114">
          <cell r="D2114">
            <v>300</v>
          </cell>
          <cell r="F2114" t="str">
            <v>successful</v>
          </cell>
          <cell r="S2114" t="str">
            <v>indie rock</v>
          </cell>
        </row>
        <row r="2115">
          <cell r="D2115">
            <v>7000</v>
          </cell>
          <cell r="F2115" t="str">
            <v>successful</v>
          </cell>
          <cell r="S2115" t="str">
            <v>indie rock</v>
          </cell>
        </row>
        <row r="2116">
          <cell r="D2116">
            <v>5000</v>
          </cell>
          <cell r="F2116" t="str">
            <v>successful</v>
          </cell>
          <cell r="S2116" t="str">
            <v>indie rock</v>
          </cell>
        </row>
        <row r="2117">
          <cell r="D2117">
            <v>1500</v>
          </cell>
          <cell r="F2117" t="str">
            <v>successful</v>
          </cell>
          <cell r="S2117" t="str">
            <v>indie rock</v>
          </cell>
        </row>
        <row r="2118">
          <cell r="D2118">
            <v>48000</v>
          </cell>
          <cell r="F2118" t="str">
            <v>successful</v>
          </cell>
          <cell r="S2118" t="str">
            <v>indie rock</v>
          </cell>
        </row>
        <row r="2119">
          <cell r="D2119">
            <v>1200</v>
          </cell>
          <cell r="F2119" t="str">
            <v>successful</v>
          </cell>
          <cell r="S2119" t="str">
            <v>indie rock</v>
          </cell>
        </row>
        <row r="2120">
          <cell r="D2120">
            <v>1000</v>
          </cell>
          <cell r="F2120" t="str">
            <v>successful</v>
          </cell>
          <cell r="S2120" t="str">
            <v>indie rock</v>
          </cell>
        </row>
        <row r="2121">
          <cell r="D2121">
            <v>2000</v>
          </cell>
          <cell r="F2121" t="str">
            <v>successful</v>
          </cell>
          <cell r="S2121" t="str">
            <v>indie rock</v>
          </cell>
        </row>
        <row r="2122">
          <cell r="D2122">
            <v>8000</v>
          </cell>
          <cell r="F2122" t="str">
            <v>successful</v>
          </cell>
          <cell r="S2122" t="str">
            <v>indie rock</v>
          </cell>
        </row>
        <row r="2123">
          <cell r="D2123">
            <v>50000</v>
          </cell>
          <cell r="F2123" t="str">
            <v>failed</v>
          </cell>
          <cell r="S2123" t="str">
            <v>video games</v>
          </cell>
        </row>
        <row r="2124">
          <cell r="D2124">
            <v>80000</v>
          </cell>
          <cell r="F2124" t="str">
            <v>failed</v>
          </cell>
          <cell r="S2124" t="str">
            <v>video games</v>
          </cell>
        </row>
        <row r="2125">
          <cell r="D2125">
            <v>500</v>
          </cell>
          <cell r="F2125" t="str">
            <v>failed</v>
          </cell>
          <cell r="S2125" t="str">
            <v>video games</v>
          </cell>
        </row>
        <row r="2126">
          <cell r="D2126">
            <v>1100</v>
          </cell>
          <cell r="F2126" t="str">
            <v>failed</v>
          </cell>
          <cell r="S2126" t="str">
            <v>video games</v>
          </cell>
        </row>
        <row r="2127">
          <cell r="D2127">
            <v>60000</v>
          </cell>
          <cell r="F2127" t="str">
            <v>failed</v>
          </cell>
          <cell r="S2127" t="str">
            <v>video games</v>
          </cell>
        </row>
        <row r="2128">
          <cell r="D2128">
            <v>20000</v>
          </cell>
          <cell r="F2128" t="str">
            <v>failed</v>
          </cell>
          <cell r="S2128" t="str">
            <v>video games</v>
          </cell>
        </row>
        <row r="2129">
          <cell r="D2129">
            <v>28000</v>
          </cell>
          <cell r="F2129" t="str">
            <v>failed</v>
          </cell>
          <cell r="S2129" t="str">
            <v>video games</v>
          </cell>
        </row>
        <row r="2130">
          <cell r="D2130">
            <v>15000</v>
          </cell>
          <cell r="F2130" t="str">
            <v>failed</v>
          </cell>
          <cell r="S2130" t="str">
            <v>video games</v>
          </cell>
        </row>
        <row r="2131">
          <cell r="D2131">
            <v>2000</v>
          </cell>
          <cell r="F2131" t="str">
            <v>failed</v>
          </cell>
          <cell r="S2131" t="str">
            <v>video games</v>
          </cell>
        </row>
        <row r="2132">
          <cell r="D2132">
            <v>42000</v>
          </cell>
          <cell r="F2132" t="str">
            <v>failed</v>
          </cell>
          <cell r="S2132" t="str">
            <v>video games</v>
          </cell>
        </row>
        <row r="2133">
          <cell r="D2133">
            <v>500</v>
          </cell>
          <cell r="F2133" t="str">
            <v>failed</v>
          </cell>
          <cell r="S2133" t="str">
            <v>video games</v>
          </cell>
        </row>
        <row r="2134">
          <cell r="D2134">
            <v>100000</v>
          </cell>
          <cell r="F2134" t="str">
            <v>failed</v>
          </cell>
          <cell r="S2134" t="str">
            <v>video games</v>
          </cell>
        </row>
        <row r="2135">
          <cell r="D2135">
            <v>1000</v>
          </cell>
          <cell r="F2135" t="str">
            <v>failed</v>
          </cell>
          <cell r="S2135" t="str">
            <v>video games</v>
          </cell>
        </row>
        <row r="2136">
          <cell r="D2136">
            <v>6000</v>
          </cell>
          <cell r="F2136" t="str">
            <v>failed</v>
          </cell>
          <cell r="S2136" t="str">
            <v>video games</v>
          </cell>
        </row>
        <row r="2137">
          <cell r="D2137">
            <v>5000</v>
          </cell>
          <cell r="F2137" t="str">
            <v>failed</v>
          </cell>
          <cell r="S2137" t="str">
            <v>video games</v>
          </cell>
        </row>
        <row r="2138">
          <cell r="D2138">
            <v>80000</v>
          </cell>
          <cell r="F2138" t="str">
            <v>failed</v>
          </cell>
          <cell r="S2138" t="str">
            <v>video games</v>
          </cell>
        </row>
        <row r="2139">
          <cell r="D2139">
            <v>50000</v>
          </cell>
          <cell r="F2139" t="str">
            <v>failed</v>
          </cell>
          <cell r="S2139" t="str">
            <v>video games</v>
          </cell>
        </row>
        <row r="2140">
          <cell r="D2140">
            <v>1000</v>
          </cell>
          <cell r="F2140" t="str">
            <v>failed</v>
          </cell>
          <cell r="S2140" t="str">
            <v>video games</v>
          </cell>
        </row>
        <row r="2141">
          <cell r="D2141">
            <v>30000</v>
          </cell>
          <cell r="F2141" t="str">
            <v>failed</v>
          </cell>
          <cell r="S2141" t="str">
            <v>video games</v>
          </cell>
        </row>
        <row r="2142">
          <cell r="D2142">
            <v>500000</v>
          </cell>
          <cell r="F2142" t="str">
            <v>failed</v>
          </cell>
          <cell r="S2142" t="str">
            <v>video games</v>
          </cell>
        </row>
        <row r="2143">
          <cell r="D2143">
            <v>15000</v>
          </cell>
          <cell r="F2143" t="str">
            <v>failed</v>
          </cell>
          <cell r="S2143" t="str">
            <v>video games</v>
          </cell>
        </row>
        <row r="2144">
          <cell r="D2144">
            <v>10500</v>
          </cell>
          <cell r="F2144" t="str">
            <v>failed</v>
          </cell>
          <cell r="S2144" t="str">
            <v>video games</v>
          </cell>
        </row>
        <row r="2145">
          <cell r="D2145">
            <v>2000</v>
          </cell>
          <cell r="F2145" t="str">
            <v>failed</v>
          </cell>
          <cell r="S2145" t="str">
            <v>video games</v>
          </cell>
        </row>
        <row r="2146">
          <cell r="D2146">
            <v>35500</v>
          </cell>
          <cell r="F2146" t="str">
            <v>failed</v>
          </cell>
          <cell r="S2146" t="str">
            <v>video games</v>
          </cell>
        </row>
        <row r="2147">
          <cell r="D2147">
            <v>15000</v>
          </cell>
          <cell r="F2147" t="str">
            <v>failed</v>
          </cell>
          <cell r="S2147" t="str">
            <v>video games</v>
          </cell>
        </row>
        <row r="2148">
          <cell r="D2148">
            <v>5000</v>
          </cell>
          <cell r="F2148" t="str">
            <v>failed</v>
          </cell>
          <cell r="S2148" t="str">
            <v>video games</v>
          </cell>
        </row>
        <row r="2149">
          <cell r="D2149">
            <v>390000</v>
          </cell>
          <cell r="F2149" t="str">
            <v>failed</v>
          </cell>
          <cell r="S2149" t="str">
            <v>video games</v>
          </cell>
        </row>
        <row r="2150">
          <cell r="D2150">
            <v>100</v>
          </cell>
          <cell r="F2150" t="str">
            <v>failed</v>
          </cell>
          <cell r="S2150" t="str">
            <v>video games</v>
          </cell>
        </row>
        <row r="2151">
          <cell r="D2151">
            <v>2000</v>
          </cell>
          <cell r="F2151" t="str">
            <v>failed</v>
          </cell>
          <cell r="S2151" t="str">
            <v>video games</v>
          </cell>
        </row>
        <row r="2152">
          <cell r="D2152">
            <v>50000</v>
          </cell>
          <cell r="F2152" t="str">
            <v>failed</v>
          </cell>
          <cell r="S2152" t="str">
            <v>video games</v>
          </cell>
        </row>
        <row r="2153">
          <cell r="D2153">
            <v>45000</v>
          </cell>
          <cell r="F2153" t="str">
            <v>failed</v>
          </cell>
          <cell r="S2153" t="str">
            <v>video games</v>
          </cell>
        </row>
        <row r="2154">
          <cell r="D2154">
            <v>30000</v>
          </cell>
          <cell r="F2154" t="str">
            <v>failed</v>
          </cell>
          <cell r="S2154" t="str">
            <v>video games</v>
          </cell>
        </row>
        <row r="2155">
          <cell r="D2155">
            <v>372625</v>
          </cell>
          <cell r="F2155" t="str">
            <v>failed</v>
          </cell>
          <cell r="S2155" t="str">
            <v>video games</v>
          </cell>
        </row>
        <row r="2156">
          <cell r="D2156">
            <v>250</v>
          </cell>
          <cell r="F2156" t="str">
            <v>failed</v>
          </cell>
          <cell r="S2156" t="str">
            <v>video games</v>
          </cell>
        </row>
        <row r="2157">
          <cell r="D2157">
            <v>5000</v>
          </cell>
          <cell r="F2157" t="str">
            <v>failed</v>
          </cell>
          <cell r="S2157" t="str">
            <v>video games</v>
          </cell>
        </row>
        <row r="2158">
          <cell r="D2158">
            <v>56000</v>
          </cell>
          <cell r="F2158" t="str">
            <v>failed</v>
          </cell>
          <cell r="S2158" t="str">
            <v>video games</v>
          </cell>
        </row>
        <row r="2159">
          <cell r="D2159">
            <v>75000</v>
          </cell>
          <cell r="F2159" t="str">
            <v>failed</v>
          </cell>
          <cell r="S2159" t="str">
            <v>video games</v>
          </cell>
        </row>
        <row r="2160">
          <cell r="D2160">
            <v>300000</v>
          </cell>
          <cell r="F2160" t="str">
            <v>failed</v>
          </cell>
          <cell r="S2160" t="str">
            <v>video games</v>
          </cell>
        </row>
        <row r="2161">
          <cell r="D2161">
            <v>3600</v>
          </cell>
          <cell r="F2161" t="str">
            <v>failed</v>
          </cell>
          <cell r="S2161" t="str">
            <v>video games</v>
          </cell>
        </row>
        <row r="2162">
          <cell r="D2162">
            <v>10000</v>
          </cell>
          <cell r="F2162" t="str">
            <v>failed</v>
          </cell>
          <cell r="S2162" t="str">
            <v>video games</v>
          </cell>
        </row>
        <row r="2163">
          <cell r="D2163">
            <v>400</v>
          </cell>
          <cell r="F2163" t="str">
            <v>successful</v>
          </cell>
          <cell r="S2163" t="str">
            <v>rock</v>
          </cell>
        </row>
        <row r="2164">
          <cell r="D2164">
            <v>4500</v>
          </cell>
          <cell r="F2164" t="str">
            <v>successful</v>
          </cell>
          <cell r="S2164" t="str">
            <v>rock</v>
          </cell>
        </row>
        <row r="2165">
          <cell r="D2165">
            <v>2500</v>
          </cell>
          <cell r="F2165" t="str">
            <v>successful</v>
          </cell>
          <cell r="S2165" t="str">
            <v>rock</v>
          </cell>
        </row>
        <row r="2166">
          <cell r="D2166">
            <v>5500</v>
          </cell>
          <cell r="F2166" t="str">
            <v>successful</v>
          </cell>
          <cell r="S2166" t="str">
            <v>rock</v>
          </cell>
        </row>
        <row r="2167">
          <cell r="D2167">
            <v>2500</v>
          </cell>
          <cell r="F2167" t="str">
            <v>successful</v>
          </cell>
          <cell r="S2167" t="str">
            <v>rock</v>
          </cell>
        </row>
        <row r="2168">
          <cell r="D2168">
            <v>2000</v>
          </cell>
          <cell r="F2168" t="str">
            <v>successful</v>
          </cell>
          <cell r="S2168" t="str">
            <v>rock</v>
          </cell>
        </row>
        <row r="2169">
          <cell r="D2169">
            <v>150</v>
          </cell>
          <cell r="F2169" t="str">
            <v>successful</v>
          </cell>
          <cell r="S2169" t="str">
            <v>rock</v>
          </cell>
        </row>
        <row r="2170">
          <cell r="D2170">
            <v>18000</v>
          </cell>
          <cell r="F2170" t="str">
            <v>successful</v>
          </cell>
          <cell r="S2170" t="str">
            <v>rock</v>
          </cell>
        </row>
        <row r="2171">
          <cell r="D2171">
            <v>153</v>
          </cell>
          <cell r="F2171" t="str">
            <v>successful</v>
          </cell>
          <cell r="S2171" t="str">
            <v>rock</v>
          </cell>
        </row>
        <row r="2172">
          <cell r="D2172">
            <v>350</v>
          </cell>
          <cell r="F2172" t="str">
            <v>successful</v>
          </cell>
          <cell r="S2172" t="str">
            <v>rock</v>
          </cell>
        </row>
        <row r="2173">
          <cell r="D2173">
            <v>4000</v>
          </cell>
          <cell r="F2173" t="str">
            <v>successful</v>
          </cell>
          <cell r="S2173" t="str">
            <v>rock</v>
          </cell>
        </row>
        <row r="2174">
          <cell r="D2174">
            <v>1000</v>
          </cell>
          <cell r="F2174" t="str">
            <v>successful</v>
          </cell>
          <cell r="S2174" t="str">
            <v>rock</v>
          </cell>
        </row>
        <row r="2175">
          <cell r="D2175">
            <v>4200</v>
          </cell>
          <cell r="F2175" t="str">
            <v>successful</v>
          </cell>
          <cell r="S2175" t="str">
            <v>rock</v>
          </cell>
        </row>
        <row r="2176">
          <cell r="D2176">
            <v>4000</v>
          </cell>
          <cell r="F2176" t="str">
            <v>successful</v>
          </cell>
          <cell r="S2176" t="str">
            <v>rock</v>
          </cell>
        </row>
        <row r="2177">
          <cell r="D2177">
            <v>700</v>
          </cell>
          <cell r="F2177" t="str">
            <v>successful</v>
          </cell>
          <cell r="S2177" t="str">
            <v>rock</v>
          </cell>
        </row>
        <row r="2178">
          <cell r="D2178">
            <v>5000</v>
          </cell>
          <cell r="F2178" t="str">
            <v>successful</v>
          </cell>
          <cell r="S2178" t="str">
            <v>rock</v>
          </cell>
        </row>
        <row r="2179">
          <cell r="D2179">
            <v>2500</v>
          </cell>
          <cell r="F2179" t="str">
            <v>successful</v>
          </cell>
          <cell r="S2179" t="str">
            <v>rock</v>
          </cell>
        </row>
        <row r="2180">
          <cell r="D2180">
            <v>25000</v>
          </cell>
          <cell r="F2180" t="str">
            <v>successful</v>
          </cell>
          <cell r="S2180" t="str">
            <v>rock</v>
          </cell>
        </row>
        <row r="2181">
          <cell r="D2181">
            <v>1000</v>
          </cell>
          <cell r="F2181" t="str">
            <v>successful</v>
          </cell>
          <cell r="S2181" t="str">
            <v>rock</v>
          </cell>
        </row>
        <row r="2182">
          <cell r="D2182">
            <v>5000</v>
          </cell>
          <cell r="F2182" t="str">
            <v>successful</v>
          </cell>
          <cell r="S2182" t="str">
            <v>rock</v>
          </cell>
        </row>
        <row r="2183">
          <cell r="D2183">
            <v>2000</v>
          </cell>
          <cell r="F2183" t="str">
            <v>successful</v>
          </cell>
          <cell r="S2183" t="str">
            <v>tabletop games</v>
          </cell>
        </row>
        <row r="2184">
          <cell r="D2184">
            <v>3000</v>
          </cell>
          <cell r="F2184" t="str">
            <v>successful</v>
          </cell>
          <cell r="S2184" t="str">
            <v>tabletop games</v>
          </cell>
        </row>
        <row r="2185">
          <cell r="D2185">
            <v>1800</v>
          </cell>
          <cell r="F2185" t="str">
            <v>successful</v>
          </cell>
          <cell r="S2185" t="str">
            <v>tabletop games</v>
          </cell>
        </row>
        <row r="2186">
          <cell r="D2186">
            <v>10000</v>
          </cell>
          <cell r="F2186" t="str">
            <v>successful</v>
          </cell>
          <cell r="S2186" t="str">
            <v>tabletop games</v>
          </cell>
        </row>
        <row r="2187">
          <cell r="D2187">
            <v>5000</v>
          </cell>
          <cell r="F2187" t="str">
            <v>successful</v>
          </cell>
          <cell r="S2187" t="str">
            <v>tabletop games</v>
          </cell>
        </row>
        <row r="2188">
          <cell r="D2188">
            <v>20000</v>
          </cell>
          <cell r="F2188" t="str">
            <v>successful</v>
          </cell>
          <cell r="S2188" t="str">
            <v>tabletop games</v>
          </cell>
        </row>
        <row r="2189">
          <cell r="D2189">
            <v>20000</v>
          </cell>
          <cell r="F2189" t="str">
            <v>successful</v>
          </cell>
          <cell r="S2189" t="str">
            <v>tabletop games</v>
          </cell>
        </row>
        <row r="2190">
          <cell r="D2190">
            <v>5494</v>
          </cell>
          <cell r="F2190" t="str">
            <v>successful</v>
          </cell>
          <cell r="S2190" t="str">
            <v>tabletop games</v>
          </cell>
        </row>
        <row r="2191">
          <cell r="D2191">
            <v>1200</v>
          </cell>
          <cell r="F2191" t="str">
            <v>successful</v>
          </cell>
          <cell r="S2191" t="str">
            <v>tabletop games</v>
          </cell>
        </row>
        <row r="2192">
          <cell r="D2192">
            <v>19000</v>
          </cell>
          <cell r="F2192" t="str">
            <v>successful</v>
          </cell>
          <cell r="S2192" t="str">
            <v>tabletop games</v>
          </cell>
        </row>
        <row r="2193">
          <cell r="D2193">
            <v>750</v>
          </cell>
          <cell r="F2193" t="str">
            <v>successful</v>
          </cell>
          <cell r="S2193" t="str">
            <v>tabletop games</v>
          </cell>
        </row>
        <row r="2194">
          <cell r="D2194">
            <v>12000</v>
          </cell>
          <cell r="F2194" t="str">
            <v>successful</v>
          </cell>
          <cell r="S2194" t="str">
            <v>tabletop games</v>
          </cell>
        </row>
        <row r="2195">
          <cell r="D2195">
            <v>15000</v>
          </cell>
          <cell r="F2195" t="str">
            <v>successful</v>
          </cell>
          <cell r="S2195" t="str">
            <v>tabletop games</v>
          </cell>
        </row>
        <row r="2196">
          <cell r="D2196">
            <v>10000</v>
          </cell>
          <cell r="F2196" t="str">
            <v>successful</v>
          </cell>
          <cell r="S2196" t="str">
            <v>tabletop games</v>
          </cell>
        </row>
        <row r="2197">
          <cell r="D2197">
            <v>4600</v>
          </cell>
          <cell r="F2197" t="str">
            <v>successful</v>
          </cell>
          <cell r="S2197" t="str">
            <v>tabletop games</v>
          </cell>
        </row>
        <row r="2198">
          <cell r="D2198">
            <v>14000</v>
          </cell>
          <cell r="F2198" t="str">
            <v>successful</v>
          </cell>
          <cell r="S2198" t="str">
            <v>tabletop games</v>
          </cell>
        </row>
        <row r="2199">
          <cell r="D2199">
            <v>30000</v>
          </cell>
          <cell r="F2199" t="str">
            <v>successful</v>
          </cell>
          <cell r="S2199" t="str">
            <v>tabletop games</v>
          </cell>
        </row>
        <row r="2200">
          <cell r="D2200">
            <v>40000</v>
          </cell>
          <cell r="F2200" t="str">
            <v>successful</v>
          </cell>
          <cell r="S2200" t="str">
            <v>tabletop games</v>
          </cell>
        </row>
        <row r="2201">
          <cell r="D2201">
            <v>9000</v>
          </cell>
          <cell r="F2201" t="str">
            <v>successful</v>
          </cell>
          <cell r="S2201" t="str">
            <v>tabletop games</v>
          </cell>
        </row>
        <row r="2202">
          <cell r="D2202">
            <v>2000</v>
          </cell>
          <cell r="F2202" t="str">
            <v>successful</v>
          </cell>
          <cell r="S2202" t="str">
            <v>tabletop games</v>
          </cell>
        </row>
        <row r="2203">
          <cell r="D2203">
            <v>110</v>
          </cell>
          <cell r="F2203" t="str">
            <v>successful</v>
          </cell>
          <cell r="S2203" t="str">
            <v>electronic music</v>
          </cell>
        </row>
        <row r="2204">
          <cell r="D2204">
            <v>4000</v>
          </cell>
          <cell r="F2204" t="str">
            <v>successful</v>
          </cell>
          <cell r="S2204" t="str">
            <v>electronic music</v>
          </cell>
        </row>
        <row r="2205">
          <cell r="D2205">
            <v>2000</v>
          </cell>
          <cell r="F2205" t="str">
            <v>successful</v>
          </cell>
          <cell r="S2205" t="str">
            <v>electronic music</v>
          </cell>
        </row>
        <row r="2206">
          <cell r="D2206">
            <v>1500</v>
          </cell>
          <cell r="F2206" t="str">
            <v>successful</v>
          </cell>
          <cell r="S2206" t="str">
            <v>electronic music</v>
          </cell>
        </row>
        <row r="2207">
          <cell r="D2207">
            <v>750</v>
          </cell>
          <cell r="F2207" t="str">
            <v>successful</v>
          </cell>
          <cell r="S2207" t="str">
            <v>electronic music</v>
          </cell>
        </row>
        <row r="2208">
          <cell r="D2208">
            <v>1100</v>
          </cell>
          <cell r="F2208" t="str">
            <v>successful</v>
          </cell>
          <cell r="S2208" t="str">
            <v>electronic music</v>
          </cell>
        </row>
        <row r="2209">
          <cell r="D2209">
            <v>2000</v>
          </cell>
          <cell r="F2209" t="str">
            <v>successful</v>
          </cell>
          <cell r="S2209" t="str">
            <v>electronic music</v>
          </cell>
        </row>
        <row r="2210">
          <cell r="D2210">
            <v>1000</v>
          </cell>
          <cell r="F2210" t="str">
            <v>successful</v>
          </cell>
          <cell r="S2210" t="str">
            <v>electronic music</v>
          </cell>
        </row>
        <row r="2211">
          <cell r="D2211">
            <v>500</v>
          </cell>
          <cell r="F2211" t="str">
            <v>successful</v>
          </cell>
          <cell r="S2211" t="str">
            <v>electronic music</v>
          </cell>
        </row>
        <row r="2212">
          <cell r="D2212">
            <v>4000</v>
          </cell>
          <cell r="F2212" t="str">
            <v>successful</v>
          </cell>
          <cell r="S2212" t="str">
            <v>electronic music</v>
          </cell>
        </row>
        <row r="2213">
          <cell r="D2213">
            <v>2500</v>
          </cell>
          <cell r="F2213" t="str">
            <v>successful</v>
          </cell>
          <cell r="S2213" t="str">
            <v>electronic music</v>
          </cell>
        </row>
        <row r="2214">
          <cell r="D2214">
            <v>6000</v>
          </cell>
          <cell r="F2214" t="str">
            <v>successful</v>
          </cell>
          <cell r="S2214" t="str">
            <v>electronic music</v>
          </cell>
        </row>
        <row r="2215">
          <cell r="D2215">
            <v>5</v>
          </cell>
          <cell r="F2215" t="str">
            <v>successful</v>
          </cell>
          <cell r="S2215" t="str">
            <v>electronic music</v>
          </cell>
        </row>
        <row r="2216">
          <cell r="D2216">
            <v>600</v>
          </cell>
          <cell r="F2216" t="str">
            <v>successful</v>
          </cell>
          <cell r="S2216" t="str">
            <v>electronic music</v>
          </cell>
        </row>
        <row r="2217">
          <cell r="D2217">
            <v>550</v>
          </cell>
          <cell r="F2217" t="str">
            <v>successful</v>
          </cell>
          <cell r="S2217" t="str">
            <v>electronic music</v>
          </cell>
        </row>
        <row r="2218">
          <cell r="D2218">
            <v>300</v>
          </cell>
          <cell r="F2218" t="str">
            <v>successful</v>
          </cell>
          <cell r="S2218" t="str">
            <v>electronic music</v>
          </cell>
        </row>
        <row r="2219">
          <cell r="D2219">
            <v>420</v>
          </cell>
          <cell r="F2219" t="str">
            <v>successful</v>
          </cell>
          <cell r="S2219" t="str">
            <v>electronic music</v>
          </cell>
        </row>
        <row r="2220">
          <cell r="D2220">
            <v>2000</v>
          </cell>
          <cell r="F2220" t="str">
            <v>successful</v>
          </cell>
          <cell r="S2220" t="str">
            <v>electronic music</v>
          </cell>
        </row>
        <row r="2221">
          <cell r="D2221">
            <v>1000</v>
          </cell>
          <cell r="F2221" t="str">
            <v>successful</v>
          </cell>
          <cell r="S2221" t="str">
            <v>electronic music</v>
          </cell>
        </row>
        <row r="2222">
          <cell r="D2222">
            <v>3500</v>
          </cell>
          <cell r="F2222" t="str">
            <v>successful</v>
          </cell>
          <cell r="S2222" t="str">
            <v>electronic music</v>
          </cell>
        </row>
        <row r="2223">
          <cell r="D2223">
            <v>7500</v>
          </cell>
          <cell r="F2223" t="str">
            <v>successful</v>
          </cell>
          <cell r="S2223" t="str">
            <v>tabletop games</v>
          </cell>
        </row>
        <row r="2224">
          <cell r="D2224">
            <v>500</v>
          </cell>
          <cell r="F2224" t="str">
            <v>successful</v>
          </cell>
          <cell r="S2224" t="str">
            <v>tabletop games</v>
          </cell>
        </row>
        <row r="2225">
          <cell r="D2225">
            <v>19500</v>
          </cell>
          <cell r="F2225" t="str">
            <v>successful</v>
          </cell>
          <cell r="S2225" t="str">
            <v>tabletop games</v>
          </cell>
        </row>
        <row r="2226">
          <cell r="D2226">
            <v>10000</v>
          </cell>
          <cell r="F2226" t="str">
            <v>successful</v>
          </cell>
          <cell r="S2226" t="str">
            <v>tabletop games</v>
          </cell>
        </row>
        <row r="2227">
          <cell r="D2227">
            <v>21000</v>
          </cell>
          <cell r="F2227" t="str">
            <v>successful</v>
          </cell>
          <cell r="S2227" t="str">
            <v>tabletop games</v>
          </cell>
        </row>
        <row r="2228">
          <cell r="D2228">
            <v>18000</v>
          </cell>
          <cell r="F2228" t="str">
            <v>successful</v>
          </cell>
          <cell r="S2228" t="str">
            <v>tabletop games</v>
          </cell>
        </row>
        <row r="2229">
          <cell r="D2229">
            <v>13000</v>
          </cell>
          <cell r="F2229" t="str">
            <v>successful</v>
          </cell>
          <cell r="S2229" t="str">
            <v>tabletop games</v>
          </cell>
        </row>
        <row r="2230">
          <cell r="D2230">
            <v>1000</v>
          </cell>
          <cell r="F2230" t="str">
            <v>successful</v>
          </cell>
          <cell r="S2230" t="str">
            <v>tabletop games</v>
          </cell>
        </row>
        <row r="2231">
          <cell r="D2231">
            <v>8012</v>
          </cell>
          <cell r="F2231" t="str">
            <v>successful</v>
          </cell>
          <cell r="S2231" t="str">
            <v>tabletop games</v>
          </cell>
        </row>
        <row r="2232">
          <cell r="D2232">
            <v>8500</v>
          </cell>
          <cell r="F2232" t="str">
            <v>successful</v>
          </cell>
          <cell r="S2232" t="str">
            <v>tabletop games</v>
          </cell>
        </row>
        <row r="2233">
          <cell r="D2233">
            <v>2500</v>
          </cell>
          <cell r="F2233" t="str">
            <v>successful</v>
          </cell>
          <cell r="S2233" t="str">
            <v>tabletop games</v>
          </cell>
        </row>
        <row r="2234">
          <cell r="D2234">
            <v>5000</v>
          </cell>
          <cell r="F2234" t="str">
            <v>successful</v>
          </cell>
          <cell r="S2234" t="str">
            <v>tabletop games</v>
          </cell>
        </row>
        <row r="2235">
          <cell r="D2235">
            <v>2500</v>
          </cell>
          <cell r="F2235" t="str">
            <v>successful</v>
          </cell>
          <cell r="S2235" t="str">
            <v>tabletop games</v>
          </cell>
        </row>
        <row r="2236">
          <cell r="D2236">
            <v>100</v>
          </cell>
          <cell r="F2236" t="str">
            <v>successful</v>
          </cell>
          <cell r="S2236" t="str">
            <v>tabletop games</v>
          </cell>
        </row>
        <row r="2237">
          <cell r="D2237">
            <v>13000</v>
          </cell>
          <cell r="F2237" t="str">
            <v>successful</v>
          </cell>
          <cell r="S2237" t="str">
            <v>tabletop games</v>
          </cell>
        </row>
        <row r="2238">
          <cell r="D2238">
            <v>2800</v>
          </cell>
          <cell r="F2238" t="str">
            <v>successful</v>
          </cell>
          <cell r="S2238" t="str">
            <v>tabletop games</v>
          </cell>
        </row>
        <row r="2239">
          <cell r="D2239">
            <v>18000</v>
          </cell>
          <cell r="F2239" t="str">
            <v>successful</v>
          </cell>
          <cell r="S2239" t="str">
            <v>tabletop games</v>
          </cell>
        </row>
        <row r="2240">
          <cell r="D2240">
            <v>4000</v>
          </cell>
          <cell r="F2240" t="str">
            <v>successful</v>
          </cell>
          <cell r="S2240" t="str">
            <v>tabletop games</v>
          </cell>
        </row>
        <row r="2241">
          <cell r="D2241">
            <v>25000</v>
          </cell>
          <cell r="F2241" t="str">
            <v>successful</v>
          </cell>
          <cell r="S2241" t="str">
            <v>tabletop games</v>
          </cell>
        </row>
        <row r="2242">
          <cell r="D2242">
            <v>5000</v>
          </cell>
          <cell r="F2242" t="str">
            <v>successful</v>
          </cell>
          <cell r="S2242" t="str">
            <v>tabletop games</v>
          </cell>
        </row>
        <row r="2243">
          <cell r="D2243">
            <v>1000</v>
          </cell>
          <cell r="F2243" t="str">
            <v>successful</v>
          </cell>
          <cell r="S2243" t="str">
            <v>tabletop games</v>
          </cell>
        </row>
        <row r="2244">
          <cell r="D2244">
            <v>10000</v>
          </cell>
          <cell r="F2244" t="str">
            <v>successful</v>
          </cell>
          <cell r="S2244" t="str">
            <v>tabletop games</v>
          </cell>
        </row>
        <row r="2245">
          <cell r="D2245">
            <v>1</v>
          </cell>
          <cell r="F2245" t="str">
            <v>successful</v>
          </cell>
          <cell r="S2245" t="str">
            <v>tabletop games</v>
          </cell>
        </row>
        <row r="2246">
          <cell r="D2246">
            <v>5000</v>
          </cell>
          <cell r="F2246" t="str">
            <v>successful</v>
          </cell>
          <cell r="S2246" t="str">
            <v>tabletop games</v>
          </cell>
        </row>
        <row r="2247">
          <cell r="D2247">
            <v>4000</v>
          </cell>
          <cell r="F2247" t="str">
            <v>successful</v>
          </cell>
          <cell r="S2247" t="str">
            <v>tabletop games</v>
          </cell>
        </row>
        <row r="2248">
          <cell r="D2248">
            <v>2500</v>
          </cell>
          <cell r="F2248" t="str">
            <v>successful</v>
          </cell>
          <cell r="S2248" t="str">
            <v>tabletop games</v>
          </cell>
        </row>
        <row r="2249">
          <cell r="D2249">
            <v>18500</v>
          </cell>
          <cell r="F2249" t="str">
            <v>successful</v>
          </cell>
          <cell r="S2249" t="str">
            <v>tabletop games</v>
          </cell>
        </row>
        <row r="2250">
          <cell r="D2250">
            <v>7000</v>
          </cell>
          <cell r="F2250" t="str">
            <v>successful</v>
          </cell>
          <cell r="S2250" t="str">
            <v>tabletop games</v>
          </cell>
        </row>
        <row r="2251">
          <cell r="D2251">
            <v>3500</v>
          </cell>
          <cell r="F2251" t="str">
            <v>successful</v>
          </cell>
          <cell r="S2251" t="str">
            <v>tabletop games</v>
          </cell>
        </row>
        <row r="2252">
          <cell r="D2252">
            <v>25000</v>
          </cell>
          <cell r="F2252" t="str">
            <v>successful</v>
          </cell>
          <cell r="S2252" t="str">
            <v>tabletop games</v>
          </cell>
        </row>
        <row r="2253">
          <cell r="D2253">
            <v>8500</v>
          </cell>
          <cell r="F2253" t="str">
            <v>successful</v>
          </cell>
          <cell r="S2253" t="str">
            <v>tabletop games</v>
          </cell>
        </row>
        <row r="2254">
          <cell r="D2254">
            <v>9000</v>
          </cell>
          <cell r="F2254" t="str">
            <v>successful</v>
          </cell>
          <cell r="S2254" t="str">
            <v>tabletop games</v>
          </cell>
        </row>
        <row r="2255">
          <cell r="D2255">
            <v>8000</v>
          </cell>
          <cell r="F2255" t="str">
            <v>successful</v>
          </cell>
          <cell r="S2255" t="str">
            <v>tabletop games</v>
          </cell>
        </row>
        <row r="2256">
          <cell r="D2256">
            <v>500</v>
          </cell>
          <cell r="F2256" t="str">
            <v>successful</v>
          </cell>
          <cell r="S2256" t="str">
            <v>tabletop games</v>
          </cell>
        </row>
        <row r="2257">
          <cell r="D2257">
            <v>3950</v>
          </cell>
          <cell r="F2257" t="str">
            <v>successful</v>
          </cell>
          <cell r="S2257" t="str">
            <v>tabletop games</v>
          </cell>
        </row>
        <row r="2258">
          <cell r="D2258">
            <v>480</v>
          </cell>
          <cell r="F2258" t="str">
            <v>successful</v>
          </cell>
          <cell r="S2258" t="str">
            <v>tabletop games</v>
          </cell>
        </row>
        <row r="2259">
          <cell r="D2259">
            <v>2500</v>
          </cell>
          <cell r="F2259" t="str">
            <v>successful</v>
          </cell>
          <cell r="S2259" t="str">
            <v>tabletop games</v>
          </cell>
        </row>
        <row r="2260">
          <cell r="D2260">
            <v>2200</v>
          </cell>
          <cell r="F2260" t="str">
            <v>successful</v>
          </cell>
          <cell r="S2260" t="str">
            <v>tabletop games</v>
          </cell>
        </row>
        <row r="2261">
          <cell r="D2261">
            <v>1000</v>
          </cell>
          <cell r="F2261" t="str">
            <v>successful</v>
          </cell>
          <cell r="S2261" t="str">
            <v>tabletop games</v>
          </cell>
        </row>
        <row r="2262">
          <cell r="D2262">
            <v>2500</v>
          </cell>
          <cell r="F2262" t="str">
            <v>successful</v>
          </cell>
          <cell r="S2262" t="str">
            <v>tabletop games</v>
          </cell>
        </row>
        <row r="2263">
          <cell r="D2263">
            <v>1000</v>
          </cell>
          <cell r="F2263" t="str">
            <v>successful</v>
          </cell>
          <cell r="S2263" t="str">
            <v>tabletop games</v>
          </cell>
        </row>
        <row r="2264">
          <cell r="D2264">
            <v>3300</v>
          </cell>
          <cell r="F2264" t="str">
            <v>successful</v>
          </cell>
          <cell r="S2264" t="str">
            <v>tabletop games</v>
          </cell>
        </row>
        <row r="2265">
          <cell r="D2265">
            <v>7500</v>
          </cell>
          <cell r="F2265" t="str">
            <v>successful</v>
          </cell>
          <cell r="S2265" t="str">
            <v>tabletop games</v>
          </cell>
        </row>
        <row r="2266">
          <cell r="D2266">
            <v>6000</v>
          </cell>
          <cell r="F2266" t="str">
            <v>successful</v>
          </cell>
          <cell r="S2266" t="str">
            <v>tabletop games</v>
          </cell>
        </row>
        <row r="2267">
          <cell r="D2267">
            <v>200</v>
          </cell>
          <cell r="F2267" t="str">
            <v>successful</v>
          </cell>
          <cell r="S2267" t="str">
            <v>tabletop games</v>
          </cell>
        </row>
        <row r="2268">
          <cell r="D2268">
            <v>1500</v>
          </cell>
          <cell r="F2268" t="str">
            <v>successful</v>
          </cell>
          <cell r="S2268" t="str">
            <v>tabletop games</v>
          </cell>
        </row>
        <row r="2269">
          <cell r="D2269">
            <v>20000</v>
          </cell>
          <cell r="F2269" t="str">
            <v>successful</v>
          </cell>
          <cell r="S2269" t="str">
            <v>tabletop games</v>
          </cell>
        </row>
        <row r="2270">
          <cell r="D2270">
            <v>28000</v>
          </cell>
          <cell r="F2270" t="str">
            <v>successful</v>
          </cell>
          <cell r="S2270" t="str">
            <v>tabletop games</v>
          </cell>
        </row>
        <row r="2271">
          <cell r="D2271">
            <v>2500</v>
          </cell>
          <cell r="F2271" t="str">
            <v>successful</v>
          </cell>
          <cell r="S2271" t="str">
            <v>tabletop games</v>
          </cell>
        </row>
        <row r="2272">
          <cell r="D2272">
            <v>25000</v>
          </cell>
          <cell r="F2272" t="str">
            <v>successful</v>
          </cell>
          <cell r="S2272" t="str">
            <v>tabletop games</v>
          </cell>
        </row>
        <row r="2273">
          <cell r="D2273">
            <v>20000</v>
          </cell>
          <cell r="F2273" t="str">
            <v>successful</v>
          </cell>
          <cell r="S2273" t="str">
            <v>tabletop games</v>
          </cell>
        </row>
        <row r="2274">
          <cell r="D2274">
            <v>1000</v>
          </cell>
          <cell r="F2274" t="str">
            <v>successful</v>
          </cell>
          <cell r="S2274" t="str">
            <v>tabletop games</v>
          </cell>
        </row>
        <row r="2275">
          <cell r="D2275">
            <v>2500</v>
          </cell>
          <cell r="F2275" t="str">
            <v>successful</v>
          </cell>
          <cell r="S2275" t="str">
            <v>tabletop games</v>
          </cell>
        </row>
        <row r="2276">
          <cell r="D2276">
            <v>2500</v>
          </cell>
          <cell r="F2276" t="str">
            <v>successful</v>
          </cell>
          <cell r="S2276" t="str">
            <v>tabletop games</v>
          </cell>
        </row>
        <row r="2277">
          <cell r="D2277">
            <v>650</v>
          </cell>
          <cell r="F2277" t="str">
            <v>successful</v>
          </cell>
          <cell r="S2277" t="str">
            <v>tabletop games</v>
          </cell>
        </row>
        <row r="2278">
          <cell r="D2278">
            <v>4589</v>
          </cell>
          <cell r="F2278" t="str">
            <v>successful</v>
          </cell>
          <cell r="S2278" t="str">
            <v>tabletop games</v>
          </cell>
        </row>
        <row r="2279">
          <cell r="D2279">
            <v>8500</v>
          </cell>
          <cell r="F2279" t="str">
            <v>successful</v>
          </cell>
          <cell r="S2279" t="str">
            <v>tabletop games</v>
          </cell>
        </row>
        <row r="2280">
          <cell r="D2280">
            <v>2000</v>
          </cell>
          <cell r="F2280" t="str">
            <v>successful</v>
          </cell>
          <cell r="S2280" t="str">
            <v>tabletop games</v>
          </cell>
        </row>
        <row r="2281">
          <cell r="D2281">
            <v>1000</v>
          </cell>
          <cell r="F2281" t="str">
            <v>successful</v>
          </cell>
          <cell r="S2281" t="str">
            <v>tabletop games</v>
          </cell>
        </row>
        <row r="2282">
          <cell r="D2282">
            <v>9800</v>
          </cell>
          <cell r="F2282" t="str">
            <v>successful</v>
          </cell>
          <cell r="S2282" t="str">
            <v>tabletop games</v>
          </cell>
        </row>
        <row r="2283">
          <cell r="D2283">
            <v>300</v>
          </cell>
          <cell r="F2283" t="str">
            <v>successful</v>
          </cell>
          <cell r="S2283" t="str">
            <v>rock</v>
          </cell>
        </row>
        <row r="2284">
          <cell r="D2284">
            <v>750</v>
          </cell>
          <cell r="F2284" t="str">
            <v>successful</v>
          </cell>
          <cell r="S2284" t="str">
            <v>rock</v>
          </cell>
        </row>
        <row r="2285">
          <cell r="D2285">
            <v>3000</v>
          </cell>
          <cell r="F2285" t="str">
            <v>successful</v>
          </cell>
          <cell r="S2285" t="str">
            <v>rock</v>
          </cell>
        </row>
        <row r="2286">
          <cell r="D2286">
            <v>6000</v>
          </cell>
          <cell r="F2286" t="str">
            <v>successful</v>
          </cell>
          <cell r="S2286" t="str">
            <v>rock</v>
          </cell>
        </row>
        <row r="2287">
          <cell r="D2287">
            <v>3000</v>
          </cell>
          <cell r="F2287" t="str">
            <v>successful</v>
          </cell>
          <cell r="S2287" t="str">
            <v>rock</v>
          </cell>
        </row>
        <row r="2288">
          <cell r="D2288">
            <v>1500</v>
          </cell>
          <cell r="F2288" t="str">
            <v>successful</v>
          </cell>
          <cell r="S2288" t="str">
            <v>rock</v>
          </cell>
        </row>
        <row r="2289">
          <cell r="D2289">
            <v>4500</v>
          </cell>
          <cell r="F2289" t="str">
            <v>successful</v>
          </cell>
          <cell r="S2289" t="str">
            <v>rock</v>
          </cell>
        </row>
        <row r="2290">
          <cell r="D2290">
            <v>1000</v>
          </cell>
          <cell r="F2290" t="str">
            <v>successful</v>
          </cell>
          <cell r="S2290" t="str">
            <v>rock</v>
          </cell>
        </row>
        <row r="2291">
          <cell r="D2291">
            <v>1500</v>
          </cell>
          <cell r="F2291" t="str">
            <v>successful</v>
          </cell>
          <cell r="S2291" t="str">
            <v>rock</v>
          </cell>
        </row>
        <row r="2292">
          <cell r="D2292">
            <v>1500</v>
          </cell>
          <cell r="F2292" t="str">
            <v>successful</v>
          </cell>
          <cell r="S2292" t="str">
            <v>rock</v>
          </cell>
        </row>
        <row r="2293">
          <cell r="D2293">
            <v>2500</v>
          </cell>
          <cell r="F2293" t="str">
            <v>successful</v>
          </cell>
          <cell r="S2293" t="str">
            <v>rock</v>
          </cell>
        </row>
        <row r="2294">
          <cell r="D2294">
            <v>2000</v>
          </cell>
          <cell r="F2294" t="str">
            <v>successful</v>
          </cell>
          <cell r="S2294" t="str">
            <v>rock</v>
          </cell>
        </row>
        <row r="2295">
          <cell r="D2295">
            <v>850</v>
          </cell>
          <cell r="F2295" t="str">
            <v>successful</v>
          </cell>
          <cell r="S2295" t="str">
            <v>rock</v>
          </cell>
        </row>
        <row r="2296">
          <cell r="D2296">
            <v>5000</v>
          </cell>
          <cell r="F2296" t="str">
            <v>successful</v>
          </cell>
          <cell r="S2296" t="str">
            <v>rock</v>
          </cell>
        </row>
        <row r="2297">
          <cell r="D2297">
            <v>1200</v>
          </cell>
          <cell r="F2297" t="str">
            <v>successful</v>
          </cell>
          <cell r="S2297" t="str">
            <v>rock</v>
          </cell>
        </row>
        <row r="2298">
          <cell r="D2298">
            <v>7000</v>
          </cell>
          <cell r="F2298" t="str">
            <v>successful</v>
          </cell>
          <cell r="S2298" t="str">
            <v>rock</v>
          </cell>
        </row>
        <row r="2299">
          <cell r="D2299">
            <v>1000</v>
          </cell>
          <cell r="F2299" t="str">
            <v>successful</v>
          </cell>
          <cell r="S2299" t="str">
            <v>rock</v>
          </cell>
        </row>
        <row r="2300">
          <cell r="D2300">
            <v>30000</v>
          </cell>
          <cell r="F2300" t="str">
            <v>successful</v>
          </cell>
          <cell r="S2300" t="str">
            <v>rock</v>
          </cell>
        </row>
        <row r="2301">
          <cell r="D2301">
            <v>300</v>
          </cell>
          <cell r="F2301" t="str">
            <v>successful</v>
          </cell>
          <cell r="S2301" t="str">
            <v>rock</v>
          </cell>
        </row>
        <row r="2302">
          <cell r="D2302">
            <v>800</v>
          </cell>
          <cell r="F2302" t="str">
            <v>successful</v>
          </cell>
          <cell r="S2302" t="str">
            <v>rock</v>
          </cell>
        </row>
        <row r="2303">
          <cell r="D2303">
            <v>5000</v>
          </cell>
          <cell r="F2303" t="str">
            <v>successful</v>
          </cell>
          <cell r="S2303" t="str">
            <v>indie rock</v>
          </cell>
        </row>
        <row r="2304">
          <cell r="D2304">
            <v>2300</v>
          </cell>
          <cell r="F2304" t="str">
            <v>successful</v>
          </cell>
          <cell r="S2304" t="str">
            <v>indie rock</v>
          </cell>
        </row>
        <row r="2305">
          <cell r="D2305">
            <v>6450</v>
          </cell>
          <cell r="F2305" t="str">
            <v>successful</v>
          </cell>
          <cell r="S2305" t="str">
            <v>indie rock</v>
          </cell>
        </row>
        <row r="2306">
          <cell r="D2306">
            <v>6000</v>
          </cell>
          <cell r="F2306" t="str">
            <v>successful</v>
          </cell>
          <cell r="S2306" t="str">
            <v>indie rock</v>
          </cell>
        </row>
        <row r="2307">
          <cell r="D2307">
            <v>18000</v>
          </cell>
          <cell r="F2307" t="str">
            <v>successful</v>
          </cell>
          <cell r="S2307" t="str">
            <v>indie rock</v>
          </cell>
        </row>
        <row r="2308">
          <cell r="D2308">
            <v>3500</v>
          </cell>
          <cell r="F2308" t="str">
            <v>successful</v>
          </cell>
          <cell r="S2308" t="str">
            <v>indie rock</v>
          </cell>
        </row>
        <row r="2309">
          <cell r="D2309">
            <v>1964.47</v>
          </cell>
          <cell r="F2309" t="str">
            <v>successful</v>
          </cell>
          <cell r="S2309" t="str">
            <v>indie rock</v>
          </cell>
        </row>
        <row r="2310">
          <cell r="D2310">
            <v>50000</v>
          </cell>
          <cell r="F2310" t="str">
            <v>successful</v>
          </cell>
          <cell r="S2310" t="str">
            <v>indie rock</v>
          </cell>
        </row>
        <row r="2311">
          <cell r="D2311">
            <v>6000</v>
          </cell>
          <cell r="F2311" t="str">
            <v>successful</v>
          </cell>
          <cell r="S2311" t="str">
            <v>indie rock</v>
          </cell>
        </row>
        <row r="2312">
          <cell r="D2312">
            <v>18500</v>
          </cell>
          <cell r="F2312" t="str">
            <v>successful</v>
          </cell>
          <cell r="S2312" t="str">
            <v>indie rock</v>
          </cell>
        </row>
        <row r="2313">
          <cell r="D2313">
            <v>9000</v>
          </cell>
          <cell r="F2313" t="str">
            <v>successful</v>
          </cell>
          <cell r="S2313" t="str">
            <v>indie rock</v>
          </cell>
        </row>
        <row r="2314">
          <cell r="D2314">
            <v>3000</v>
          </cell>
          <cell r="F2314" t="str">
            <v>successful</v>
          </cell>
          <cell r="S2314" t="str">
            <v>indie rock</v>
          </cell>
        </row>
        <row r="2315">
          <cell r="D2315">
            <v>5000</v>
          </cell>
          <cell r="F2315" t="str">
            <v>successful</v>
          </cell>
          <cell r="S2315" t="str">
            <v>indie rock</v>
          </cell>
        </row>
        <row r="2316">
          <cell r="D2316">
            <v>1200</v>
          </cell>
          <cell r="F2316" t="str">
            <v>successful</v>
          </cell>
          <cell r="S2316" t="str">
            <v>indie rock</v>
          </cell>
        </row>
        <row r="2317">
          <cell r="D2317">
            <v>2500</v>
          </cell>
          <cell r="F2317" t="str">
            <v>successful</v>
          </cell>
          <cell r="S2317" t="str">
            <v>indie rock</v>
          </cell>
        </row>
        <row r="2318">
          <cell r="D2318">
            <v>15000</v>
          </cell>
          <cell r="F2318" t="str">
            <v>successful</v>
          </cell>
          <cell r="S2318" t="str">
            <v>indie rock</v>
          </cell>
        </row>
        <row r="2319">
          <cell r="D2319">
            <v>400</v>
          </cell>
          <cell r="F2319" t="str">
            <v>successful</v>
          </cell>
          <cell r="S2319" t="str">
            <v>indie rock</v>
          </cell>
        </row>
        <row r="2320">
          <cell r="D2320">
            <v>5000</v>
          </cell>
          <cell r="F2320" t="str">
            <v>successful</v>
          </cell>
          <cell r="S2320" t="str">
            <v>indie rock</v>
          </cell>
        </row>
        <row r="2321">
          <cell r="D2321">
            <v>3000</v>
          </cell>
          <cell r="F2321" t="str">
            <v>successful</v>
          </cell>
          <cell r="S2321" t="str">
            <v>indie rock</v>
          </cell>
        </row>
        <row r="2322">
          <cell r="D2322">
            <v>5000</v>
          </cell>
          <cell r="F2322" t="str">
            <v>successful</v>
          </cell>
          <cell r="S2322" t="str">
            <v>indie rock</v>
          </cell>
        </row>
        <row r="2323">
          <cell r="D2323">
            <v>10557</v>
          </cell>
          <cell r="F2323" t="str">
            <v>live</v>
          </cell>
          <cell r="S2323" t="str">
            <v>small batch</v>
          </cell>
        </row>
        <row r="2324">
          <cell r="D2324">
            <v>2700</v>
          </cell>
          <cell r="F2324" t="str">
            <v>live</v>
          </cell>
          <cell r="S2324" t="str">
            <v>small batch</v>
          </cell>
        </row>
        <row r="2325">
          <cell r="D2325">
            <v>250</v>
          </cell>
          <cell r="F2325" t="str">
            <v>live</v>
          </cell>
          <cell r="S2325" t="str">
            <v>small batch</v>
          </cell>
        </row>
        <row r="2326">
          <cell r="D2326">
            <v>7500</v>
          </cell>
          <cell r="F2326" t="str">
            <v>live</v>
          </cell>
          <cell r="S2326" t="str">
            <v>small batch</v>
          </cell>
        </row>
        <row r="2327">
          <cell r="D2327">
            <v>1000</v>
          </cell>
          <cell r="F2327" t="str">
            <v>live</v>
          </cell>
          <cell r="S2327" t="str">
            <v>small batch</v>
          </cell>
        </row>
        <row r="2328">
          <cell r="D2328">
            <v>15000</v>
          </cell>
          <cell r="F2328" t="str">
            <v>live</v>
          </cell>
          <cell r="S2328" t="str">
            <v>small batch</v>
          </cell>
        </row>
        <row r="2329">
          <cell r="D2329">
            <v>35000</v>
          </cell>
          <cell r="F2329" t="str">
            <v>successful</v>
          </cell>
          <cell r="S2329" t="str">
            <v>small batch</v>
          </cell>
        </row>
        <row r="2330">
          <cell r="D2330">
            <v>10000</v>
          </cell>
          <cell r="F2330" t="str">
            <v>successful</v>
          </cell>
          <cell r="S2330" t="str">
            <v>small batch</v>
          </cell>
        </row>
        <row r="2331">
          <cell r="D2331">
            <v>25000</v>
          </cell>
          <cell r="F2331" t="str">
            <v>successful</v>
          </cell>
          <cell r="S2331" t="str">
            <v>small batch</v>
          </cell>
        </row>
        <row r="2332">
          <cell r="D2332">
            <v>35000</v>
          </cell>
          <cell r="F2332" t="str">
            <v>successful</v>
          </cell>
          <cell r="S2332" t="str">
            <v>small batch</v>
          </cell>
        </row>
        <row r="2333">
          <cell r="D2333">
            <v>8000</v>
          </cell>
          <cell r="F2333" t="str">
            <v>successful</v>
          </cell>
          <cell r="S2333" t="str">
            <v>small batch</v>
          </cell>
        </row>
        <row r="2334">
          <cell r="D2334">
            <v>25000</v>
          </cell>
          <cell r="F2334" t="str">
            <v>successful</v>
          </cell>
          <cell r="S2334" t="str">
            <v>small batch</v>
          </cell>
        </row>
        <row r="2335">
          <cell r="D2335">
            <v>600</v>
          </cell>
          <cell r="F2335" t="str">
            <v>successful</v>
          </cell>
          <cell r="S2335" t="str">
            <v>small batch</v>
          </cell>
        </row>
        <row r="2336">
          <cell r="D2336">
            <v>4000</v>
          </cell>
          <cell r="F2336" t="str">
            <v>successful</v>
          </cell>
          <cell r="S2336" t="str">
            <v>small batch</v>
          </cell>
        </row>
        <row r="2337">
          <cell r="D2337">
            <v>25000</v>
          </cell>
          <cell r="F2337" t="str">
            <v>successful</v>
          </cell>
          <cell r="S2337" t="str">
            <v>small batch</v>
          </cell>
        </row>
        <row r="2338">
          <cell r="D2338">
            <v>20000</v>
          </cell>
          <cell r="F2338" t="str">
            <v>successful</v>
          </cell>
          <cell r="S2338" t="str">
            <v>small batch</v>
          </cell>
        </row>
        <row r="2339">
          <cell r="D2339">
            <v>12000</v>
          </cell>
          <cell r="F2339" t="str">
            <v>successful</v>
          </cell>
          <cell r="S2339" t="str">
            <v>small batch</v>
          </cell>
        </row>
        <row r="2340">
          <cell r="D2340">
            <v>15000</v>
          </cell>
          <cell r="F2340" t="str">
            <v>successful</v>
          </cell>
          <cell r="S2340" t="str">
            <v>small batch</v>
          </cell>
        </row>
        <row r="2341">
          <cell r="D2341">
            <v>25000</v>
          </cell>
          <cell r="F2341" t="str">
            <v>successful</v>
          </cell>
          <cell r="S2341" t="str">
            <v>small batch</v>
          </cell>
        </row>
        <row r="2342">
          <cell r="D2342">
            <v>40000</v>
          </cell>
          <cell r="F2342" t="str">
            <v>successful</v>
          </cell>
          <cell r="S2342" t="str">
            <v>small batch</v>
          </cell>
        </row>
        <row r="2343">
          <cell r="D2343">
            <v>5000</v>
          </cell>
          <cell r="F2343" t="str">
            <v>canceled</v>
          </cell>
          <cell r="S2343" t="str">
            <v>web</v>
          </cell>
        </row>
        <row r="2344">
          <cell r="D2344">
            <v>5500</v>
          </cell>
          <cell r="F2344" t="str">
            <v>canceled</v>
          </cell>
          <cell r="S2344" t="str">
            <v>web</v>
          </cell>
        </row>
        <row r="2345">
          <cell r="D2345">
            <v>10000</v>
          </cell>
          <cell r="F2345" t="str">
            <v>canceled</v>
          </cell>
          <cell r="S2345" t="str">
            <v>web</v>
          </cell>
        </row>
        <row r="2346">
          <cell r="D2346">
            <v>1000</v>
          </cell>
          <cell r="F2346" t="str">
            <v>canceled</v>
          </cell>
          <cell r="S2346" t="str">
            <v>web</v>
          </cell>
        </row>
        <row r="2347">
          <cell r="D2347">
            <v>3000</v>
          </cell>
          <cell r="F2347" t="str">
            <v>canceled</v>
          </cell>
          <cell r="S2347" t="str">
            <v>web</v>
          </cell>
        </row>
        <row r="2348">
          <cell r="D2348">
            <v>60000</v>
          </cell>
          <cell r="F2348" t="str">
            <v>canceled</v>
          </cell>
          <cell r="S2348" t="str">
            <v>web</v>
          </cell>
        </row>
        <row r="2349">
          <cell r="D2349">
            <v>1000</v>
          </cell>
          <cell r="F2349" t="str">
            <v>canceled</v>
          </cell>
          <cell r="S2349" t="str">
            <v>web</v>
          </cell>
        </row>
        <row r="2350">
          <cell r="D2350">
            <v>70000</v>
          </cell>
          <cell r="F2350" t="str">
            <v>canceled</v>
          </cell>
          <cell r="S2350" t="str">
            <v>web</v>
          </cell>
        </row>
        <row r="2351">
          <cell r="D2351">
            <v>474900</v>
          </cell>
          <cell r="F2351" t="str">
            <v>canceled</v>
          </cell>
          <cell r="S2351" t="str">
            <v>web</v>
          </cell>
        </row>
        <row r="2352">
          <cell r="D2352">
            <v>50000</v>
          </cell>
          <cell r="F2352" t="str">
            <v>canceled</v>
          </cell>
          <cell r="S2352" t="str">
            <v>web</v>
          </cell>
        </row>
        <row r="2353">
          <cell r="D2353">
            <v>18900</v>
          </cell>
          <cell r="F2353" t="str">
            <v>canceled</v>
          </cell>
          <cell r="S2353" t="str">
            <v>web</v>
          </cell>
        </row>
        <row r="2354">
          <cell r="D2354">
            <v>2000</v>
          </cell>
          <cell r="F2354" t="str">
            <v>canceled</v>
          </cell>
          <cell r="S2354" t="str">
            <v>web</v>
          </cell>
        </row>
        <row r="2355">
          <cell r="D2355">
            <v>1000</v>
          </cell>
          <cell r="F2355" t="str">
            <v>canceled</v>
          </cell>
          <cell r="S2355" t="str">
            <v>web</v>
          </cell>
        </row>
        <row r="2356">
          <cell r="D2356">
            <v>35000</v>
          </cell>
          <cell r="F2356" t="str">
            <v>canceled</v>
          </cell>
          <cell r="S2356" t="str">
            <v>web</v>
          </cell>
        </row>
        <row r="2357">
          <cell r="D2357">
            <v>8000</v>
          </cell>
          <cell r="F2357" t="str">
            <v>canceled</v>
          </cell>
          <cell r="S2357" t="str">
            <v>web</v>
          </cell>
        </row>
        <row r="2358">
          <cell r="D2358">
            <v>10000</v>
          </cell>
          <cell r="F2358" t="str">
            <v>canceled</v>
          </cell>
          <cell r="S2358" t="str">
            <v>web</v>
          </cell>
        </row>
        <row r="2359">
          <cell r="D2359">
            <v>27000</v>
          </cell>
          <cell r="F2359" t="str">
            <v>canceled</v>
          </cell>
          <cell r="S2359" t="str">
            <v>web</v>
          </cell>
        </row>
        <row r="2360">
          <cell r="D2360">
            <v>1500</v>
          </cell>
          <cell r="F2360" t="str">
            <v>canceled</v>
          </cell>
          <cell r="S2360" t="str">
            <v>web</v>
          </cell>
        </row>
        <row r="2361">
          <cell r="D2361">
            <v>7500</v>
          </cell>
          <cell r="F2361" t="str">
            <v>canceled</v>
          </cell>
          <cell r="S2361" t="str">
            <v>web</v>
          </cell>
        </row>
        <row r="2362">
          <cell r="D2362">
            <v>5000</v>
          </cell>
          <cell r="F2362" t="str">
            <v>canceled</v>
          </cell>
          <cell r="S2362" t="str">
            <v>web</v>
          </cell>
        </row>
        <row r="2363">
          <cell r="D2363">
            <v>200</v>
          </cell>
          <cell r="F2363" t="str">
            <v>canceled</v>
          </cell>
          <cell r="S2363" t="str">
            <v>web</v>
          </cell>
        </row>
        <row r="2364">
          <cell r="D2364">
            <v>420</v>
          </cell>
          <cell r="F2364" t="str">
            <v>canceled</v>
          </cell>
          <cell r="S2364" t="str">
            <v>web</v>
          </cell>
        </row>
        <row r="2365">
          <cell r="D2365">
            <v>175000</v>
          </cell>
          <cell r="F2365" t="str">
            <v>canceled</v>
          </cell>
          <cell r="S2365" t="str">
            <v>web</v>
          </cell>
        </row>
        <row r="2366">
          <cell r="D2366">
            <v>128</v>
          </cell>
          <cell r="F2366" t="str">
            <v>canceled</v>
          </cell>
          <cell r="S2366" t="str">
            <v>web</v>
          </cell>
        </row>
        <row r="2367">
          <cell r="D2367">
            <v>1000</v>
          </cell>
          <cell r="F2367" t="str">
            <v>canceled</v>
          </cell>
          <cell r="S2367" t="str">
            <v>web</v>
          </cell>
        </row>
        <row r="2368">
          <cell r="D2368">
            <v>25000</v>
          </cell>
          <cell r="F2368" t="str">
            <v>canceled</v>
          </cell>
          <cell r="S2368" t="str">
            <v>web</v>
          </cell>
        </row>
        <row r="2369">
          <cell r="D2369">
            <v>50000</v>
          </cell>
          <cell r="F2369" t="str">
            <v>canceled</v>
          </cell>
          <cell r="S2369" t="str">
            <v>web</v>
          </cell>
        </row>
        <row r="2370">
          <cell r="D2370">
            <v>40000</v>
          </cell>
          <cell r="F2370" t="str">
            <v>canceled</v>
          </cell>
          <cell r="S2370" t="str">
            <v>web</v>
          </cell>
        </row>
        <row r="2371">
          <cell r="D2371">
            <v>25000</v>
          </cell>
          <cell r="F2371" t="str">
            <v>canceled</v>
          </cell>
          <cell r="S2371" t="str">
            <v>web</v>
          </cell>
        </row>
        <row r="2372">
          <cell r="D2372">
            <v>25000</v>
          </cell>
          <cell r="F2372" t="str">
            <v>canceled</v>
          </cell>
          <cell r="S2372" t="str">
            <v>web</v>
          </cell>
        </row>
        <row r="2373">
          <cell r="D2373">
            <v>2000</v>
          </cell>
          <cell r="F2373" t="str">
            <v>canceled</v>
          </cell>
          <cell r="S2373" t="str">
            <v>web</v>
          </cell>
        </row>
        <row r="2374">
          <cell r="D2374">
            <v>5500</v>
          </cell>
          <cell r="F2374" t="str">
            <v>canceled</v>
          </cell>
          <cell r="S2374" t="str">
            <v>web</v>
          </cell>
        </row>
        <row r="2375">
          <cell r="D2375">
            <v>850000</v>
          </cell>
          <cell r="F2375" t="str">
            <v>canceled</v>
          </cell>
          <cell r="S2375" t="str">
            <v>web</v>
          </cell>
        </row>
        <row r="2376">
          <cell r="D2376">
            <v>22000</v>
          </cell>
          <cell r="F2376" t="str">
            <v>canceled</v>
          </cell>
          <cell r="S2376" t="str">
            <v>web</v>
          </cell>
        </row>
        <row r="2377">
          <cell r="D2377">
            <v>10000</v>
          </cell>
          <cell r="F2377" t="str">
            <v>canceled</v>
          </cell>
          <cell r="S2377" t="str">
            <v>web</v>
          </cell>
        </row>
        <row r="2378">
          <cell r="D2378">
            <v>3000</v>
          </cell>
          <cell r="F2378" t="str">
            <v>canceled</v>
          </cell>
          <cell r="S2378" t="str">
            <v>web</v>
          </cell>
        </row>
        <row r="2379">
          <cell r="D2379">
            <v>2500</v>
          </cell>
          <cell r="F2379" t="str">
            <v>canceled</v>
          </cell>
          <cell r="S2379" t="str">
            <v>web</v>
          </cell>
        </row>
        <row r="2380">
          <cell r="D2380">
            <v>110000</v>
          </cell>
          <cell r="F2380" t="str">
            <v>canceled</v>
          </cell>
          <cell r="S2380" t="str">
            <v>web</v>
          </cell>
        </row>
        <row r="2381">
          <cell r="D2381">
            <v>30000</v>
          </cell>
          <cell r="F2381" t="str">
            <v>canceled</v>
          </cell>
          <cell r="S2381" t="str">
            <v>web</v>
          </cell>
        </row>
        <row r="2382">
          <cell r="D2382">
            <v>15000</v>
          </cell>
          <cell r="F2382" t="str">
            <v>canceled</v>
          </cell>
          <cell r="S2382" t="str">
            <v>web</v>
          </cell>
        </row>
        <row r="2383">
          <cell r="D2383">
            <v>86350</v>
          </cell>
          <cell r="F2383" t="str">
            <v>canceled</v>
          </cell>
          <cell r="S2383" t="str">
            <v>web</v>
          </cell>
        </row>
        <row r="2384">
          <cell r="D2384">
            <v>3000</v>
          </cell>
          <cell r="F2384" t="str">
            <v>canceled</v>
          </cell>
          <cell r="S2384" t="str">
            <v>web</v>
          </cell>
        </row>
        <row r="2385">
          <cell r="D2385">
            <v>10000</v>
          </cell>
          <cell r="F2385" t="str">
            <v>canceled</v>
          </cell>
          <cell r="S2385" t="str">
            <v>web</v>
          </cell>
        </row>
        <row r="2386">
          <cell r="D2386">
            <v>1000</v>
          </cell>
          <cell r="F2386" t="str">
            <v>canceled</v>
          </cell>
          <cell r="S2386" t="str">
            <v>web</v>
          </cell>
        </row>
        <row r="2387">
          <cell r="D2387">
            <v>65000</v>
          </cell>
          <cell r="F2387" t="str">
            <v>canceled</v>
          </cell>
          <cell r="S2387" t="str">
            <v>web</v>
          </cell>
        </row>
        <row r="2388">
          <cell r="D2388">
            <v>30000</v>
          </cell>
          <cell r="F2388" t="str">
            <v>canceled</v>
          </cell>
          <cell r="S2388" t="str">
            <v>web</v>
          </cell>
        </row>
        <row r="2389">
          <cell r="D2389">
            <v>150000</v>
          </cell>
          <cell r="F2389" t="str">
            <v>canceled</v>
          </cell>
          <cell r="S2389" t="str">
            <v>web</v>
          </cell>
        </row>
        <row r="2390">
          <cell r="D2390">
            <v>37000</v>
          </cell>
          <cell r="F2390" t="str">
            <v>canceled</v>
          </cell>
          <cell r="S2390" t="str">
            <v>web</v>
          </cell>
        </row>
        <row r="2391">
          <cell r="D2391">
            <v>16000</v>
          </cell>
          <cell r="F2391" t="str">
            <v>canceled</v>
          </cell>
          <cell r="S2391" t="str">
            <v>web</v>
          </cell>
        </row>
        <row r="2392">
          <cell r="D2392">
            <v>510000</v>
          </cell>
          <cell r="F2392" t="str">
            <v>canceled</v>
          </cell>
          <cell r="S2392" t="str">
            <v>web</v>
          </cell>
        </row>
        <row r="2393">
          <cell r="D2393">
            <v>20000</v>
          </cell>
          <cell r="F2393" t="str">
            <v>canceled</v>
          </cell>
          <cell r="S2393" t="str">
            <v>web</v>
          </cell>
        </row>
        <row r="2394">
          <cell r="D2394">
            <v>4200</v>
          </cell>
          <cell r="F2394" t="str">
            <v>canceled</v>
          </cell>
          <cell r="S2394" t="str">
            <v>web</v>
          </cell>
        </row>
        <row r="2395">
          <cell r="D2395">
            <v>100000</v>
          </cell>
          <cell r="F2395" t="str">
            <v>canceled</v>
          </cell>
          <cell r="S2395" t="str">
            <v>web</v>
          </cell>
        </row>
        <row r="2396">
          <cell r="D2396">
            <v>5000</v>
          </cell>
          <cell r="F2396" t="str">
            <v>canceled</v>
          </cell>
          <cell r="S2396" t="str">
            <v>web</v>
          </cell>
        </row>
        <row r="2397">
          <cell r="D2397">
            <v>33000</v>
          </cell>
          <cell r="F2397" t="str">
            <v>canceled</v>
          </cell>
          <cell r="S2397" t="str">
            <v>web</v>
          </cell>
        </row>
        <row r="2398">
          <cell r="D2398">
            <v>5000</v>
          </cell>
          <cell r="F2398" t="str">
            <v>canceled</v>
          </cell>
          <cell r="S2398" t="str">
            <v>web</v>
          </cell>
        </row>
        <row r="2399">
          <cell r="D2399">
            <v>124000</v>
          </cell>
          <cell r="F2399" t="str">
            <v>canceled</v>
          </cell>
          <cell r="S2399" t="str">
            <v>web</v>
          </cell>
        </row>
        <row r="2400">
          <cell r="D2400">
            <v>4000</v>
          </cell>
          <cell r="F2400" t="str">
            <v>canceled</v>
          </cell>
          <cell r="S2400" t="str">
            <v>web</v>
          </cell>
        </row>
        <row r="2401">
          <cell r="D2401">
            <v>13000</v>
          </cell>
          <cell r="F2401" t="str">
            <v>canceled</v>
          </cell>
          <cell r="S2401" t="str">
            <v>web</v>
          </cell>
        </row>
        <row r="2402">
          <cell r="D2402">
            <v>50000</v>
          </cell>
          <cell r="F2402" t="str">
            <v>canceled</v>
          </cell>
          <cell r="S2402" t="str">
            <v>web</v>
          </cell>
        </row>
        <row r="2403">
          <cell r="D2403">
            <v>28000</v>
          </cell>
          <cell r="F2403" t="str">
            <v>failed</v>
          </cell>
          <cell r="S2403" t="str">
            <v>food trucks</v>
          </cell>
        </row>
        <row r="2404">
          <cell r="D2404">
            <v>12000</v>
          </cell>
          <cell r="F2404" t="str">
            <v>failed</v>
          </cell>
          <cell r="S2404" t="str">
            <v>food trucks</v>
          </cell>
        </row>
        <row r="2405">
          <cell r="D2405">
            <v>1200</v>
          </cell>
          <cell r="F2405" t="str">
            <v>failed</v>
          </cell>
          <cell r="S2405" t="str">
            <v>food trucks</v>
          </cell>
        </row>
        <row r="2406">
          <cell r="D2406">
            <v>15000</v>
          </cell>
          <cell r="F2406" t="str">
            <v>failed</v>
          </cell>
          <cell r="S2406" t="str">
            <v>food trucks</v>
          </cell>
        </row>
        <row r="2407">
          <cell r="D2407">
            <v>5000</v>
          </cell>
          <cell r="F2407" t="str">
            <v>failed</v>
          </cell>
          <cell r="S2407" t="str">
            <v>food trucks</v>
          </cell>
        </row>
        <row r="2408">
          <cell r="D2408">
            <v>3250</v>
          </cell>
          <cell r="F2408" t="str">
            <v>failed</v>
          </cell>
          <cell r="S2408" t="str">
            <v>food trucks</v>
          </cell>
        </row>
        <row r="2409">
          <cell r="D2409">
            <v>22000</v>
          </cell>
          <cell r="F2409" t="str">
            <v>failed</v>
          </cell>
          <cell r="S2409" t="str">
            <v>food trucks</v>
          </cell>
        </row>
        <row r="2410">
          <cell r="D2410">
            <v>15000</v>
          </cell>
          <cell r="F2410" t="str">
            <v>failed</v>
          </cell>
          <cell r="S2410" t="str">
            <v>food trucks</v>
          </cell>
        </row>
        <row r="2411">
          <cell r="D2411">
            <v>25000</v>
          </cell>
          <cell r="F2411" t="str">
            <v>failed</v>
          </cell>
          <cell r="S2411" t="str">
            <v>food trucks</v>
          </cell>
        </row>
        <row r="2412">
          <cell r="D2412">
            <v>15000</v>
          </cell>
          <cell r="F2412" t="str">
            <v>failed</v>
          </cell>
          <cell r="S2412" t="str">
            <v>food trucks</v>
          </cell>
        </row>
        <row r="2413">
          <cell r="D2413">
            <v>25000</v>
          </cell>
          <cell r="F2413" t="str">
            <v>failed</v>
          </cell>
          <cell r="S2413" t="str">
            <v>food trucks</v>
          </cell>
        </row>
        <row r="2414">
          <cell r="D2414">
            <v>8000</v>
          </cell>
          <cell r="F2414" t="str">
            <v>failed</v>
          </cell>
          <cell r="S2414" t="str">
            <v>food trucks</v>
          </cell>
        </row>
        <row r="2415">
          <cell r="D2415">
            <v>3000</v>
          </cell>
          <cell r="F2415" t="str">
            <v>failed</v>
          </cell>
          <cell r="S2415" t="str">
            <v>food trucks</v>
          </cell>
        </row>
        <row r="2416">
          <cell r="D2416">
            <v>15000</v>
          </cell>
          <cell r="F2416" t="str">
            <v>failed</v>
          </cell>
          <cell r="S2416" t="str">
            <v>food trucks</v>
          </cell>
        </row>
        <row r="2417">
          <cell r="D2417">
            <v>60000</v>
          </cell>
          <cell r="F2417" t="str">
            <v>failed</v>
          </cell>
          <cell r="S2417" t="str">
            <v>food trucks</v>
          </cell>
        </row>
        <row r="2418">
          <cell r="D2418">
            <v>20000</v>
          </cell>
          <cell r="F2418" t="str">
            <v>failed</v>
          </cell>
          <cell r="S2418" t="str">
            <v>food trucks</v>
          </cell>
        </row>
        <row r="2419">
          <cell r="D2419">
            <v>1000</v>
          </cell>
          <cell r="F2419" t="str">
            <v>failed</v>
          </cell>
          <cell r="S2419" t="str">
            <v>food trucks</v>
          </cell>
        </row>
        <row r="2420">
          <cell r="D2420">
            <v>25000</v>
          </cell>
          <cell r="F2420" t="str">
            <v>failed</v>
          </cell>
          <cell r="S2420" t="str">
            <v>food trucks</v>
          </cell>
        </row>
        <row r="2421">
          <cell r="D2421">
            <v>3000</v>
          </cell>
          <cell r="F2421" t="str">
            <v>failed</v>
          </cell>
          <cell r="S2421" t="str">
            <v>food trucks</v>
          </cell>
        </row>
        <row r="2422">
          <cell r="D2422">
            <v>16870</v>
          </cell>
          <cell r="F2422" t="str">
            <v>failed</v>
          </cell>
          <cell r="S2422" t="str">
            <v>food trucks</v>
          </cell>
        </row>
        <row r="2423">
          <cell r="D2423">
            <v>6000</v>
          </cell>
          <cell r="F2423" t="str">
            <v>failed</v>
          </cell>
          <cell r="S2423" t="str">
            <v>food trucks</v>
          </cell>
        </row>
        <row r="2424">
          <cell r="D2424">
            <v>500</v>
          </cell>
          <cell r="F2424" t="str">
            <v>failed</v>
          </cell>
          <cell r="S2424" t="str">
            <v>food trucks</v>
          </cell>
        </row>
        <row r="2425">
          <cell r="D2425">
            <v>60000</v>
          </cell>
          <cell r="F2425" t="str">
            <v>failed</v>
          </cell>
          <cell r="S2425" t="str">
            <v>food trucks</v>
          </cell>
        </row>
        <row r="2426">
          <cell r="D2426">
            <v>25000</v>
          </cell>
          <cell r="F2426" t="str">
            <v>failed</v>
          </cell>
          <cell r="S2426" t="str">
            <v>food trucks</v>
          </cell>
        </row>
        <row r="2427">
          <cell r="D2427">
            <v>3500</v>
          </cell>
          <cell r="F2427" t="str">
            <v>failed</v>
          </cell>
          <cell r="S2427" t="str">
            <v>food trucks</v>
          </cell>
        </row>
        <row r="2428">
          <cell r="D2428">
            <v>20000</v>
          </cell>
          <cell r="F2428" t="str">
            <v>failed</v>
          </cell>
          <cell r="S2428" t="str">
            <v>food trucks</v>
          </cell>
        </row>
        <row r="2429">
          <cell r="D2429">
            <v>50000</v>
          </cell>
          <cell r="F2429" t="str">
            <v>failed</v>
          </cell>
          <cell r="S2429" t="str">
            <v>food trucks</v>
          </cell>
        </row>
        <row r="2430">
          <cell r="D2430">
            <v>35000</v>
          </cell>
          <cell r="F2430" t="str">
            <v>failed</v>
          </cell>
          <cell r="S2430" t="str">
            <v>food trucks</v>
          </cell>
        </row>
        <row r="2431">
          <cell r="D2431">
            <v>140000</v>
          </cell>
          <cell r="F2431" t="str">
            <v>failed</v>
          </cell>
          <cell r="S2431" t="str">
            <v>food trucks</v>
          </cell>
        </row>
        <row r="2432">
          <cell r="D2432">
            <v>3000</v>
          </cell>
          <cell r="F2432" t="str">
            <v>failed</v>
          </cell>
          <cell r="S2432" t="str">
            <v>food trucks</v>
          </cell>
        </row>
        <row r="2433">
          <cell r="D2433">
            <v>100000</v>
          </cell>
          <cell r="F2433" t="str">
            <v>failed</v>
          </cell>
          <cell r="S2433" t="str">
            <v>food trucks</v>
          </cell>
        </row>
        <row r="2434">
          <cell r="D2434">
            <v>14000</v>
          </cell>
          <cell r="F2434" t="str">
            <v>failed</v>
          </cell>
          <cell r="S2434" t="str">
            <v>food trucks</v>
          </cell>
        </row>
        <row r="2435">
          <cell r="D2435">
            <v>10000</v>
          </cell>
          <cell r="F2435" t="str">
            <v>failed</v>
          </cell>
          <cell r="S2435" t="str">
            <v>food trucks</v>
          </cell>
        </row>
        <row r="2436">
          <cell r="D2436">
            <v>20000</v>
          </cell>
          <cell r="F2436" t="str">
            <v>failed</v>
          </cell>
          <cell r="S2436" t="str">
            <v>food trucks</v>
          </cell>
        </row>
        <row r="2437">
          <cell r="D2437">
            <v>250000</v>
          </cell>
          <cell r="F2437" t="str">
            <v>failed</v>
          </cell>
          <cell r="S2437" t="str">
            <v>food trucks</v>
          </cell>
        </row>
        <row r="2438">
          <cell r="D2438">
            <v>117000</v>
          </cell>
          <cell r="F2438" t="str">
            <v>failed</v>
          </cell>
          <cell r="S2438" t="str">
            <v>food trucks</v>
          </cell>
        </row>
        <row r="2439">
          <cell r="D2439">
            <v>8000</v>
          </cell>
          <cell r="F2439" t="str">
            <v>failed</v>
          </cell>
          <cell r="S2439" t="str">
            <v>food trucks</v>
          </cell>
        </row>
        <row r="2440">
          <cell r="D2440">
            <v>15000</v>
          </cell>
          <cell r="F2440" t="str">
            <v>failed</v>
          </cell>
          <cell r="S2440" t="str">
            <v>food trucks</v>
          </cell>
        </row>
        <row r="2441">
          <cell r="D2441">
            <v>10000</v>
          </cell>
          <cell r="F2441" t="str">
            <v>failed</v>
          </cell>
          <cell r="S2441" t="str">
            <v>food trucks</v>
          </cell>
        </row>
        <row r="2442">
          <cell r="D2442">
            <v>5000</v>
          </cell>
          <cell r="F2442" t="str">
            <v>failed</v>
          </cell>
          <cell r="S2442" t="str">
            <v>food trucks</v>
          </cell>
        </row>
        <row r="2443">
          <cell r="D2443">
            <v>7500</v>
          </cell>
          <cell r="F2443" t="str">
            <v>successful</v>
          </cell>
          <cell r="S2443" t="str">
            <v>small batch</v>
          </cell>
        </row>
        <row r="2444">
          <cell r="D2444">
            <v>24000</v>
          </cell>
          <cell r="F2444" t="str">
            <v>successful</v>
          </cell>
          <cell r="S2444" t="str">
            <v>small batch</v>
          </cell>
        </row>
        <row r="2445">
          <cell r="D2445">
            <v>20000</v>
          </cell>
          <cell r="F2445" t="str">
            <v>successful</v>
          </cell>
          <cell r="S2445" t="str">
            <v>small batch</v>
          </cell>
        </row>
        <row r="2446">
          <cell r="D2446">
            <v>3000</v>
          </cell>
          <cell r="F2446" t="str">
            <v>successful</v>
          </cell>
          <cell r="S2446" t="str">
            <v>small batch</v>
          </cell>
        </row>
        <row r="2447">
          <cell r="D2447">
            <v>5000</v>
          </cell>
          <cell r="F2447" t="str">
            <v>successful</v>
          </cell>
          <cell r="S2447" t="str">
            <v>small batch</v>
          </cell>
        </row>
        <row r="2448">
          <cell r="D2448">
            <v>5000</v>
          </cell>
          <cell r="F2448" t="str">
            <v>successful</v>
          </cell>
          <cell r="S2448" t="str">
            <v>small batch</v>
          </cell>
        </row>
        <row r="2449">
          <cell r="D2449">
            <v>2500</v>
          </cell>
          <cell r="F2449" t="str">
            <v>successful</v>
          </cell>
          <cell r="S2449" t="str">
            <v>small batch</v>
          </cell>
        </row>
        <row r="2450">
          <cell r="D2450">
            <v>400</v>
          </cell>
          <cell r="F2450" t="str">
            <v>successful</v>
          </cell>
          <cell r="S2450" t="str">
            <v>small batch</v>
          </cell>
        </row>
        <row r="2451">
          <cell r="D2451">
            <v>10000</v>
          </cell>
          <cell r="F2451" t="str">
            <v>successful</v>
          </cell>
          <cell r="S2451" t="str">
            <v>small batch</v>
          </cell>
        </row>
        <row r="2452">
          <cell r="D2452">
            <v>15000</v>
          </cell>
          <cell r="F2452" t="str">
            <v>successful</v>
          </cell>
          <cell r="S2452" t="str">
            <v>small batch</v>
          </cell>
        </row>
        <row r="2453">
          <cell r="D2453">
            <v>10000</v>
          </cell>
          <cell r="F2453" t="str">
            <v>successful</v>
          </cell>
          <cell r="S2453" t="str">
            <v>small batch</v>
          </cell>
        </row>
        <row r="2454">
          <cell r="D2454">
            <v>600</v>
          </cell>
          <cell r="F2454" t="str">
            <v>successful</v>
          </cell>
          <cell r="S2454" t="str">
            <v>small batch</v>
          </cell>
        </row>
        <row r="2455">
          <cell r="D2455">
            <v>3000</v>
          </cell>
          <cell r="F2455" t="str">
            <v>successful</v>
          </cell>
          <cell r="S2455" t="str">
            <v>small batch</v>
          </cell>
        </row>
        <row r="2456">
          <cell r="D2456">
            <v>35000</v>
          </cell>
          <cell r="F2456" t="str">
            <v>successful</v>
          </cell>
          <cell r="S2456" t="str">
            <v>small batch</v>
          </cell>
        </row>
        <row r="2457">
          <cell r="D2457">
            <v>300</v>
          </cell>
          <cell r="F2457" t="str">
            <v>successful</v>
          </cell>
          <cell r="S2457" t="str">
            <v>small batch</v>
          </cell>
        </row>
        <row r="2458">
          <cell r="D2458">
            <v>1500</v>
          </cell>
          <cell r="F2458" t="str">
            <v>successful</v>
          </cell>
          <cell r="S2458" t="str">
            <v>small batch</v>
          </cell>
        </row>
        <row r="2459">
          <cell r="D2459">
            <v>23000</v>
          </cell>
          <cell r="F2459" t="str">
            <v>successful</v>
          </cell>
          <cell r="S2459" t="str">
            <v>small batch</v>
          </cell>
        </row>
        <row r="2460">
          <cell r="D2460">
            <v>5000</v>
          </cell>
          <cell r="F2460" t="str">
            <v>successful</v>
          </cell>
          <cell r="S2460" t="str">
            <v>small batch</v>
          </cell>
        </row>
        <row r="2461">
          <cell r="D2461">
            <v>30000</v>
          </cell>
          <cell r="F2461" t="str">
            <v>successful</v>
          </cell>
          <cell r="S2461" t="str">
            <v>small batch</v>
          </cell>
        </row>
        <row r="2462">
          <cell r="D2462">
            <v>8500</v>
          </cell>
          <cell r="F2462" t="str">
            <v>successful</v>
          </cell>
          <cell r="S2462" t="str">
            <v>small batch</v>
          </cell>
        </row>
        <row r="2463">
          <cell r="D2463">
            <v>7500</v>
          </cell>
          <cell r="F2463" t="str">
            <v>successful</v>
          </cell>
          <cell r="S2463" t="str">
            <v>indie rock</v>
          </cell>
        </row>
        <row r="2464">
          <cell r="D2464">
            <v>3000</v>
          </cell>
          <cell r="F2464" t="str">
            <v>successful</v>
          </cell>
          <cell r="S2464" t="str">
            <v>indie rock</v>
          </cell>
        </row>
        <row r="2465">
          <cell r="D2465">
            <v>2000</v>
          </cell>
          <cell r="F2465" t="str">
            <v>successful</v>
          </cell>
          <cell r="S2465" t="str">
            <v>indie rock</v>
          </cell>
        </row>
        <row r="2466">
          <cell r="D2466">
            <v>2000</v>
          </cell>
          <cell r="F2466" t="str">
            <v>successful</v>
          </cell>
          <cell r="S2466" t="str">
            <v>indie rock</v>
          </cell>
        </row>
        <row r="2467">
          <cell r="D2467">
            <v>700</v>
          </cell>
          <cell r="F2467" t="str">
            <v>successful</v>
          </cell>
          <cell r="S2467" t="str">
            <v>indie rock</v>
          </cell>
        </row>
        <row r="2468">
          <cell r="D2468">
            <v>2500</v>
          </cell>
          <cell r="F2468" t="str">
            <v>successful</v>
          </cell>
          <cell r="S2468" t="str">
            <v>indie rock</v>
          </cell>
        </row>
        <row r="2469">
          <cell r="D2469">
            <v>1000</v>
          </cell>
          <cell r="F2469" t="str">
            <v>successful</v>
          </cell>
          <cell r="S2469" t="str">
            <v>indie rock</v>
          </cell>
        </row>
        <row r="2470">
          <cell r="D2470">
            <v>2000</v>
          </cell>
          <cell r="F2470" t="str">
            <v>successful</v>
          </cell>
          <cell r="S2470" t="str">
            <v>indie rock</v>
          </cell>
        </row>
        <row r="2471">
          <cell r="D2471">
            <v>1200</v>
          </cell>
          <cell r="F2471" t="str">
            <v>successful</v>
          </cell>
          <cell r="S2471" t="str">
            <v>indie rock</v>
          </cell>
        </row>
        <row r="2472">
          <cell r="D2472">
            <v>1000</v>
          </cell>
          <cell r="F2472" t="str">
            <v>successful</v>
          </cell>
          <cell r="S2472" t="str">
            <v>indie rock</v>
          </cell>
        </row>
        <row r="2473">
          <cell r="D2473">
            <v>500</v>
          </cell>
          <cell r="F2473" t="str">
            <v>successful</v>
          </cell>
          <cell r="S2473" t="str">
            <v>indie rock</v>
          </cell>
        </row>
        <row r="2474">
          <cell r="D2474">
            <v>7500</v>
          </cell>
          <cell r="F2474" t="str">
            <v>successful</v>
          </cell>
          <cell r="S2474" t="str">
            <v>indie rock</v>
          </cell>
        </row>
        <row r="2475">
          <cell r="D2475">
            <v>2000</v>
          </cell>
          <cell r="F2475" t="str">
            <v>successful</v>
          </cell>
          <cell r="S2475" t="str">
            <v>indie rock</v>
          </cell>
        </row>
        <row r="2476">
          <cell r="D2476">
            <v>5000</v>
          </cell>
          <cell r="F2476" t="str">
            <v>successful</v>
          </cell>
          <cell r="S2476" t="str">
            <v>indie rock</v>
          </cell>
        </row>
        <row r="2477">
          <cell r="D2477">
            <v>2500</v>
          </cell>
          <cell r="F2477" t="str">
            <v>successful</v>
          </cell>
          <cell r="S2477" t="str">
            <v>indie rock</v>
          </cell>
        </row>
        <row r="2478">
          <cell r="D2478">
            <v>3200</v>
          </cell>
          <cell r="F2478" t="str">
            <v>successful</v>
          </cell>
          <cell r="S2478" t="str">
            <v>indie rock</v>
          </cell>
        </row>
        <row r="2479">
          <cell r="D2479">
            <v>750</v>
          </cell>
          <cell r="F2479" t="str">
            <v>successful</v>
          </cell>
          <cell r="S2479" t="str">
            <v>indie rock</v>
          </cell>
        </row>
        <row r="2480">
          <cell r="D2480">
            <v>8000</v>
          </cell>
          <cell r="F2480" t="str">
            <v>successful</v>
          </cell>
          <cell r="S2480" t="str">
            <v>indie rock</v>
          </cell>
        </row>
        <row r="2481">
          <cell r="D2481">
            <v>300</v>
          </cell>
          <cell r="F2481" t="str">
            <v>successful</v>
          </cell>
          <cell r="S2481" t="str">
            <v>indie rock</v>
          </cell>
        </row>
        <row r="2482">
          <cell r="D2482">
            <v>2000</v>
          </cell>
          <cell r="F2482" t="str">
            <v>successful</v>
          </cell>
          <cell r="S2482" t="str">
            <v>indie rock</v>
          </cell>
        </row>
        <row r="2483">
          <cell r="D2483">
            <v>4000</v>
          </cell>
          <cell r="F2483" t="str">
            <v>successful</v>
          </cell>
          <cell r="S2483" t="str">
            <v>indie rock</v>
          </cell>
        </row>
        <row r="2484">
          <cell r="D2484">
            <v>1000</v>
          </cell>
          <cell r="F2484" t="str">
            <v>successful</v>
          </cell>
          <cell r="S2484" t="str">
            <v>indie rock</v>
          </cell>
        </row>
        <row r="2485">
          <cell r="D2485">
            <v>1100</v>
          </cell>
          <cell r="F2485" t="str">
            <v>successful</v>
          </cell>
          <cell r="S2485" t="str">
            <v>indie rock</v>
          </cell>
        </row>
        <row r="2486">
          <cell r="D2486">
            <v>3500</v>
          </cell>
          <cell r="F2486" t="str">
            <v>successful</v>
          </cell>
          <cell r="S2486" t="str">
            <v>indie rock</v>
          </cell>
        </row>
        <row r="2487">
          <cell r="D2487">
            <v>2000</v>
          </cell>
          <cell r="F2487" t="str">
            <v>successful</v>
          </cell>
          <cell r="S2487" t="str">
            <v>indie rock</v>
          </cell>
        </row>
        <row r="2488">
          <cell r="D2488">
            <v>300</v>
          </cell>
          <cell r="F2488" t="str">
            <v>successful</v>
          </cell>
          <cell r="S2488" t="str">
            <v>indie rock</v>
          </cell>
        </row>
        <row r="2489">
          <cell r="D2489">
            <v>1500</v>
          </cell>
          <cell r="F2489" t="str">
            <v>successful</v>
          </cell>
          <cell r="S2489" t="str">
            <v>indie rock</v>
          </cell>
        </row>
        <row r="2490">
          <cell r="D2490">
            <v>3000</v>
          </cell>
          <cell r="F2490" t="str">
            <v>successful</v>
          </cell>
          <cell r="S2490" t="str">
            <v>indie rock</v>
          </cell>
        </row>
        <row r="2491">
          <cell r="D2491">
            <v>3500</v>
          </cell>
          <cell r="F2491" t="str">
            <v>successful</v>
          </cell>
          <cell r="S2491" t="str">
            <v>indie rock</v>
          </cell>
        </row>
        <row r="2492">
          <cell r="D2492">
            <v>500</v>
          </cell>
          <cell r="F2492" t="str">
            <v>successful</v>
          </cell>
          <cell r="S2492" t="str">
            <v>indie rock</v>
          </cell>
        </row>
        <row r="2493">
          <cell r="D2493">
            <v>500</v>
          </cell>
          <cell r="F2493" t="str">
            <v>successful</v>
          </cell>
          <cell r="S2493" t="str">
            <v>indie rock</v>
          </cell>
        </row>
        <row r="2494">
          <cell r="D2494">
            <v>600</v>
          </cell>
          <cell r="F2494" t="str">
            <v>successful</v>
          </cell>
          <cell r="S2494" t="str">
            <v>indie rock</v>
          </cell>
        </row>
        <row r="2495">
          <cell r="D2495">
            <v>20000</v>
          </cell>
          <cell r="F2495" t="str">
            <v>successful</v>
          </cell>
          <cell r="S2495" t="str">
            <v>indie rock</v>
          </cell>
        </row>
        <row r="2496">
          <cell r="D2496">
            <v>1500</v>
          </cell>
          <cell r="F2496" t="str">
            <v>successful</v>
          </cell>
          <cell r="S2496" t="str">
            <v>indie rock</v>
          </cell>
        </row>
        <row r="2497">
          <cell r="D2497">
            <v>1500</v>
          </cell>
          <cell r="F2497" t="str">
            <v>successful</v>
          </cell>
          <cell r="S2497" t="str">
            <v>indie rock</v>
          </cell>
        </row>
        <row r="2498">
          <cell r="D2498">
            <v>6000</v>
          </cell>
          <cell r="F2498" t="str">
            <v>successful</v>
          </cell>
          <cell r="S2498" t="str">
            <v>indie rock</v>
          </cell>
        </row>
        <row r="2499">
          <cell r="D2499">
            <v>4000</v>
          </cell>
          <cell r="F2499" t="str">
            <v>successful</v>
          </cell>
          <cell r="S2499" t="str">
            <v>indie rock</v>
          </cell>
        </row>
        <row r="2500">
          <cell r="D2500">
            <v>1000</v>
          </cell>
          <cell r="F2500" t="str">
            <v>successful</v>
          </cell>
          <cell r="S2500" t="str">
            <v>indie rock</v>
          </cell>
        </row>
        <row r="2501">
          <cell r="D2501">
            <v>4000</v>
          </cell>
          <cell r="F2501" t="str">
            <v>successful</v>
          </cell>
          <cell r="S2501" t="str">
            <v>indie rock</v>
          </cell>
        </row>
        <row r="2502">
          <cell r="D2502">
            <v>600</v>
          </cell>
          <cell r="F2502" t="str">
            <v>successful</v>
          </cell>
          <cell r="S2502" t="str">
            <v>indie rock</v>
          </cell>
        </row>
        <row r="2503">
          <cell r="D2503">
            <v>11000</v>
          </cell>
          <cell r="F2503" t="str">
            <v>failed</v>
          </cell>
          <cell r="S2503" t="str">
            <v>restaurants</v>
          </cell>
        </row>
        <row r="2504">
          <cell r="D2504">
            <v>110000</v>
          </cell>
          <cell r="F2504" t="str">
            <v>failed</v>
          </cell>
          <cell r="S2504" t="str">
            <v>restaurants</v>
          </cell>
        </row>
        <row r="2505">
          <cell r="D2505">
            <v>10000</v>
          </cell>
          <cell r="F2505" t="str">
            <v>failed</v>
          </cell>
          <cell r="S2505" t="str">
            <v>restaurants</v>
          </cell>
        </row>
        <row r="2506">
          <cell r="D2506">
            <v>35000</v>
          </cell>
          <cell r="F2506" t="str">
            <v>failed</v>
          </cell>
          <cell r="S2506" t="str">
            <v>restaurants</v>
          </cell>
        </row>
        <row r="2507">
          <cell r="D2507">
            <v>7000</v>
          </cell>
          <cell r="F2507" t="str">
            <v>failed</v>
          </cell>
          <cell r="S2507" t="str">
            <v>restaurants</v>
          </cell>
        </row>
        <row r="2508">
          <cell r="D2508">
            <v>5000</v>
          </cell>
          <cell r="F2508" t="str">
            <v>failed</v>
          </cell>
          <cell r="S2508" t="str">
            <v>restaurants</v>
          </cell>
        </row>
        <row r="2509">
          <cell r="D2509">
            <v>42850</v>
          </cell>
          <cell r="F2509" t="str">
            <v>failed</v>
          </cell>
          <cell r="S2509" t="str">
            <v>restaurants</v>
          </cell>
        </row>
        <row r="2510">
          <cell r="D2510">
            <v>20000</v>
          </cell>
          <cell r="F2510" t="str">
            <v>failed</v>
          </cell>
          <cell r="S2510" t="str">
            <v>restaurants</v>
          </cell>
        </row>
        <row r="2511">
          <cell r="D2511">
            <v>95000</v>
          </cell>
          <cell r="F2511" t="str">
            <v>failed</v>
          </cell>
          <cell r="S2511" t="str">
            <v>restaurants</v>
          </cell>
        </row>
        <row r="2512">
          <cell r="D2512">
            <v>50000</v>
          </cell>
          <cell r="F2512" t="str">
            <v>failed</v>
          </cell>
          <cell r="S2512" t="str">
            <v>restaurants</v>
          </cell>
        </row>
        <row r="2513">
          <cell r="D2513">
            <v>100000</v>
          </cell>
          <cell r="F2513" t="str">
            <v>failed</v>
          </cell>
          <cell r="S2513" t="str">
            <v>restaurants</v>
          </cell>
        </row>
        <row r="2514">
          <cell r="D2514">
            <v>1150</v>
          </cell>
          <cell r="F2514" t="str">
            <v>failed</v>
          </cell>
          <cell r="S2514" t="str">
            <v>restaurants</v>
          </cell>
        </row>
        <row r="2515">
          <cell r="D2515">
            <v>180000</v>
          </cell>
          <cell r="F2515" t="str">
            <v>failed</v>
          </cell>
          <cell r="S2515" t="str">
            <v>restaurants</v>
          </cell>
        </row>
        <row r="2516">
          <cell r="D2516">
            <v>12000</v>
          </cell>
          <cell r="F2516" t="str">
            <v>failed</v>
          </cell>
          <cell r="S2516" t="str">
            <v>restaurants</v>
          </cell>
        </row>
        <row r="2517">
          <cell r="D2517">
            <v>5000</v>
          </cell>
          <cell r="F2517" t="str">
            <v>failed</v>
          </cell>
          <cell r="S2517" t="str">
            <v>restaurants</v>
          </cell>
        </row>
        <row r="2518">
          <cell r="D2518">
            <v>22000</v>
          </cell>
          <cell r="F2518" t="str">
            <v>failed</v>
          </cell>
          <cell r="S2518" t="str">
            <v>restaurants</v>
          </cell>
        </row>
        <row r="2519">
          <cell r="D2519">
            <v>18000</v>
          </cell>
          <cell r="F2519" t="str">
            <v>failed</v>
          </cell>
          <cell r="S2519" t="str">
            <v>restaurants</v>
          </cell>
        </row>
        <row r="2520">
          <cell r="D2520">
            <v>5000</v>
          </cell>
          <cell r="F2520" t="str">
            <v>failed</v>
          </cell>
          <cell r="S2520" t="str">
            <v>restaurants</v>
          </cell>
        </row>
        <row r="2521">
          <cell r="D2521">
            <v>150000</v>
          </cell>
          <cell r="F2521" t="str">
            <v>failed</v>
          </cell>
          <cell r="S2521" t="str">
            <v>restaurants</v>
          </cell>
        </row>
        <row r="2522">
          <cell r="D2522">
            <v>100000</v>
          </cell>
          <cell r="F2522" t="str">
            <v>failed</v>
          </cell>
          <cell r="S2522" t="str">
            <v>restaurants</v>
          </cell>
        </row>
        <row r="2523">
          <cell r="D2523">
            <v>12500</v>
          </cell>
          <cell r="F2523" t="str">
            <v>successful</v>
          </cell>
          <cell r="S2523" t="str">
            <v>classical music</v>
          </cell>
        </row>
        <row r="2524">
          <cell r="D2524">
            <v>5000</v>
          </cell>
          <cell r="F2524" t="str">
            <v>successful</v>
          </cell>
          <cell r="S2524" t="str">
            <v>classical music</v>
          </cell>
        </row>
        <row r="2525">
          <cell r="D2525">
            <v>900</v>
          </cell>
          <cell r="F2525" t="str">
            <v>successful</v>
          </cell>
          <cell r="S2525" t="str">
            <v>classical music</v>
          </cell>
        </row>
        <row r="2526">
          <cell r="D2526">
            <v>7500</v>
          </cell>
          <cell r="F2526" t="str">
            <v>successful</v>
          </cell>
          <cell r="S2526" t="str">
            <v>classical music</v>
          </cell>
        </row>
        <row r="2527">
          <cell r="D2527">
            <v>8000</v>
          </cell>
          <cell r="F2527" t="str">
            <v>successful</v>
          </cell>
          <cell r="S2527" t="str">
            <v>classical music</v>
          </cell>
        </row>
        <row r="2528">
          <cell r="D2528">
            <v>4000</v>
          </cell>
          <cell r="F2528" t="str">
            <v>successful</v>
          </cell>
          <cell r="S2528" t="str">
            <v>classical music</v>
          </cell>
        </row>
        <row r="2529">
          <cell r="D2529">
            <v>4000</v>
          </cell>
          <cell r="F2529" t="str">
            <v>successful</v>
          </cell>
          <cell r="S2529" t="str">
            <v>classical music</v>
          </cell>
        </row>
        <row r="2530">
          <cell r="D2530">
            <v>4000</v>
          </cell>
          <cell r="F2530" t="str">
            <v>successful</v>
          </cell>
          <cell r="S2530" t="str">
            <v>classical music</v>
          </cell>
        </row>
        <row r="2531">
          <cell r="D2531">
            <v>6000</v>
          </cell>
          <cell r="F2531" t="str">
            <v>successful</v>
          </cell>
          <cell r="S2531" t="str">
            <v>classical music</v>
          </cell>
        </row>
        <row r="2532">
          <cell r="D2532">
            <v>6500</v>
          </cell>
          <cell r="F2532" t="str">
            <v>successful</v>
          </cell>
          <cell r="S2532" t="str">
            <v>classical music</v>
          </cell>
        </row>
        <row r="2533">
          <cell r="D2533">
            <v>4500</v>
          </cell>
          <cell r="F2533" t="str">
            <v>successful</v>
          </cell>
          <cell r="S2533" t="str">
            <v>classical music</v>
          </cell>
        </row>
        <row r="2534">
          <cell r="D2534">
            <v>4000</v>
          </cell>
          <cell r="F2534" t="str">
            <v>successful</v>
          </cell>
          <cell r="S2534" t="str">
            <v>classical music</v>
          </cell>
        </row>
        <row r="2535">
          <cell r="D2535">
            <v>7500</v>
          </cell>
          <cell r="F2535" t="str">
            <v>successful</v>
          </cell>
          <cell r="S2535" t="str">
            <v>classical music</v>
          </cell>
        </row>
        <row r="2536">
          <cell r="D2536">
            <v>2000</v>
          </cell>
          <cell r="F2536" t="str">
            <v>successful</v>
          </cell>
          <cell r="S2536" t="str">
            <v>classical music</v>
          </cell>
        </row>
        <row r="2537">
          <cell r="D2537">
            <v>20000</v>
          </cell>
          <cell r="F2537" t="str">
            <v>successful</v>
          </cell>
          <cell r="S2537" t="str">
            <v>classical music</v>
          </cell>
        </row>
        <row r="2538">
          <cell r="D2538">
            <v>25</v>
          </cell>
          <cell r="F2538" t="str">
            <v>successful</v>
          </cell>
          <cell r="S2538" t="str">
            <v>classical music</v>
          </cell>
        </row>
        <row r="2539">
          <cell r="D2539">
            <v>1000</v>
          </cell>
          <cell r="F2539" t="str">
            <v>successful</v>
          </cell>
          <cell r="S2539" t="str">
            <v>classical music</v>
          </cell>
        </row>
        <row r="2540">
          <cell r="D2540">
            <v>18000</v>
          </cell>
          <cell r="F2540" t="str">
            <v>successful</v>
          </cell>
          <cell r="S2540" t="str">
            <v>classical music</v>
          </cell>
        </row>
        <row r="2541">
          <cell r="D2541">
            <v>10000</v>
          </cell>
          <cell r="F2541" t="str">
            <v>successful</v>
          </cell>
          <cell r="S2541" t="str">
            <v>classical music</v>
          </cell>
        </row>
        <row r="2542">
          <cell r="D2542">
            <v>2500</v>
          </cell>
          <cell r="F2542" t="str">
            <v>successful</v>
          </cell>
          <cell r="S2542" t="str">
            <v>classical music</v>
          </cell>
        </row>
        <row r="2543">
          <cell r="D2543">
            <v>3500</v>
          </cell>
          <cell r="F2543" t="str">
            <v>successful</v>
          </cell>
          <cell r="S2543" t="str">
            <v>classical music</v>
          </cell>
        </row>
        <row r="2544">
          <cell r="D2544">
            <v>700</v>
          </cell>
          <cell r="F2544" t="str">
            <v>successful</v>
          </cell>
          <cell r="S2544" t="str">
            <v>classical music</v>
          </cell>
        </row>
        <row r="2545">
          <cell r="D2545">
            <v>250</v>
          </cell>
          <cell r="F2545" t="str">
            <v>successful</v>
          </cell>
          <cell r="S2545" t="str">
            <v>classical music</v>
          </cell>
        </row>
        <row r="2546">
          <cell r="D2546">
            <v>5000</v>
          </cell>
          <cell r="F2546" t="str">
            <v>successful</v>
          </cell>
          <cell r="S2546" t="str">
            <v>classical music</v>
          </cell>
        </row>
        <row r="2547">
          <cell r="D2547">
            <v>2000</v>
          </cell>
          <cell r="F2547" t="str">
            <v>successful</v>
          </cell>
          <cell r="S2547" t="str">
            <v>classical music</v>
          </cell>
        </row>
        <row r="2548">
          <cell r="D2548">
            <v>3500</v>
          </cell>
          <cell r="F2548" t="str">
            <v>successful</v>
          </cell>
          <cell r="S2548" t="str">
            <v>classical music</v>
          </cell>
        </row>
        <row r="2549">
          <cell r="D2549">
            <v>5500</v>
          </cell>
          <cell r="F2549" t="str">
            <v>successful</v>
          </cell>
          <cell r="S2549" t="str">
            <v>classical music</v>
          </cell>
        </row>
        <row r="2550">
          <cell r="D2550">
            <v>6000</v>
          </cell>
          <cell r="F2550" t="str">
            <v>successful</v>
          </cell>
          <cell r="S2550" t="str">
            <v>classical music</v>
          </cell>
        </row>
        <row r="2551">
          <cell r="D2551">
            <v>1570</v>
          </cell>
          <cell r="F2551" t="str">
            <v>successful</v>
          </cell>
          <cell r="S2551" t="str">
            <v>classical music</v>
          </cell>
        </row>
        <row r="2552">
          <cell r="D2552">
            <v>6500</v>
          </cell>
          <cell r="F2552" t="str">
            <v>successful</v>
          </cell>
          <cell r="S2552" t="str">
            <v>classical music</v>
          </cell>
        </row>
        <row r="2553">
          <cell r="D2553">
            <v>3675</v>
          </cell>
          <cell r="F2553" t="str">
            <v>successful</v>
          </cell>
          <cell r="S2553" t="str">
            <v>classical music</v>
          </cell>
        </row>
        <row r="2554">
          <cell r="D2554">
            <v>3000</v>
          </cell>
          <cell r="F2554" t="str">
            <v>successful</v>
          </cell>
          <cell r="S2554" t="str">
            <v>classical music</v>
          </cell>
        </row>
        <row r="2555">
          <cell r="D2555">
            <v>1500</v>
          </cell>
          <cell r="F2555" t="str">
            <v>successful</v>
          </cell>
          <cell r="S2555" t="str">
            <v>classical music</v>
          </cell>
        </row>
        <row r="2556">
          <cell r="D2556">
            <v>3000</v>
          </cell>
          <cell r="F2556" t="str">
            <v>successful</v>
          </cell>
          <cell r="S2556" t="str">
            <v>classical music</v>
          </cell>
        </row>
        <row r="2557">
          <cell r="D2557">
            <v>2000</v>
          </cell>
          <cell r="F2557" t="str">
            <v>successful</v>
          </cell>
          <cell r="S2557" t="str">
            <v>classical music</v>
          </cell>
        </row>
        <row r="2558">
          <cell r="D2558">
            <v>745</v>
          </cell>
          <cell r="F2558" t="str">
            <v>successful</v>
          </cell>
          <cell r="S2558" t="str">
            <v>classical music</v>
          </cell>
        </row>
        <row r="2559">
          <cell r="D2559">
            <v>900</v>
          </cell>
          <cell r="F2559" t="str">
            <v>successful</v>
          </cell>
          <cell r="S2559" t="str">
            <v>classical music</v>
          </cell>
        </row>
        <row r="2560">
          <cell r="D2560">
            <v>1250</v>
          </cell>
          <cell r="F2560" t="str">
            <v>successful</v>
          </cell>
          <cell r="S2560" t="str">
            <v>classical music</v>
          </cell>
        </row>
        <row r="2561">
          <cell r="D2561">
            <v>800</v>
          </cell>
          <cell r="F2561" t="str">
            <v>successful</v>
          </cell>
          <cell r="S2561" t="str">
            <v>classical music</v>
          </cell>
        </row>
        <row r="2562">
          <cell r="D2562">
            <v>3000</v>
          </cell>
          <cell r="F2562" t="str">
            <v>successful</v>
          </cell>
          <cell r="S2562" t="str">
            <v>classical music</v>
          </cell>
        </row>
        <row r="2563">
          <cell r="D2563">
            <v>100000</v>
          </cell>
          <cell r="F2563" t="str">
            <v>canceled</v>
          </cell>
          <cell r="S2563" t="str">
            <v>food trucks</v>
          </cell>
        </row>
        <row r="2564">
          <cell r="D2564">
            <v>10000</v>
          </cell>
          <cell r="F2564" t="str">
            <v>canceled</v>
          </cell>
          <cell r="S2564" t="str">
            <v>food trucks</v>
          </cell>
        </row>
        <row r="2565">
          <cell r="D2565">
            <v>20000</v>
          </cell>
          <cell r="F2565" t="str">
            <v>canceled</v>
          </cell>
          <cell r="S2565" t="str">
            <v>food trucks</v>
          </cell>
        </row>
        <row r="2566">
          <cell r="D2566">
            <v>40000</v>
          </cell>
          <cell r="F2566" t="str">
            <v>canceled</v>
          </cell>
          <cell r="S2566" t="str">
            <v>food trucks</v>
          </cell>
        </row>
        <row r="2567">
          <cell r="D2567">
            <v>10000</v>
          </cell>
          <cell r="F2567" t="str">
            <v>canceled</v>
          </cell>
          <cell r="S2567" t="str">
            <v>food trucks</v>
          </cell>
        </row>
        <row r="2568">
          <cell r="D2568">
            <v>35000</v>
          </cell>
          <cell r="F2568" t="str">
            <v>canceled</v>
          </cell>
          <cell r="S2568" t="str">
            <v>food trucks</v>
          </cell>
        </row>
        <row r="2569">
          <cell r="D2569">
            <v>45000</v>
          </cell>
          <cell r="F2569" t="str">
            <v>canceled</v>
          </cell>
          <cell r="S2569" t="str">
            <v>food trucks</v>
          </cell>
        </row>
        <row r="2570">
          <cell r="D2570">
            <v>10000</v>
          </cell>
          <cell r="F2570" t="str">
            <v>canceled</v>
          </cell>
          <cell r="S2570" t="str">
            <v>food trucks</v>
          </cell>
        </row>
        <row r="2571">
          <cell r="D2571">
            <v>6500</v>
          </cell>
          <cell r="F2571" t="str">
            <v>canceled</v>
          </cell>
          <cell r="S2571" t="str">
            <v>food trucks</v>
          </cell>
        </row>
        <row r="2572">
          <cell r="D2572">
            <v>7000</v>
          </cell>
          <cell r="F2572" t="str">
            <v>canceled</v>
          </cell>
          <cell r="S2572" t="str">
            <v>food trucks</v>
          </cell>
        </row>
        <row r="2573">
          <cell r="D2573">
            <v>100000</v>
          </cell>
          <cell r="F2573" t="str">
            <v>canceled</v>
          </cell>
          <cell r="S2573" t="str">
            <v>food trucks</v>
          </cell>
        </row>
        <row r="2574">
          <cell r="D2574">
            <v>30000</v>
          </cell>
          <cell r="F2574" t="str">
            <v>canceled</v>
          </cell>
          <cell r="S2574" t="str">
            <v>food trucks</v>
          </cell>
        </row>
        <row r="2575">
          <cell r="D2575">
            <v>8000</v>
          </cell>
          <cell r="F2575" t="str">
            <v>canceled</v>
          </cell>
          <cell r="S2575" t="str">
            <v>food trucks</v>
          </cell>
        </row>
        <row r="2576">
          <cell r="D2576">
            <v>10000</v>
          </cell>
          <cell r="F2576" t="str">
            <v>canceled</v>
          </cell>
          <cell r="S2576" t="str">
            <v>food trucks</v>
          </cell>
        </row>
        <row r="2577">
          <cell r="D2577">
            <v>85000</v>
          </cell>
          <cell r="F2577" t="str">
            <v>canceled</v>
          </cell>
          <cell r="S2577" t="str">
            <v>food trucks</v>
          </cell>
        </row>
        <row r="2578">
          <cell r="D2578">
            <v>10000</v>
          </cell>
          <cell r="F2578" t="str">
            <v>canceled</v>
          </cell>
          <cell r="S2578" t="str">
            <v>food trucks</v>
          </cell>
        </row>
        <row r="2579">
          <cell r="D2579">
            <v>15000</v>
          </cell>
          <cell r="F2579" t="str">
            <v>canceled</v>
          </cell>
          <cell r="S2579" t="str">
            <v>food trucks</v>
          </cell>
        </row>
        <row r="2580">
          <cell r="D2580">
            <v>6000</v>
          </cell>
          <cell r="F2580" t="str">
            <v>canceled</v>
          </cell>
          <cell r="S2580" t="str">
            <v>food trucks</v>
          </cell>
        </row>
        <row r="2581">
          <cell r="D2581">
            <v>200000</v>
          </cell>
          <cell r="F2581" t="str">
            <v>canceled</v>
          </cell>
          <cell r="S2581" t="str">
            <v>food trucks</v>
          </cell>
        </row>
        <row r="2582">
          <cell r="D2582">
            <v>8500</v>
          </cell>
          <cell r="F2582" t="str">
            <v>canceled</v>
          </cell>
          <cell r="S2582" t="str">
            <v>food trucks</v>
          </cell>
        </row>
        <row r="2583">
          <cell r="D2583">
            <v>5000</v>
          </cell>
          <cell r="F2583" t="str">
            <v>failed</v>
          </cell>
          <cell r="S2583" t="str">
            <v>food trucks</v>
          </cell>
        </row>
        <row r="2584">
          <cell r="D2584">
            <v>90000</v>
          </cell>
          <cell r="F2584" t="str">
            <v>failed</v>
          </cell>
          <cell r="S2584" t="str">
            <v>food trucks</v>
          </cell>
        </row>
        <row r="2585">
          <cell r="D2585">
            <v>1000</v>
          </cell>
          <cell r="F2585" t="str">
            <v>failed</v>
          </cell>
          <cell r="S2585" t="str">
            <v>food trucks</v>
          </cell>
        </row>
        <row r="2586">
          <cell r="D2586">
            <v>10000</v>
          </cell>
          <cell r="F2586" t="str">
            <v>failed</v>
          </cell>
          <cell r="S2586" t="str">
            <v>food trucks</v>
          </cell>
        </row>
        <row r="2587">
          <cell r="D2587">
            <v>30000</v>
          </cell>
          <cell r="F2587" t="str">
            <v>failed</v>
          </cell>
          <cell r="S2587" t="str">
            <v>food trucks</v>
          </cell>
        </row>
        <row r="2588">
          <cell r="D2588">
            <v>3000</v>
          </cell>
          <cell r="F2588" t="str">
            <v>failed</v>
          </cell>
          <cell r="S2588" t="str">
            <v>food trucks</v>
          </cell>
        </row>
        <row r="2589">
          <cell r="D2589">
            <v>50000</v>
          </cell>
          <cell r="F2589" t="str">
            <v>failed</v>
          </cell>
          <cell r="S2589" t="str">
            <v>food trucks</v>
          </cell>
        </row>
        <row r="2590">
          <cell r="D2590">
            <v>6000</v>
          </cell>
          <cell r="F2590" t="str">
            <v>failed</v>
          </cell>
          <cell r="S2590" t="str">
            <v>food trucks</v>
          </cell>
        </row>
        <row r="2591">
          <cell r="D2591">
            <v>50000</v>
          </cell>
          <cell r="F2591" t="str">
            <v>failed</v>
          </cell>
          <cell r="S2591" t="str">
            <v>food trucks</v>
          </cell>
        </row>
        <row r="2592">
          <cell r="D2592">
            <v>3000</v>
          </cell>
          <cell r="F2592" t="str">
            <v>failed</v>
          </cell>
          <cell r="S2592" t="str">
            <v>food trucks</v>
          </cell>
        </row>
        <row r="2593">
          <cell r="D2593">
            <v>1500</v>
          </cell>
          <cell r="F2593" t="str">
            <v>failed</v>
          </cell>
          <cell r="S2593" t="str">
            <v>food trucks</v>
          </cell>
        </row>
        <row r="2594">
          <cell r="D2594">
            <v>30000</v>
          </cell>
          <cell r="F2594" t="str">
            <v>failed</v>
          </cell>
          <cell r="S2594" t="str">
            <v>food trucks</v>
          </cell>
        </row>
        <row r="2595">
          <cell r="D2595">
            <v>10000</v>
          </cell>
          <cell r="F2595" t="str">
            <v>failed</v>
          </cell>
          <cell r="S2595" t="str">
            <v>food trucks</v>
          </cell>
        </row>
        <row r="2596">
          <cell r="D2596">
            <v>80000</v>
          </cell>
          <cell r="F2596" t="str">
            <v>failed</v>
          </cell>
          <cell r="S2596" t="str">
            <v>food trucks</v>
          </cell>
        </row>
        <row r="2597">
          <cell r="D2597">
            <v>15000</v>
          </cell>
          <cell r="F2597" t="str">
            <v>failed</v>
          </cell>
          <cell r="S2597" t="str">
            <v>food trucks</v>
          </cell>
        </row>
        <row r="2598">
          <cell r="D2598">
            <v>35000</v>
          </cell>
          <cell r="F2598" t="str">
            <v>failed</v>
          </cell>
          <cell r="S2598" t="str">
            <v>food trucks</v>
          </cell>
        </row>
        <row r="2599">
          <cell r="D2599">
            <v>1500</v>
          </cell>
          <cell r="F2599" t="str">
            <v>failed</v>
          </cell>
          <cell r="S2599" t="str">
            <v>food trucks</v>
          </cell>
        </row>
        <row r="2600">
          <cell r="D2600">
            <v>3000</v>
          </cell>
          <cell r="F2600" t="str">
            <v>failed</v>
          </cell>
          <cell r="S2600" t="str">
            <v>food trucks</v>
          </cell>
        </row>
        <row r="2601">
          <cell r="D2601">
            <v>9041</v>
          </cell>
          <cell r="F2601" t="str">
            <v>failed</v>
          </cell>
          <cell r="S2601" t="str">
            <v>food trucks</v>
          </cell>
        </row>
        <row r="2602">
          <cell r="D2602">
            <v>50000</v>
          </cell>
          <cell r="F2602" t="str">
            <v>failed</v>
          </cell>
          <cell r="S2602" t="str">
            <v>food trucks</v>
          </cell>
        </row>
        <row r="2603">
          <cell r="D2603">
            <v>500</v>
          </cell>
          <cell r="F2603" t="str">
            <v>successful</v>
          </cell>
          <cell r="S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S2604" t="str">
            <v>space exploration</v>
          </cell>
        </row>
        <row r="2605">
          <cell r="D2605">
            <v>1750</v>
          </cell>
          <cell r="F2605" t="str">
            <v>successful</v>
          </cell>
          <cell r="S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S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S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S2608" t="str">
            <v>space exploration</v>
          </cell>
        </row>
        <row r="2609">
          <cell r="D2609">
            <v>8000</v>
          </cell>
          <cell r="F2609" t="str">
            <v>successful</v>
          </cell>
          <cell r="S2609" t="str">
            <v>space exploration</v>
          </cell>
        </row>
        <row r="2610">
          <cell r="D2610">
            <v>8000</v>
          </cell>
          <cell r="F2610" t="str">
            <v>successful</v>
          </cell>
          <cell r="S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S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S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S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S2614" t="str">
            <v>space exploration</v>
          </cell>
        </row>
        <row r="2615">
          <cell r="D2615">
            <v>7500</v>
          </cell>
          <cell r="F2615" t="str">
            <v>successful</v>
          </cell>
          <cell r="S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S2616" t="str">
            <v>space exploration</v>
          </cell>
        </row>
        <row r="2617">
          <cell r="D2617">
            <v>2001</v>
          </cell>
          <cell r="F2617" t="str">
            <v>successful</v>
          </cell>
          <cell r="S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S2618" t="str">
            <v>space exploration</v>
          </cell>
        </row>
        <row r="2619">
          <cell r="D2619">
            <v>500</v>
          </cell>
          <cell r="F2619" t="str">
            <v>successful</v>
          </cell>
          <cell r="S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S2620" t="str">
            <v>space exploration</v>
          </cell>
        </row>
        <row r="2621">
          <cell r="D2621">
            <v>1000</v>
          </cell>
          <cell r="F2621" t="str">
            <v>successful</v>
          </cell>
          <cell r="S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S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S2623" t="str">
            <v>space exploration</v>
          </cell>
        </row>
        <row r="2624">
          <cell r="D2624">
            <v>1500</v>
          </cell>
          <cell r="F2624" t="str">
            <v>successful</v>
          </cell>
          <cell r="S2624" t="str">
            <v>space exploration</v>
          </cell>
        </row>
        <row r="2625">
          <cell r="D2625">
            <v>2000</v>
          </cell>
          <cell r="F2625" t="str">
            <v>successful</v>
          </cell>
          <cell r="S2625" t="str">
            <v>space exploration</v>
          </cell>
        </row>
        <row r="2626">
          <cell r="D2626">
            <v>8000</v>
          </cell>
          <cell r="F2626" t="str">
            <v>successful</v>
          </cell>
          <cell r="S2626" t="str">
            <v>space exploration</v>
          </cell>
        </row>
        <row r="2627">
          <cell r="D2627">
            <v>150</v>
          </cell>
          <cell r="F2627" t="str">
            <v>successful</v>
          </cell>
          <cell r="S2627" t="str">
            <v>space exploration</v>
          </cell>
        </row>
        <row r="2628">
          <cell r="D2628">
            <v>2500</v>
          </cell>
          <cell r="F2628" t="str">
            <v>successful</v>
          </cell>
          <cell r="S2628" t="str">
            <v>space exploration</v>
          </cell>
        </row>
        <row r="2629">
          <cell r="D2629">
            <v>150</v>
          </cell>
          <cell r="F2629" t="str">
            <v>successful</v>
          </cell>
          <cell r="S2629" t="str">
            <v>space exploration</v>
          </cell>
        </row>
        <row r="2630">
          <cell r="D2630">
            <v>839</v>
          </cell>
          <cell r="F2630" t="str">
            <v>successful</v>
          </cell>
          <cell r="S2630" t="str">
            <v>space exploration</v>
          </cell>
        </row>
        <row r="2631">
          <cell r="D2631">
            <v>5000</v>
          </cell>
          <cell r="F2631" t="str">
            <v>successful</v>
          </cell>
          <cell r="S2631" t="str">
            <v>space exploration</v>
          </cell>
        </row>
        <row r="2632">
          <cell r="D2632">
            <v>2000</v>
          </cell>
          <cell r="F2632" t="str">
            <v>successful</v>
          </cell>
          <cell r="S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S2633" t="str">
            <v>space exploration</v>
          </cell>
        </row>
        <row r="2634">
          <cell r="D2634">
            <v>1070</v>
          </cell>
          <cell r="F2634" t="str">
            <v>successful</v>
          </cell>
          <cell r="S2634" t="str">
            <v>space exploration</v>
          </cell>
        </row>
        <row r="2635">
          <cell r="D2635">
            <v>5000</v>
          </cell>
          <cell r="F2635" t="str">
            <v>successful</v>
          </cell>
          <cell r="S2635" t="str">
            <v>space exploration</v>
          </cell>
        </row>
        <row r="2636">
          <cell r="D2636">
            <v>930</v>
          </cell>
          <cell r="F2636" t="str">
            <v>successful</v>
          </cell>
          <cell r="S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S2637" t="str">
            <v>space exploration</v>
          </cell>
        </row>
        <row r="2638">
          <cell r="D2638">
            <v>1000</v>
          </cell>
          <cell r="F2638" t="str">
            <v>successful</v>
          </cell>
          <cell r="S2638" t="str">
            <v>space exploration</v>
          </cell>
        </row>
        <row r="2639">
          <cell r="D2639">
            <v>500</v>
          </cell>
          <cell r="F2639" t="str">
            <v>successful</v>
          </cell>
          <cell r="S2639" t="str">
            <v>space exploration</v>
          </cell>
        </row>
        <row r="2640">
          <cell r="D2640">
            <v>347</v>
          </cell>
          <cell r="F2640" t="str">
            <v>successful</v>
          </cell>
          <cell r="S2640" t="str">
            <v>space exploration</v>
          </cell>
        </row>
        <row r="2641">
          <cell r="D2641">
            <v>300</v>
          </cell>
          <cell r="F2641" t="str">
            <v>successful</v>
          </cell>
          <cell r="S2641" t="str">
            <v>space exploration</v>
          </cell>
        </row>
        <row r="2642">
          <cell r="D2642">
            <v>3000</v>
          </cell>
          <cell r="F2642" t="str">
            <v>successful</v>
          </cell>
          <cell r="S2642" t="str">
            <v>space exploration</v>
          </cell>
        </row>
        <row r="2643">
          <cell r="D2643">
            <v>1500</v>
          </cell>
          <cell r="F2643" t="str">
            <v>failed</v>
          </cell>
          <cell r="S2643" t="str">
            <v>space exploration</v>
          </cell>
        </row>
        <row r="2644">
          <cell r="D2644">
            <v>500000</v>
          </cell>
          <cell r="F2644" t="str">
            <v>failed</v>
          </cell>
          <cell r="S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S2645" t="str">
            <v>space exploration</v>
          </cell>
        </row>
        <row r="2646">
          <cell r="D2646">
            <v>100000</v>
          </cell>
          <cell r="F2646" t="str">
            <v>canceled</v>
          </cell>
          <cell r="S2646" t="str">
            <v>space exploration</v>
          </cell>
        </row>
        <row r="2647">
          <cell r="D2647">
            <v>20000</v>
          </cell>
          <cell r="F2647" t="str">
            <v>canceled</v>
          </cell>
          <cell r="S2647" t="str">
            <v>space exploration</v>
          </cell>
        </row>
        <row r="2648">
          <cell r="D2648">
            <v>500000</v>
          </cell>
          <cell r="F2648" t="str">
            <v>canceled</v>
          </cell>
          <cell r="S2648" t="str">
            <v>space exploration</v>
          </cell>
        </row>
        <row r="2649">
          <cell r="D2649">
            <v>2500</v>
          </cell>
          <cell r="F2649" t="str">
            <v>canceled</v>
          </cell>
          <cell r="S2649" t="str">
            <v>space exploration</v>
          </cell>
        </row>
        <row r="2650">
          <cell r="D2650">
            <v>12000</v>
          </cell>
          <cell r="F2650" t="str">
            <v>canceled</v>
          </cell>
          <cell r="S2650" t="str">
            <v>space exploration</v>
          </cell>
        </row>
        <row r="2651">
          <cell r="D2651">
            <v>125000</v>
          </cell>
          <cell r="F2651" t="str">
            <v>canceled</v>
          </cell>
          <cell r="S2651" t="str">
            <v>space exploration</v>
          </cell>
        </row>
        <row r="2652">
          <cell r="D2652">
            <v>60000</v>
          </cell>
          <cell r="F2652" t="str">
            <v>canceled</v>
          </cell>
          <cell r="S2652" t="str">
            <v>space exploration</v>
          </cell>
        </row>
        <row r="2653">
          <cell r="D2653">
            <v>280000</v>
          </cell>
          <cell r="F2653" t="str">
            <v>canceled</v>
          </cell>
          <cell r="S2653" t="str">
            <v>space exploration</v>
          </cell>
        </row>
        <row r="2654">
          <cell r="D2654">
            <v>100000</v>
          </cell>
          <cell r="F2654" t="str">
            <v>canceled</v>
          </cell>
          <cell r="S2654" t="str">
            <v>space exploration</v>
          </cell>
        </row>
        <row r="2655">
          <cell r="D2655">
            <v>51000</v>
          </cell>
          <cell r="F2655" t="str">
            <v>canceled</v>
          </cell>
          <cell r="S2655" t="str">
            <v>space exploration</v>
          </cell>
        </row>
        <row r="2656">
          <cell r="D2656">
            <v>100000</v>
          </cell>
          <cell r="F2656" t="str">
            <v>canceled</v>
          </cell>
          <cell r="S2656" t="str">
            <v>space exploration</v>
          </cell>
        </row>
        <row r="2657">
          <cell r="D2657">
            <v>15000</v>
          </cell>
          <cell r="F2657" t="str">
            <v>canceled</v>
          </cell>
          <cell r="S2657" t="str">
            <v>space exploration</v>
          </cell>
        </row>
        <row r="2658">
          <cell r="D2658">
            <v>150000</v>
          </cell>
          <cell r="F2658" t="str">
            <v>canceled</v>
          </cell>
          <cell r="S2658" t="str">
            <v>space exploration</v>
          </cell>
        </row>
        <row r="2659">
          <cell r="D2659">
            <v>30000</v>
          </cell>
          <cell r="F2659" t="str">
            <v>canceled</v>
          </cell>
          <cell r="S2659" t="str">
            <v>space exploration</v>
          </cell>
        </row>
        <row r="2660">
          <cell r="D2660">
            <v>98000</v>
          </cell>
          <cell r="F2660" t="str">
            <v>canceled</v>
          </cell>
          <cell r="S2660" t="str">
            <v>space exploration</v>
          </cell>
        </row>
        <row r="2661">
          <cell r="D2661">
            <v>49000</v>
          </cell>
          <cell r="F2661" t="str">
            <v>canceled</v>
          </cell>
          <cell r="S2661" t="str">
            <v>space exploration</v>
          </cell>
        </row>
        <row r="2662">
          <cell r="D2662">
            <v>20000</v>
          </cell>
          <cell r="F2662" t="str">
            <v>canceled</v>
          </cell>
          <cell r="S2662" t="str">
            <v>space exploration</v>
          </cell>
        </row>
        <row r="2663">
          <cell r="D2663">
            <v>5000</v>
          </cell>
          <cell r="F2663" t="str">
            <v>successful</v>
          </cell>
          <cell r="S2663" t="str">
            <v>makerspaces</v>
          </cell>
        </row>
        <row r="2664">
          <cell r="D2664">
            <v>20000</v>
          </cell>
          <cell r="F2664" t="str">
            <v>successful</v>
          </cell>
          <cell r="S2664" t="str">
            <v>makerspaces</v>
          </cell>
        </row>
        <row r="2665">
          <cell r="D2665">
            <v>20000</v>
          </cell>
          <cell r="F2665" t="str">
            <v>successful</v>
          </cell>
          <cell r="S2665" t="str">
            <v>makerspaces</v>
          </cell>
        </row>
        <row r="2666">
          <cell r="D2666">
            <v>17500</v>
          </cell>
          <cell r="F2666" t="str">
            <v>successful</v>
          </cell>
          <cell r="S2666" t="str">
            <v>makerspaces</v>
          </cell>
        </row>
        <row r="2667">
          <cell r="D2667">
            <v>3500</v>
          </cell>
          <cell r="F2667" t="str">
            <v>successful</v>
          </cell>
          <cell r="S2667" t="str">
            <v>makerspaces</v>
          </cell>
        </row>
        <row r="2668">
          <cell r="D2668">
            <v>10000</v>
          </cell>
          <cell r="F2668" t="str">
            <v>successful</v>
          </cell>
          <cell r="S2668" t="str">
            <v>makerspaces</v>
          </cell>
        </row>
        <row r="2669">
          <cell r="D2669">
            <v>1500</v>
          </cell>
          <cell r="F2669" t="str">
            <v>successful</v>
          </cell>
          <cell r="S2669" t="str">
            <v>makerspaces</v>
          </cell>
        </row>
        <row r="2670">
          <cell r="D2670">
            <v>1000</v>
          </cell>
          <cell r="F2670" t="str">
            <v>successful</v>
          </cell>
          <cell r="S2670" t="str">
            <v>makerspaces</v>
          </cell>
        </row>
        <row r="2671">
          <cell r="D2671">
            <v>800</v>
          </cell>
          <cell r="F2671" t="str">
            <v>successful</v>
          </cell>
          <cell r="S2671" t="str">
            <v>makerspaces</v>
          </cell>
        </row>
        <row r="2672">
          <cell r="D2672">
            <v>38888</v>
          </cell>
          <cell r="F2672" t="str">
            <v>failed</v>
          </cell>
          <cell r="S2672" t="str">
            <v>makerspaces</v>
          </cell>
        </row>
        <row r="2673">
          <cell r="D2673">
            <v>25000</v>
          </cell>
          <cell r="F2673" t="str">
            <v>failed</v>
          </cell>
          <cell r="S2673" t="str">
            <v>makerspaces</v>
          </cell>
        </row>
        <row r="2674">
          <cell r="D2674">
            <v>10000</v>
          </cell>
          <cell r="F2674" t="str">
            <v>failed</v>
          </cell>
          <cell r="S2674" t="str">
            <v>makerspaces</v>
          </cell>
        </row>
        <row r="2675">
          <cell r="D2675">
            <v>40000</v>
          </cell>
          <cell r="F2675" t="str">
            <v>failed</v>
          </cell>
          <cell r="S2675" t="str">
            <v>makerspaces</v>
          </cell>
        </row>
        <row r="2676">
          <cell r="D2676">
            <v>35000</v>
          </cell>
          <cell r="F2676" t="str">
            <v>failed</v>
          </cell>
          <cell r="S2676" t="str">
            <v>makerspaces</v>
          </cell>
        </row>
        <row r="2677">
          <cell r="D2677">
            <v>25000</v>
          </cell>
          <cell r="F2677" t="str">
            <v>failed</v>
          </cell>
          <cell r="S2677" t="str">
            <v>makerspaces</v>
          </cell>
        </row>
        <row r="2678">
          <cell r="D2678">
            <v>2100</v>
          </cell>
          <cell r="F2678" t="str">
            <v>failed</v>
          </cell>
          <cell r="S2678" t="str">
            <v>makerspaces</v>
          </cell>
        </row>
        <row r="2679">
          <cell r="D2679">
            <v>19500</v>
          </cell>
          <cell r="F2679" t="str">
            <v>failed</v>
          </cell>
          <cell r="S2679" t="str">
            <v>makerspaces</v>
          </cell>
        </row>
        <row r="2680">
          <cell r="D2680">
            <v>8000000</v>
          </cell>
          <cell r="F2680" t="str">
            <v>failed</v>
          </cell>
          <cell r="S2680" t="str">
            <v>makerspaces</v>
          </cell>
        </row>
        <row r="2681">
          <cell r="D2681">
            <v>40000</v>
          </cell>
          <cell r="F2681" t="str">
            <v>failed</v>
          </cell>
          <cell r="S2681" t="str">
            <v>makerspaces</v>
          </cell>
        </row>
        <row r="2682">
          <cell r="D2682">
            <v>32000</v>
          </cell>
          <cell r="F2682" t="str">
            <v>failed</v>
          </cell>
          <cell r="S2682" t="str">
            <v>makerspaces</v>
          </cell>
        </row>
        <row r="2683">
          <cell r="D2683">
            <v>8000</v>
          </cell>
          <cell r="F2683" t="str">
            <v>failed</v>
          </cell>
          <cell r="S2683" t="str">
            <v>food trucks</v>
          </cell>
        </row>
        <row r="2684">
          <cell r="D2684">
            <v>6000</v>
          </cell>
          <cell r="F2684" t="str">
            <v>failed</v>
          </cell>
          <cell r="S2684" t="str">
            <v>food trucks</v>
          </cell>
        </row>
        <row r="2685">
          <cell r="D2685">
            <v>15000</v>
          </cell>
          <cell r="F2685" t="str">
            <v>failed</v>
          </cell>
          <cell r="S2685" t="str">
            <v>food trucks</v>
          </cell>
        </row>
        <row r="2686">
          <cell r="D2686">
            <v>70000</v>
          </cell>
          <cell r="F2686" t="str">
            <v>failed</v>
          </cell>
          <cell r="S2686" t="str">
            <v>food trucks</v>
          </cell>
        </row>
        <row r="2687">
          <cell r="D2687">
            <v>50000</v>
          </cell>
          <cell r="F2687" t="str">
            <v>failed</v>
          </cell>
          <cell r="S2687" t="str">
            <v>food trucks</v>
          </cell>
        </row>
        <row r="2688">
          <cell r="D2688">
            <v>30000</v>
          </cell>
          <cell r="F2688" t="str">
            <v>failed</v>
          </cell>
          <cell r="S2688" t="str">
            <v>food trucks</v>
          </cell>
        </row>
        <row r="2689">
          <cell r="D2689">
            <v>15000</v>
          </cell>
          <cell r="F2689" t="str">
            <v>failed</v>
          </cell>
          <cell r="S2689" t="str">
            <v>food trucks</v>
          </cell>
        </row>
        <row r="2690">
          <cell r="D2690">
            <v>50000</v>
          </cell>
          <cell r="F2690" t="str">
            <v>failed</v>
          </cell>
          <cell r="S2690" t="str">
            <v>food trucks</v>
          </cell>
        </row>
        <row r="2691">
          <cell r="D2691">
            <v>35000</v>
          </cell>
          <cell r="F2691" t="str">
            <v>failed</v>
          </cell>
          <cell r="S2691" t="str">
            <v>food trucks</v>
          </cell>
        </row>
        <row r="2692">
          <cell r="D2692">
            <v>80000</v>
          </cell>
          <cell r="F2692" t="str">
            <v>failed</v>
          </cell>
          <cell r="S2692" t="str">
            <v>food trucks</v>
          </cell>
        </row>
        <row r="2693">
          <cell r="D2693">
            <v>65000</v>
          </cell>
          <cell r="F2693" t="str">
            <v>failed</v>
          </cell>
          <cell r="S2693" t="str">
            <v>food trucks</v>
          </cell>
        </row>
        <row r="2694">
          <cell r="D2694">
            <v>3500</v>
          </cell>
          <cell r="F2694" t="str">
            <v>failed</v>
          </cell>
          <cell r="S2694" t="str">
            <v>food trucks</v>
          </cell>
        </row>
        <row r="2695">
          <cell r="D2695">
            <v>5000</v>
          </cell>
          <cell r="F2695" t="str">
            <v>failed</v>
          </cell>
          <cell r="S2695" t="str">
            <v>food trucks</v>
          </cell>
        </row>
        <row r="2696">
          <cell r="D2696">
            <v>30000</v>
          </cell>
          <cell r="F2696" t="str">
            <v>failed</v>
          </cell>
          <cell r="S2696" t="str">
            <v>food trucks</v>
          </cell>
        </row>
        <row r="2697">
          <cell r="D2697">
            <v>15000</v>
          </cell>
          <cell r="F2697" t="str">
            <v>failed</v>
          </cell>
          <cell r="S2697" t="str">
            <v>food trucks</v>
          </cell>
        </row>
        <row r="2698">
          <cell r="D2698">
            <v>60000</v>
          </cell>
          <cell r="F2698" t="str">
            <v>failed</v>
          </cell>
          <cell r="S2698" t="str">
            <v>food trucks</v>
          </cell>
        </row>
        <row r="2699">
          <cell r="D2699">
            <v>23000</v>
          </cell>
          <cell r="F2699" t="str">
            <v>failed</v>
          </cell>
          <cell r="S2699" t="str">
            <v>food trucks</v>
          </cell>
        </row>
        <row r="2700">
          <cell r="D2700">
            <v>8000</v>
          </cell>
          <cell r="F2700" t="str">
            <v>failed</v>
          </cell>
          <cell r="S2700" t="str">
            <v>food trucks</v>
          </cell>
        </row>
        <row r="2701">
          <cell r="D2701">
            <v>2</v>
          </cell>
          <cell r="F2701" t="str">
            <v>failed</v>
          </cell>
          <cell r="S2701" t="str">
            <v>food trucks</v>
          </cell>
        </row>
        <row r="2702">
          <cell r="D2702">
            <v>9999</v>
          </cell>
          <cell r="F2702" t="str">
            <v>failed</v>
          </cell>
          <cell r="S2702" t="str">
            <v>food trucks</v>
          </cell>
        </row>
        <row r="2703">
          <cell r="D2703">
            <v>3400</v>
          </cell>
          <cell r="F2703" t="str">
            <v>live</v>
          </cell>
          <cell r="S2703" t="str">
            <v>spaces</v>
          </cell>
        </row>
        <row r="2704">
          <cell r="D2704">
            <v>10000</v>
          </cell>
          <cell r="F2704" t="str">
            <v>live</v>
          </cell>
          <cell r="S2704" t="str">
            <v>spaces</v>
          </cell>
        </row>
        <row r="2705">
          <cell r="D2705">
            <v>40000</v>
          </cell>
          <cell r="F2705" t="str">
            <v>live</v>
          </cell>
          <cell r="S2705" t="str">
            <v>spaces</v>
          </cell>
        </row>
        <row r="2706">
          <cell r="D2706">
            <v>19000</v>
          </cell>
          <cell r="F2706" t="str">
            <v>live</v>
          </cell>
          <cell r="S2706" t="str">
            <v>spaces</v>
          </cell>
        </row>
        <row r="2707">
          <cell r="D2707">
            <v>16500</v>
          </cell>
          <cell r="F2707" t="str">
            <v>live</v>
          </cell>
          <cell r="S2707" t="str">
            <v>spaces</v>
          </cell>
        </row>
        <row r="2708">
          <cell r="D2708">
            <v>35000</v>
          </cell>
          <cell r="F2708" t="str">
            <v>successful</v>
          </cell>
          <cell r="S2708" t="str">
            <v>spaces</v>
          </cell>
        </row>
        <row r="2709">
          <cell r="D2709">
            <v>8000</v>
          </cell>
          <cell r="F2709" t="str">
            <v>successful</v>
          </cell>
          <cell r="S2709" t="str">
            <v>spaces</v>
          </cell>
        </row>
        <row r="2710">
          <cell r="D2710">
            <v>20000</v>
          </cell>
          <cell r="F2710" t="str">
            <v>successful</v>
          </cell>
          <cell r="S2710" t="str">
            <v>spaces</v>
          </cell>
        </row>
        <row r="2711">
          <cell r="D2711">
            <v>50000</v>
          </cell>
          <cell r="F2711" t="str">
            <v>successful</v>
          </cell>
          <cell r="S2711" t="str">
            <v>spaces</v>
          </cell>
        </row>
        <row r="2712">
          <cell r="D2712">
            <v>60000</v>
          </cell>
          <cell r="F2712" t="str">
            <v>successful</v>
          </cell>
          <cell r="S2712" t="str">
            <v>spaces</v>
          </cell>
        </row>
        <row r="2713">
          <cell r="D2713">
            <v>3910</v>
          </cell>
          <cell r="F2713" t="str">
            <v>successful</v>
          </cell>
          <cell r="S2713" t="str">
            <v>spaces</v>
          </cell>
        </row>
        <row r="2714">
          <cell r="D2714">
            <v>5500</v>
          </cell>
          <cell r="F2714" t="str">
            <v>successful</v>
          </cell>
          <cell r="S2714" t="str">
            <v>spaces</v>
          </cell>
        </row>
        <row r="2715">
          <cell r="D2715">
            <v>150000</v>
          </cell>
          <cell r="F2715" t="str">
            <v>successful</v>
          </cell>
          <cell r="S2715" t="str">
            <v>spaces</v>
          </cell>
        </row>
        <row r="2716">
          <cell r="D2716">
            <v>25000</v>
          </cell>
          <cell r="F2716" t="str">
            <v>successful</v>
          </cell>
          <cell r="S2716" t="str">
            <v>spaces</v>
          </cell>
        </row>
        <row r="2717">
          <cell r="D2717">
            <v>12000</v>
          </cell>
          <cell r="F2717" t="str">
            <v>successful</v>
          </cell>
          <cell r="S2717" t="str">
            <v>spaces</v>
          </cell>
        </row>
        <row r="2718">
          <cell r="D2718">
            <v>10000</v>
          </cell>
          <cell r="F2718" t="str">
            <v>successful</v>
          </cell>
          <cell r="S2718" t="str">
            <v>spaces</v>
          </cell>
        </row>
        <row r="2719">
          <cell r="D2719">
            <v>25000</v>
          </cell>
          <cell r="F2719" t="str">
            <v>successful</v>
          </cell>
          <cell r="S2719" t="str">
            <v>spaces</v>
          </cell>
        </row>
        <row r="2720">
          <cell r="D2720">
            <v>18000</v>
          </cell>
          <cell r="F2720" t="str">
            <v>successful</v>
          </cell>
          <cell r="S2720" t="str">
            <v>spaces</v>
          </cell>
        </row>
        <row r="2721">
          <cell r="D2721">
            <v>6000</v>
          </cell>
          <cell r="F2721" t="str">
            <v>successful</v>
          </cell>
          <cell r="S2721" t="str">
            <v>spaces</v>
          </cell>
        </row>
        <row r="2722">
          <cell r="D2722">
            <v>25000</v>
          </cell>
          <cell r="F2722" t="str">
            <v>successful</v>
          </cell>
          <cell r="S2722" t="str">
            <v>spaces</v>
          </cell>
        </row>
        <row r="2723">
          <cell r="D2723">
            <v>750</v>
          </cell>
          <cell r="F2723" t="str">
            <v>successful</v>
          </cell>
          <cell r="S2723" t="str">
            <v>hardware</v>
          </cell>
        </row>
        <row r="2724">
          <cell r="D2724">
            <v>5000</v>
          </cell>
          <cell r="F2724" t="str">
            <v>successful</v>
          </cell>
          <cell r="S2724" t="str">
            <v>hardware</v>
          </cell>
        </row>
        <row r="2725">
          <cell r="D2725">
            <v>12000</v>
          </cell>
          <cell r="F2725" t="str">
            <v>successful</v>
          </cell>
          <cell r="S2725" t="str">
            <v>hardware</v>
          </cell>
        </row>
        <row r="2726">
          <cell r="D2726">
            <v>2468</v>
          </cell>
          <cell r="F2726" t="str">
            <v>successful</v>
          </cell>
          <cell r="S2726" t="str">
            <v>hardware</v>
          </cell>
        </row>
        <row r="2727">
          <cell r="D2727">
            <v>40000</v>
          </cell>
          <cell r="F2727" t="str">
            <v>successful</v>
          </cell>
          <cell r="S2727" t="str">
            <v>hardware</v>
          </cell>
        </row>
        <row r="2728">
          <cell r="D2728">
            <v>100000</v>
          </cell>
          <cell r="F2728" t="str">
            <v>successful</v>
          </cell>
          <cell r="S2728" t="str">
            <v>hardware</v>
          </cell>
        </row>
        <row r="2729">
          <cell r="D2729">
            <v>10000</v>
          </cell>
          <cell r="F2729" t="str">
            <v>successful</v>
          </cell>
          <cell r="S2729" t="str">
            <v>hardware</v>
          </cell>
        </row>
        <row r="2730">
          <cell r="D2730">
            <v>15000</v>
          </cell>
          <cell r="F2730" t="str">
            <v>successful</v>
          </cell>
          <cell r="S2730" t="str">
            <v>hardware</v>
          </cell>
        </row>
        <row r="2731">
          <cell r="D2731">
            <v>7500</v>
          </cell>
          <cell r="F2731" t="str">
            <v>successful</v>
          </cell>
          <cell r="S2731" t="str">
            <v>hardware</v>
          </cell>
        </row>
        <row r="2732">
          <cell r="D2732">
            <v>27000</v>
          </cell>
          <cell r="F2732" t="str">
            <v>successful</v>
          </cell>
          <cell r="S2732" t="str">
            <v>hardware</v>
          </cell>
        </row>
        <row r="2733">
          <cell r="D2733">
            <v>30000</v>
          </cell>
          <cell r="F2733" t="str">
            <v>successful</v>
          </cell>
          <cell r="S2733" t="str">
            <v>hardware</v>
          </cell>
        </row>
        <row r="2734">
          <cell r="D2734">
            <v>12000</v>
          </cell>
          <cell r="F2734" t="str">
            <v>successful</v>
          </cell>
          <cell r="S2734" t="str">
            <v>hardware</v>
          </cell>
        </row>
        <row r="2735">
          <cell r="D2735">
            <v>50000</v>
          </cell>
          <cell r="F2735" t="str">
            <v>successful</v>
          </cell>
          <cell r="S2735" t="str">
            <v>hardware</v>
          </cell>
        </row>
        <row r="2736">
          <cell r="D2736">
            <v>1</v>
          </cell>
          <cell r="F2736" t="str">
            <v>successful</v>
          </cell>
          <cell r="S2736" t="str">
            <v>hardware</v>
          </cell>
        </row>
        <row r="2737">
          <cell r="D2737">
            <v>750</v>
          </cell>
          <cell r="F2737" t="str">
            <v>successful</v>
          </cell>
          <cell r="S2737" t="str">
            <v>hardware</v>
          </cell>
        </row>
        <row r="2738">
          <cell r="D2738">
            <v>8000</v>
          </cell>
          <cell r="F2738" t="str">
            <v>successful</v>
          </cell>
          <cell r="S2738" t="str">
            <v>hardware</v>
          </cell>
        </row>
        <row r="2739">
          <cell r="D2739">
            <v>30000</v>
          </cell>
          <cell r="F2739" t="str">
            <v>successful</v>
          </cell>
          <cell r="S2739" t="str">
            <v>hardware</v>
          </cell>
        </row>
        <row r="2740">
          <cell r="D2740">
            <v>5000</v>
          </cell>
          <cell r="F2740" t="str">
            <v>successful</v>
          </cell>
          <cell r="S2740" t="str">
            <v>hardware</v>
          </cell>
        </row>
        <row r="2741">
          <cell r="D2741">
            <v>1100</v>
          </cell>
          <cell r="F2741" t="str">
            <v>successful</v>
          </cell>
          <cell r="S2741" t="str">
            <v>hardware</v>
          </cell>
        </row>
        <row r="2742">
          <cell r="D2742">
            <v>300</v>
          </cell>
          <cell r="F2742" t="str">
            <v>successful</v>
          </cell>
          <cell r="S2742" t="str">
            <v>hardware</v>
          </cell>
        </row>
        <row r="2743">
          <cell r="D2743">
            <v>8000</v>
          </cell>
          <cell r="F2743" t="str">
            <v>failed</v>
          </cell>
          <cell r="S2743" t="str">
            <v>children's books</v>
          </cell>
        </row>
        <row r="2744">
          <cell r="D2744">
            <v>2500</v>
          </cell>
          <cell r="F2744" t="str">
            <v>failed</v>
          </cell>
          <cell r="S2744" t="str">
            <v>children's books</v>
          </cell>
        </row>
        <row r="2745">
          <cell r="D2745">
            <v>5999</v>
          </cell>
          <cell r="F2745" t="str">
            <v>failed</v>
          </cell>
          <cell r="S2745" t="str">
            <v>children's books</v>
          </cell>
        </row>
        <row r="2746">
          <cell r="D2746">
            <v>16000</v>
          </cell>
          <cell r="F2746" t="str">
            <v>failed</v>
          </cell>
          <cell r="S2746" t="str">
            <v>children's books</v>
          </cell>
        </row>
        <row r="2747">
          <cell r="D2747">
            <v>8000</v>
          </cell>
          <cell r="F2747" t="str">
            <v>failed</v>
          </cell>
          <cell r="S2747" t="str">
            <v>children's books</v>
          </cell>
        </row>
        <row r="2748">
          <cell r="D2748">
            <v>3000</v>
          </cell>
          <cell r="F2748" t="str">
            <v>failed</v>
          </cell>
          <cell r="S2748" t="str">
            <v>children's books</v>
          </cell>
        </row>
        <row r="2749">
          <cell r="D2749">
            <v>500</v>
          </cell>
          <cell r="F2749" t="str">
            <v>failed</v>
          </cell>
          <cell r="S2749" t="str">
            <v>children's books</v>
          </cell>
        </row>
        <row r="2750">
          <cell r="D2750">
            <v>5000</v>
          </cell>
          <cell r="F2750" t="str">
            <v>failed</v>
          </cell>
          <cell r="S2750" t="str">
            <v>children's books</v>
          </cell>
        </row>
        <row r="2751">
          <cell r="D2751">
            <v>10000</v>
          </cell>
          <cell r="F2751" t="str">
            <v>failed</v>
          </cell>
          <cell r="S2751" t="str">
            <v>children's books</v>
          </cell>
        </row>
        <row r="2752">
          <cell r="D2752">
            <v>1999</v>
          </cell>
          <cell r="F2752" t="str">
            <v>failed</v>
          </cell>
          <cell r="S2752" t="str">
            <v>children's books</v>
          </cell>
        </row>
        <row r="2753">
          <cell r="D2753">
            <v>3274</v>
          </cell>
          <cell r="F2753" t="str">
            <v>failed</v>
          </cell>
          <cell r="S2753" t="str">
            <v>children's books</v>
          </cell>
        </row>
        <row r="2754">
          <cell r="D2754">
            <v>4800</v>
          </cell>
          <cell r="F2754" t="str">
            <v>failed</v>
          </cell>
          <cell r="S2754" t="str">
            <v>children's books</v>
          </cell>
        </row>
        <row r="2755">
          <cell r="D2755">
            <v>2000</v>
          </cell>
          <cell r="F2755" t="str">
            <v>failed</v>
          </cell>
          <cell r="S2755" t="str">
            <v>children's books</v>
          </cell>
        </row>
        <row r="2756">
          <cell r="D2756">
            <v>10000</v>
          </cell>
          <cell r="F2756" t="str">
            <v>failed</v>
          </cell>
          <cell r="S2756" t="str">
            <v>children's books</v>
          </cell>
        </row>
        <row r="2757">
          <cell r="D2757">
            <v>500</v>
          </cell>
          <cell r="F2757" t="str">
            <v>failed</v>
          </cell>
          <cell r="S2757" t="str">
            <v>children's books</v>
          </cell>
        </row>
        <row r="2758">
          <cell r="D2758">
            <v>10000</v>
          </cell>
          <cell r="F2758" t="str">
            <v>failed</v>
          </cell>
          <cell r="S2758" t="str">
            <v>children's books</v>
          </cell>
        </row>
        <row r="2759">
          <cell r="D2759">
            <v>1500</v>
          </cell>
          <cell r="F2759" t="str">
            <v>failed</v>
          </cell>
          <cell r="S2759" t="str">
            <v>children's books</v>
          </cell>
        </row>
        <row r="2760">
          <cell r="D2760">
            <v>2000</v>
          </cell>
          <cell r="F2760" t="str">
            <v>failed</v>
          </cell>
          <cell r="S2760" t="str">
            <v>children's books</v>
          </cell>
        </row>
        <row r="2761">
          <cell r="D2761">
            <v>1000</v>
          </cell>
          <cell r="F2761" t="str">
            <v>failed</v>
          </cell>
          <cell r="S2761" t="str">
            <v>children's books</v>
          </cell>
        </row>
        <row r="2762">
          <cell r="D2762">
            <v>5000</v>
          </cell>
          <cell r="F2762" t="str">
            <v>failed</v>
          </cell>
          <cell r="S2762" t="str">
            <v>children's books</v>
          </cell>
        </row>
        <row r="2763">
          <cell r="D2763">
            <v>5000</v>
          </cell>
          <cell r="F2763" t="str">
            <v>failed</v>
          </cell>
          <cell r="S2763" t="str">
            <v>children's books</v>
          </cell>
        </row>
        <row r="2764">
          <cell r="D2764">
            <v>3250</v>
          </cell>
          <cell r="F2764" t="str">
            <v>failed</v>
          </cell>
          <cell r="S2764" t="str">
            <v>children's books</v>
          </cell>
        </row>
        <row r="2765">
          <cell r="D2765">
            <v>39400</v>
          </cell>
          <cell r="F2765" t="str">
            <v>failed</v>
          </cell>
          <cell r="S2765" t="str">
            <v>children's books</v>
          </cell>
        </row>
        <row r="2766">
          <cell r="D2766">
            <v>4000</v>
          </cell>
          <cell r="F2766" t="str">
            <v>failed</v>
          </cell>
          <cell r="S2766" t="str">
            <v>children's books</v>
          </cell>
        </row>
        <row r="2767">
          <cell r="D2767">
            <v>4000</v>
          </cell>
          <cell r="F2767" t="str">
            <v>failed</v>
          </cell>
          <cell r="S2767" t="str">
            <v>children's books</v>
          </cell>
        </row>
        <row r="2768">
          <cell r="D2768">
            <v>5000</v>
          </cell>
          <cell r="F2768" t="str">
            <v>failed</v>
          </cell>
          <cell r="S2768" t="str">
            <v>children's books</v>
          </cell>
        </row>
        <row r="2769">
          <cell r="D2769">
            <v>4000</v>
          </cell>
          <cell r="F2769" t="str">
            <v>failed</v>
          </cell>
          <cell r="S2769" t="str">
            <v>children's books</v>
          </cell>
        </row>
        <row r="2770">
          <cell r="D2770">
            <v>7000</v>
          </cell>
          <cell r="F2770" t="str">
            <v>failed</v>
          </cell>
          <cell r="S2770" t="str">
            <v>children's books</v>
          </cell>
        </row>
        <row r="2771">
          <cell r="D2771">
            <v>800</v>
          </cell>
          <cell r="F2771" t="str">
            <v>failed</v>
          </cell>
          <cell r="S2771" t="str">
            <v>children's books</v>
          </cell>
        </row>
        <row r="2772">
          <cell r="D2772">
            <v>20000</v>
          </cell>
          <cell r="F2772" t="str">
            <v>failed</v>
          </cell>
          <cell r="S2772" t="str">
            <v>children's books</v>
          </cell>
        </row>
        <row r="2773">
          <cell r="D2773">
            <v>19980</v>
          </cell>
          <cell r="F2773" t="str">
            <v>failed</v>
          </cell>
          <cell r="S2773" t="str">
            <v>children's books</v>
          </cell>
        </row>
        <row r="2774">
          <cell r="D2774">
            <v>8000</v>
          </cell>
          <cell r="F2774" t="str">
            <v>failed</v>
          </cell>
          <cell r="S2774" t="str">
            <v>children's books</v>
          </cell>
        </row>
        <row r="2775">
          <cell r="D2775">
            <v>530</v>
          </cell>
          <cell r="F2775" t="str">
            <v>failed</v>
          </cell>
          <cell r="S2775" t="str">
            <v>children's books</v>
          </cell>
        </row>
        <row r="2776">
          <cell r="D2776">
            <v>4000</v>
          </cell>
          <cell r="F2776" t="str">
            <v>failed</v>
          </cell>
          <cell r="S2776" t="str">
            <v>children's books</v>
          </cell>
        </row>
        <row r="2777">
          <cell r="D2777">
            <v>5000</v>
          </cell>
          <cell r="F2777" t="str">
            <v>failed</v>
          </cell>
          <cell r="S2777" t="str">
            <v>children's books</v>
          </cell>
        </row>
        <row r="2778">
          <cell r="D2778">
            <v>21000</v>
          </cell>
          <cell r="F2778" t="str">
            <v>failed</v>
          </cell>
          <cell r="S2778" t="str">
            <v>children's books</v>
          </cell>
        </row>
        <row r="2779">
          <cell r="D2779">
            <v>3000</v>
          </cell>
          <cell r="F2779" t="str">
            <v>failed</v>
          </cell>
          <cell r="S2779" t="str">
            <v>children's books</v>
          </cell>
        </row>
        <row r="2780">
          <cell r="D2780">
            <v>5500</v>
          </cell>
          <cell r="F2780" t="str">
            <v>failed</v>
          </cell>
          <cell r="S2780" t="str">
            <v>children's books</v>
          </cell>
        </row>
        <row r="2781">
          <cell r="D2781">
            <v>2500</v>
          </cell>
          <cell r="F2781" t="str">
            <v>failed</v>
          </cell>
          <cell r="S2781" t="str">
            <v>children's books</v>
          </cell>
        </row>
        <row r="2782">
          <cell r="D2782">
            <v>100000</v>
          </cell>
          <cell r="F2782" t="str">
            <v>failed</v>
          </cell>
          <cell r="S2782" t="str">
            <v>children's books</v>
          </cell>
        </row>
        <row r="2783">
          <cell r="D2783">
            <v>1250</v>
          </cell>
          <cell r="F2783" t="str">
            <v>successful</v>
          </cell>
          <cell r="S2783" t="str">
            <v>plays</v>
          </cell>
        </row>
        <row r="2784">
          <cell r="D2784">
            <v>1000</v>
          </cell>
          <cell r="F2784" t="str">
            <v>successful</v>
          </cell>
          <cell r="S2784" t="str">
            <v>plays</v>
          </cell>
        </row>
        <row r="2785">
          <cell r="D2785">
            <v>1000</v>
          </cell>
          <cell r="F2785" t="str">
            <v>successful</v>
          </cell>
          <cell r="S2785" t="str">
            <v>plays</v>
          </cell>
        </row>
        <row r="2786">
          <cell r="D2786">
            <v>6000</v>
          </cell>
          <cell r="F2786" t="str">
            <v>successful</v>
          </cell>
          <cell r="S2786" t="str">
            <v>plays</v>
          </cell>
        </row>
        <row r="2787">
          <cell r="D2787">
            <v>5000</v>
          </cell>
          <cell r="F2787" t="str">
            <v>successful</v>
          </cell>
          <cell r="S2787" t="str">
            <v>plays</v>
          </cell>
        </row>
        <row r="2788">
          <cell r="D2788">
            <v>2500</v>
          </cell>
          <cell r="F2788" t="str">
            <v>successful</v>
          </cell>
          <cell r="S2788" t="str">
            <v>plays</v>
          </cell>
        </row>
        <row r="2789">
          <cell r="D2789">
            <v>1000</v>
          </cell>
          <cell r="F2789" t="str">
            <v>successful</v>
          </cell>
          <cell r="S2789" t="str">
            <v>plays</v>
          </cell>
        </row>
        <row r="2790">
          <cell r="D2790">
            <v>2000</v>
          </cell>
          <cell r="F2790" t="str">
            <v>successful</v>
          </cell>
          <cell r="S2790" t="str">
            <v>plays</v>
          </cell>
        </row>
        <row r="2791">
          <cell r="D2791">
            <v>3000</v>
          </cell>
          <cell r="F2791" t="str">
            <v>successful</v>
          </cell>
          <cell r="S2791" t="str">
            <v>plays</v>
          </cell>
        </row>
        <row r="2792">
          <cell r="D2792">
            <v>3000</v>
          </cell>
          <cell r="F2792" t="str">
            <v>successful</v>
          </cell>
          <cell r="S2792" t="str">
            <v>plays</v>
          </cell>
        </row>
        <row r="2793">
          <cell r="D2793">
            <v>2000</v>
          </cell>
          <cell r="F2793" t="str">
            <v>successful</v>
          </cell>
          <cell r="S2793" t="str">
            <v>plays</v>
          </cell>
        </row>
        <row r="2794">
          <cell r="D2794">
            <v>2000</v>
          </cell>
          <cell r="F2794" t="str">
            <v>successful</v>
          </cell>
          <cell r="S2794" t="str">
            <v>plays</v>
          </cell>
        </row>
        <row r="2795">
          <cell r="D2795">
            <v>10000</v>
          </cell>
          <cell r="F2795" t="str">
            <v>successful</v>
          </cell>
          <cell r="S2795" t="str">
            <v>plays</v>
          </cell>
        </row>
        <row r="2796">
          <cell r="D2796">
            <v>50</v>
          </cell>
          <cell r="F2796" t="str">
            <v>successful</v>
          </cell>
          <cell r="S2796" t="str">
            <v>plays</v>
          </cell>
        </row>
        <row r="2797">
          <cell r="D2797">
            <v>700</v>
          </cell>
          <cell r="F2797" t="str">
            <v>successful</v>
          </cell>
          <cell r="S2797" t="str">
            <v>plays</v>
          </cell>
        </row>
        <row r="2798">
          <cell r="D2798">
            <v>800</v>
          </cell>
          <cell r="F2798" t="str">
            <v>successful</v>
          </cell>
          <cell r="S2798" t="str">
            <v>plays</v>
          </cell>
        </row>
        <row r="2799">
          <cell r="D2799">
            <v>8000</v>
          </cell>
          <cell r="F2799" t="str">
            <v>successful</v>
          </cell>
          <cell r="S2799" t="str">
            <v>plays</v>
          </cell>
        </row>
        <row r="2800">
          <cell r="D2800">
            <v>5000</v>
          </cell>
          <cell r="F2800" t="str">
            <v>successful</v>
          </cell>
          <cell r="S2800" t="str">
            <v>plays</v>
          </cell>
        </row>
        <row r="2801">
          <cell r="D2801">
            <v>5000</v>
          </cell>
          <cell r="F2801" t="str">
            <v>successful</v>
          </cell>
          <cell r="S2801" t="str">
            <v>plays</v>
          </cell>
        </row>
        <row r="2802">
          <cell r="D2802">
            <v>1000</v>
          </cell>
          <cell r="F2802" t="str">
            <v>successful</v>
          </cell>
          <cell r="S2802" t="str">
            <v>plays</v>
          </cell>
        </row>
        <row r="2803">
          <cell r="D2803">
            <v>500</v>
          </cell>
          <cell r="F2803" t="str">
            <v>successful</v>
          </cell>
          <cell r="S2803" t="str">
            <v>plays</v>
          </cell>
        </row>
        <row r="2804">
          <cell r="D2804">
            <v>3000</v>
          </cell>
          <cell r="F2804" t="str">
            <v>successful</v>
          </cell>
          <cell r="S2804" t="str">
            <v>plays</v>
          </cell>
        </row>
        <row r="2805">
          <cell r="D2805">
            <v>10000</v>
          </cell>
          <cell r="F2805" t="str">
            <v>successful</v>
          </cell>
          <cell r="S2805" t="str">
            <v>plays</v>
          </cell>
        </row>
        <row r="2806">
          <cell r="D2806">
            <v>1000</v>
          </cell>
          <cell r="F2806" t="str">
            <v>successful</v>
          </cell>
          <cell r="S2806" t="str">
            <v>plays</v>
          </cell>
        </row>
        <row r="2807">
          <cell r="D2807">
            <v>400</v>
          </cell>
          <cell r="F2807" t="str">
            <v>successful</v>
          </cell>
          <cell r="S2807" t="str">
            <v>plays</v>
          </cell>
        </row>
        <row r="2808">
          <cell r="D2808">
            <v>3000</v>
          </cell>
          <cell r="F2808" t="str">
            <v>successful</v>
          </cell>
          <cell r="S2808" t="str">
            <v>plays</v>
          </cell>
        </row>
        <row r="2809">
          <cell r="D2809">
            <v>5000</v>
          </cell>
          <cell r="F2809" t="str">
            <v>successful</v>
          </cell>
          <cell r="S2809" t="str">
            <v>plays</v>
          </cell>
        </row>
        <row r="2810">
          <cell r="D2810">
            <v>4500</v>
          </cell>
          <cell r="F2810" t="str">
            <v>successful</v>
          </cell>
          <cell r="S2810" t="str">
            <v>plays</v>
          </cell>
        </row>
        <row r="2811">
          <cell r="D2811">
            <v>2500</v>
          </cell>
          <cell r="F2811" t="str">
            <v>successful</v>
          </cell>
          <cell r="S2811" t="str">
            <v>plays</v>
          </cell>
        </row>
        <row r="2812">
          <cell r="D2812">
            <v>2500</v>
          </cell>
          <cell r="F2812" t="str">
            <v>successful</v>
          </cell>
          <cell r="S2812" t="str">
            <v>plays</v>
          </cell>
        </row>
        <row r="2813">
          <cell r="D2813">
            <v>10000</v>
          </cell>
          <cell r="F2813" t="str">
            <v>successful</v>
          </cell>
          <cell r="S2813" t="str">
            <v>plays</v>
          </cell>
        </row>
        <row r="2814">
          <cell r="D2814">
            <v>5000</v>
          </cell>
          <cell r="F2814" t="str">
            <v>successful</v>
          </cell>
          <cell r="S2814" t="str">
            <v>plays</v>
          </cell>
        </row>
        <row r="2815">
          <cell r="D2815">
            <v>2800</v>
          </cell>
          <cell r="F2815" t="str">
            <v>successful</v>
          </cell>
          <cell r="S2815" t="str">
            <v>plays</v>
          </cell>
        </row>
        <row r="2816">
          <cell r="D2816">
            <v>1500</v>
          </cell>
          <cell r="F2816" t="str">
            <v>successful</v>
          </cell>
          <cell r="S2816" t="str">
            <v>plays</v>
          </cell>
        </row>
        <row r="2817">
          <cell r="D2817">
            <v>250</v>
          </cell>
          <cell r="F2817" t="str">
            <v>successful</v>
          </cell>
          <cell r="S2817" t="str">
            <v>plays</v>
          </cell>
        </row>
        <row r="2818">
          <cell r="D2818">
            <v>3000</v>
          </cell>
          <cell r="F2818" t="str">
            <v>successful</v>
          </cell>
          <cell r="S2818" t="str">
            <v>plays</v>
          </cell>
        </row>
        <row r="2819">
          <cell r="D2819">
            <v>600</v>
          </cell>
          <cell r="F2819" t="str">
            <v>successful</v>
          </cell>
          <cell r="S2819" t="str">
            <v>plays</v>
          </cell>
        </row>
        <row r="2820">
          <cell r="D2820">
            <v>10000</v>
          </cell>
          <cell r="F2820" t="str">
            <v>successful</v>
          </cell>
          <cell r="S2820" t="str">
            <v>plays</v>
          </cell>
        </row>
        <row r="2821">
          <cell r="D2821">
            <v>5000</v>
          </cell>
          <cell r="F2821" t="str">
            <v>successful</v>
          </cell>
          <cell r="S2821" t="str">
            <v>plays</v>
          </cell>
        </row>
        <row r="2822">
          <cell r="D2822">
            <v>200</v>
          </cell>
          <cell r="F2822" t="str">
            <v>successful</v>
          </cell>
          <cell r="S2822" t="str">
            <v>plays</v>
          </cell>
        </row>
        <row r="2823">
          <cell r="D2823">
            <v>1000</v>
          </cell>
          <cell r="F2823" t="str">
            <v>successful</v>
          </cell>
          <cell r="S2823" t="str">
            <v>plays</v>
          </cell>
        </row>
        <row r="2824">
          <cell r="D2824">
            <v>6000</v>
          </cell>
          <cell r="F2824" t="str">
            <v>successful</v>
          </cell>
          <cell r="S2824" t="str">
            <v>plays</v>
          </cell>
        </row>
        <row r="2825">
          <cell r="D2825">
            <v>100</v>
          </cell>
          <cell r="F2825" t="str">
            <v>successful</v>
          </cell>
          <cell r="S2825" t="str">
            <v>plays</v>
          </cell>
        </row>
        <row r="2826">
          <cell r="D2826">
            <v>650</v>
          </cell>
          <cell r="F2826" t="str">
            <v>successful</v>
          </cell>
          <cell r="S2826" t="str">
            <v>plays</v>
          </cell>
        </row>
        <row r="2827">
          <cell r="D2827">
            <v>3000</v>
          </cell>
          <cell r="F2827" t="str">
            <v>successful</v>
          </cell>
          <cell r="S2827" t="str">
            <v>plays</v>
          </cell>
        </row>
        <row r="2828">
          <cell r="D2828">
            <v>2000</v>
          </cell>
          <cell r="F2828" t="str">
            <v>successful</v>
          </cell>
          <cell r="S2828" t="str">
            <v>plays</v>
          </cell>
        </row>
        <row r="2829">
          <cell r="D2829">
            <v>2000</v>
          </cell>
          <cell r="F2829" t="str">
            <v>successful</v>
          </cell>
          <cell r="S2829" t="str">
            <v>plays</v>
          </cell>
        </row>
        <row r="2830">
          <cell r="D2830">
            <v>9500</v>
          </cell>
          <cell r="F2830" t="str">
            <v>successful</v>
          </cell>
          <cell r="S2830" t="str">
            <v>plays</v>
          </cell>
        </row>
        <row r="2831">
          <cell r="D2831">
            <v>2500</v>
          </cell>
          <cell r="F2831" t="str">
            <v>successful</v>
          </cell>
          <cell r="S2831" t="str">
            <v>plays</v>
          </cell>
        </row>
        <row r="2832">
          <cell r="D2832">
            <v>3000</v>
          </cell>
          <cell r="F2832" t="str">
            <v>successful</v>
          </cell>
          <cell r="S2832" t="str">
            <v>plays</v>
          </cell>
        </row>
        <row r="2833">
          <cell r="D2833">
            <v>3000</v>
          </cell>
          <cell r="F2833" t="str">
            <v>successful</v>
          </cell>
          <cell r="S2833" t="str">
            <v>plays</v>
          </cell>
        </row>
        <row r="2834">
          <cell r="D2834">
            <v>2500</v>
          </cell>
          <cell r="F2834" t="str">
            <v>successful</v>
          </cell>
          <cell r="S2834" t="str">
            <v>plays</v>
          </cell>
        </row>
        <row r="2835">
          <cell r="D2835">
            <v>2700</v>
          </cell>
          <cell r="F2835" t="str">
            <v>successful</v>
          </cell>
          <cell r="S2835" t="str">
            <v>plays</v>
          </cell>
        </row>
        <row r="2836">
          <cell r="D2836">
            <v>800</v>
          </cell>
          <cell r="F2836" t="str">
            <v>successful</v>
          </cell>
          <cell r="S2836" t="str">
            <v>plays</v>
          </cell>
        </row>
        <row r="2837">
          <cell r="D2837">
            <v>1000</v>
          </cell>
          <cell r="F2837" t="str">
            <v>successful</v>
          </cell>
          <cell r="S2837" t="str">
            <v>plays</v>
          </cell>
        </row>
        <row r="2838">
          <cell r="D2838">
            <v>450</v>
          </cell>
          <cell r="F2838" t="str">
            <v>successful</v>
          </cell>
          <cell r="S2838" t="str">
            <v>plays</v>
          </cell>
        </row>
        <row r="2839">
          <cell r="D2839">
            <v>850</v>
          </cell>
          <cell r="F2839" t="str">
            <v>successful</v>
          </cell>
          <cell r="S2839" t="str">
            <v>plays</v>
          </cell>
        </row>
        <row r="2840">
          <cell r="D2840">
            <v>2000</v>
          </cell>
          <cell r="F2840" t="str">
            <v>successful</v>
          </cell>
          <cell r="S2840" t="str">
            <v>plays</v>
          </cell>
        </row>
        <row r="2841">
          <cell r="D2841">
            <v>3500</v>
          </cell>
          <cell r="F2841" t="str">
            <v>successful</v>
          </cell>
          <cell r="S2841" t="str">
            <v>plays</v>
          </cell>
        </row>
        <row r="2842">
          <cell r="D2842">
            <v>2500</v>
          </cell>
          <cell r="F2842" t="str">
            <v>successful</v>
          </cell>
          <cell r="S2842" t="str">
            <v>plays</v>
          </cell>
        </row>
        <row r="2843">
          <cell r="D2843">
            <v>1000</v>
          </cell>
          <cell r="F2843" t="str">
            <v>failed</v>
          </cell>
          <cell r="S2843" t="str">
            <v>plays</v>
          </cell>
        </row>
        <row r="2844">
          <cell r="D2844">
            <v>1500</v>
          </cell>
          <cell r="F2844" t="str">
            <v>failed</v>
          </cell>
          <cell r="S2844" t="str">
            <v>plays</v>
          </cell>
        </row>
        <row r="2845">
          <cell r="D2845">
            <v>1200</v>
          </cell>
          <cell r="F2845" t="str">
            <v>failed</v>
          </cell>
          <cell r="S2845" t="str">
            <v>plays</v>
          </cell>
        </row>
        <row r="2846">
          <cell r="D2846">
            <v>550</v>
          </cell>
          <cell r="F2846" t="str">
            <v>failed</v>
          </cell>
          <cell r="S2846" t="str">
            <v>plays</v>
          </cell>
        </row>
        <row r="2847">
          <cell r="D2847">
            <v>7500</v>
          </cell>
          <cell r="F2847" t="str">
            <v>failed</v>
          </cell>
          <cell r="S2847" t="str">
            <v>plays</v>
          </cell>
        </row>
        <row r="2848">
          <cell r="D2848">
            <v>8000</v>
          </cell>
          <cell r="F2848" t="str">
            <v>failed</v>
          </cell>
          <cell r="S2848" t="str">
            <v>plays</v>
          </cell>
        </row>
        <row r="2849">
          <cell r="D2849">
            <v>2000</v>
          </cell>
          <cell r="F2849" t="str">
            <v>failed</v>
          </cell>
          <cell r="S2849" t="str">
            <v>plays</v>
          </cell>
        </row>
        <row r="2850">
          <cell r="D2850">
            <v>35000</v>
          </cell>
          <cell r="F2850" t="str">
            <v>failed</v>
          </cell>
          <cell r="S2850" t="str">
            <v>plays</v>
          </cell>
        </row>
        <row r="2851">
          <cell r="D2851">
            <v>500</v>
          </cell>
          <cell r="F2851" t="str">
            <v>failed</v>
          </cell>
          <cell r="S2851" t="str">
            <v>plays</v>
          </cell>
        </row>
        <row r="2852">
          <cell r="D2852">
            <v>8000</v>
          </cell>
          <cell r="F2852" t="str">
            <v>failed</v>
          </cell>
          <cell r="S2852" t="str">
            <v>plays</v>
          </cell>
        </row>
        <row r="2853">
          <cell r="D2853">
            <v>4500</v>
          </cell>
          <cell r="F2853" t="str">
            <v>failed</v>
          </cell>
          <cell r="S2853" t="str">
            <v>plays</v>
          </cell>
        </row>
        <row r="2854">
          <cell r="D2854">
            <v>5000</v>
          </cell>
          <cell r="F2854" t="str">
            <v>failed</v>
          </cell>
          <cell r="S2854" t="str">
            <v>plays</v>
          </cell>
        </row>
        <row r="2855">
          <cell r="D2855">
            <v>9500</v>
          </cell>
          <cell r="F2855" t="str">
            <v>failed</v>
          </cell>
          <cell r="S2855" t="str">
            <v>plays</v>
          </cell>
        </row>
        <row r="2856">
          <cell r="D2856">
            <v>1000</v>
          </cell>
          <cell r="F2856" t="str">
            <v>failed</v>
          </cell>
          <cell r="S2856" t="str">
            <v>plays</v>
          </cell>
        </row>
        <row r="2857">
          <cell r="D2857">
            <v>600</v>
          </cell>
          <cell r="F2857" t="str">
            <v>failed</v>
          </cell>
          <cell r="S2857" t="str">
            <v>plays</v>
          </cell>
        </row>
        <row r="2858">
          <cell r="D2858">
            <v>3000</v>
          </cell>
          <cell r="F2858" t="str">
            <v>failed</v>
          </cell>
          <cell r="S2858" t="str">
            <v>plays</v>
          </cell>
        </row>
        <row r="2859">
          <cell r="D2859">
            <v>38000</v>
          </cell>
          <cell r="F2859" t="str">
            <v>failed</v>
          </cell>
          <cell r="S2859" t="str">
            <v>plays</v>
          </cell>
        </row>
        <row r="2860">
          <cell r="D2860">
            <v>1000</v>
          </cell>
          <cell r="F2860" t="str">
            <v>failed</v>
          </cell>
          <cell r="S2860" t="str">
            <v>plays</v>
          </cell>
        </row>
        <row r="2861">
          <cell r="D2861">
            <v>2000</v>
          </cell>
          <cell r="F2861" t="str">
            <v>failed</v>
          </cell>
          <cell r="S2861" t="str">
            <v>plays</v>
          </cell>
        </row>
        <row r="2862">
          <cell r="D2862">
            <v>4000</v>
          </cell>
          <cell r="F2862" t="str">
            <v>failed</v>
          </cell>
          <cell r="S2862" t="str">
            <v>plays</v>
          </cell>
        </row>
        <row r="2863">
          <cell r="D2863">
            <v>250</v>
          </cell>
          <cell r="F2863" t="str">
            <v>failed</v>
          </cell>
          <cell r="S2863" t="str">
            <v>plays</v>
          </cell>
        </row>
        <row r="2864">
          <cell r="D2864">
            <v>12700</v>
          </cell>
          <cell r="F2864" t="str">
            <v>failed</v>
          </cell>
          <cell r="S2864" t="str">
            <v>plays</v>
          </cell>
        </row>
        <row r="2865">
          <cell r="D2865">
            <v>50000</v>
          </cell>
          <cell r="F2865" t="str">
            <v>failed</v>
          </cell>
          <cell r="S2865" t="str">
            <v>plays</v>
          </cell>
        </row>
        <row r="2866">
          <cell r="D2866">
            <v>2500</v>
          </cell>
          <cell r="F2866" t="str">
            <v>failed</v>
          </cell>
          <cell r="S2866" t="str">
            <v>plays</v>
          </cell>
        </row>
        <row r="2867">
          <cell r="D2867">
            <v>2888</v>
          </cell>
          <cell r="F2867" t="str">
            <v>failed</v>
          </cell>
          <cell r="S2867" t="str">
            <v>plays</v>
          </cell>
        </row>
        <row r="2868">
          <cell r="D2868">
            <v>5000</v>
          </cell>
          <cell r="F2868" t="str">
            <v>failed</v>
          </cell>
          <cell r="S2868" t="str">
            <v>plays</v>
          </cell>
        </row>
        <row r="2869">
          <cell r="D2869">
            <v>2500</v>
          </cell>
          <cell r="F2869" t="str">
            <v>failed</v>
          </cell>
          <cell r="S2869" t="str">
            <v>plays</v>
          </cell>
        </row>
        <row r="2870">
          <cell r="D2870">
            <v>15000</v>
          </cell>
          <cell r="F2870" t="str">
            <v>failed</v>
          </cell>
          <cell r="S2870" t="str">
            <v>plays</v>
          </cell>
        </row>
        <row r="2871">
          <cell r="D2871">
            <v>20000</v>
          </cell>
          <cell r="F2871" t="str">
            <v>failed</v>
          </cell>
          <cell r="S2871" t="str">
            <v>plays</v>
          </cell>
        </row>
        <row r="2872">
          <cell r="D2872">
            <v>5000</v>
          </cell>
          <cell r="F2872" t="str">
            <v>failed</v>
          </cell>
          <cell r="S2872" t="str">
            <v>plays</v>
          </cell>
        </row>
        <row r="2873">
          <cell r="D2873">
            <v>10000</v>
          </cell>
          <cell r="F2873" t="str">
            <v>failed</v>
          </cell>
          <cell r="S2873" t="str">
            <v>plays</v>
          </cell>
        </row>
        <row r="2874">
          <cell r="D2874">
            <v>3000</v>
          </cell>
          <cell r="F2874" t="str">
            <v>failed</v>
          </cell>
          <cell r="S2874" t="str">
            <v>plays</v>
          </cell>
        </row>
        <row r="2875">
          <cell r="D2875">
            <v>2500</v>
          </cell>
          <cell r="F2875" t="str">
            <v>failed</v>
          </cell>
          <cell r="S2875" t="str">
            <v>plays</v>
          </cell>
        </row>
        <row r="2876">
          <cell r="D2876">
            <v>5000</v>
          </cell>
          <cell r="F2876" t="str">
            <v>failed</v>
          </cell>
          <cell r="S2876" t="str">
            <v>plays</v>
          </cell>
        </row>
        <row r="2877">
          <cell r="D2877">
            <v>20000</v>
          </cell>
          <cell r="F2877" t="str">
            <v>failed</v>
          </cell>
          <cell r="S2877" t="str">
            <v>plays</v>
          </cell>
        </row>
        <row r="2878">
          <cell r="D2878">
            <v>150000</v>
          </cell>
          <cell r="F2878" t="str">
            <v>failed</v>
          </cell>
          <cell r="S2878" t="str">
            <v>plays</v>
          </cell>
        </row>
        <row r="2879">
          <cell r="D2879">
            <v>6000</v>
          </cell>
          <cell r="F2879" t="str">
            <v>failed</v>
          </cell>
          <cell r="S2879" t="str">
            <v>plays</v>
          </cell>
        </row>
        <row r="2880">
          <cell r="D2880">
            <v>3000</v>
          </cell>
          <cell r="F2880" t="str">
            <v>failed</v>
          </cell>
          <cell r="S2880" t="str">
            <v>plays</v>
          </cell>
        </row>
        <row r="2881">
          <cell r="D2881">
            <v>11200</v>
          </cell>
          <cell r="F2881" t="str">
            <v>failed</v>
          </cell>
          <cell r="S2881" t="str">
            <v>plays</v>
          </cell>
        </row>
        <row r="2882">
          <cell r="D2882">
            <v>12000</v>
          </cell>
          <cell r="F2882" t="str">
            <v>failed</v>
          </cell>
          <cell r="S2882" t="str">
            <v>plays</v>
          </cell>
        </row>
        <row r="2883">
          <cell r="D2883">
            <v>5500</v>
          </cell>
          <cell r="F2883" t="str">
            <v>failed</v>
          </cell>
          <cell r="S2883" t="str">
            <v>plays</v>
          </cell>
        </row>
        <row r="2884">
          <cell r="D2884">
            <v>750</v>
          </cell>
          <cell r="F2884" t="str">
            <v>failed</v>
          </cell>
          <cell r="S2884" t="str">
            <v>plays</v>
          </cell>
        </row>
        <row r="2885">
          <cell r="D2885">
            <v>10000</v>
          </cell>
          <cell r="F2885" t="str">
            <v>failed</v>
          </cell>
          <cell r="S2885" t="str">
            <v>plays</v>
          </cell>
        </row>
        <row r="2886">
          <cell r="D2886">
            <v>45000</v>
          </cell>
          <cell r="F2886" t="str">
            <v>failed</v>
          </cell>
          <cell r="S2886" t="str">
            <v>plays</v>
          </cell>
        </row>
        <row r="2887">
          <cell r="D2887">
            <v>400</v>
          </cell>
          <cell r="F2887" t="str">
            <v>failed</v>
          </cell>
          <cell r="S2887" t="str">
            <v>plays</v>
          </cell>
        </row>
        <row r="2888">
          <cell r="D2888">
            <v>200</v>
          </cell>
          <cell r="F2888" t="str">
            <v>failed</v>
          </cell>
          <cell r="S2888" t="str">
            <v>plays</v>
          </cell>
        </row>
        <row r="2889">
          <cell r="D2889">
            <v>3000</v>
          </cell>
          <cell r="F2889" t="str">
            <v>failed</v>
          </cell>
          <cell r="S2889" t="str">
            <v>plays</v>
          </cell>
        </row>
        <row r="2890">
          <cell r="D2890">
            <v>30000</v>
          </cell>
          <cell r="F2890" t="str">
            <v>failed</v>
          </cell>
          <cell r="S2890" t="str">
            <v>plays</v>
          </cell>
        </row>
        <row r="2891">
          <cell r="D2891">
            <v>3000</v>
          </cell>
          <cell r="F2891" t="str">
            <v>failed</v>
          </cell>
          <cell r="S2891" t="str">
            <v>plays</v>
          </cell>
        </row>
        <row r="2892">
          <cell r="D2892">
            <v>2000</v>
          </cell>
          <cell r="F2892" t="str">
            <v>failed</v>
          </cell>
          <cell r="S2892" t="str">
            <v>plays</v>
          </cell>
        </row>
        <row r="2893">
          <cell r="D2893">
            <v>10000</v>
          </cell>
          <cell r="F2893" t="str">
            <v>failed</v>
          </cell>
          <cell r="S2893" t="str">
            <v>plays</v>
          </cell>
        </row>
        <row r="2894">
          <cell r="D2894">
            <v>5500</v>
          </cell>
          <cell r="F2894" t="str">
            <v>failed</v>
          </cell>
          <cell r="S2894" t="str">
            <v>plays</v>
          </cell>
        </row>
        <row r="2895">
          <cell r="D2895">
            <v>5000</v>
          </cell>
          <cell r="F2895" t="str">
            <v>failed</v>
          </cell>
          <cell r="S2895" t="str">
            <v>plays</v>
          </cell>
        </row>
        <row r="2896">
          <cell r="D2896">
            <v>50000</v>
          </cell>
          <cell r="F2896" t="str">
            <v>failed</v>
          </cell>
          <cell r="S2896" t="str">
            <v>plays</v>
          </cell>
        </row>
        <row r="2897">
          <cell r="D2897">
            <v>500</v>
          </cell>
          <cell r="F2897" t="str">
            <v>failed</v>
          </cell>
          <cell r="S2897" t="str">
            <v>plays</v>
          </cell>
        </row>
        <row r="2898">
          <cell r="D2898">
            <v>3000</v>
          </cell>
          <cell r="F2898" t="str">
            <v>failed</v>
          </cell>
          <cell r="S2898" t="str">
            <v>plays</v>
          </cell>
        </row>
        <row r="2899">
          <cell r="D2899">
            <v>12000</v>
          </cell>
          <cell r="F2899" t="str">
            <v>failed</v>
          </cell>
          <cell r="S2899" t="str">
            <v>plays</v>
          </cell>
        </row>
        <row r="2900">
          <cell r="D2900">
            <v>7500</v>
          </cell>
          <cell r="F2900" t="str">
            <v>failed</v>
          </cell>
          <cell r="S2900" t="str">
            <v>plays</v>
          </cell>
        </row>
        <row r="2901">
          <cell r="D2901">
            <v>10000</v>
          </cell>
          <cell r="F2901" t="str">
            <v>failed</v>
          </cell>
          <cell r="S2901" t="str">
            <v>plays</v>
          </cell>
        </row>
        <row r="2902">
          <cell r="D2902">
            <v>5500</v>
          </cell>
          <cell r="F2902" t="str">
            <v>failed</v>
          </cell>
          <cell r="S2902" t="str">
            <v>plays</v>
          </cell>
        </row>
        <row r="2903">
          <cell r="D2903">
            <v>750</v>
          </cell>
          <cell r="F2903" t="str">
            <v>failed</v>
          </cell>
          <cell r="S2903" t="str">
            <v>plays</v>
          </cell>
        </row>
        <row r="2904">
          <cell r="D2904">
            <v>150000</v>
          </cell>
          <cell r="F2904" t="str">
            <v>failed</v>
          </cell>
          <cell r="S2904" t="str">
            <v>plays</v>
          </cell>
        </row>
        <row r="2905">
          <cell r="D2905">
            <v>5000</v>
          </cell>
          <cell r="F2905" t="str">
            <v>failed</v>
          </cell>
          <cell r="S2905" t="str">
            <v>plays</v>
          </cell>
        </row>
        <row r="2906">
          <cell r="D2906">
            <v>1500</v>
          </cell>
          <cell r="F2906" t="str">
            <v>failed</v>
          </cell>
          <cell r="S2906" t="str">
            <v>plays</v>
          </cell>
        </row>
        <row r="2907">
          <cell r="D2907">
            <v>3500</v>
          </cell>
          <cell r="F2907" t="str">
            <v>failed</v>
          </cell>
          <cell r="S2907" t="str">
            <v>plays</v>
          </cell>
        </row>
        <row r="2908">
          <cell r="D2908">
            <v>6000</v>
          </cell>
          <cell r="F2908" t="str">
            <v>failed</v>
          </cell>
          <cell r="S2908" t="str">
            <v>plays</v>
          </cell>
        </row>
        <row r="2909">
          <cell r="D2909">
            <v>2500</v>
          </cell>
          <cell r="F2909" t="str">
            <v>failed</v>
          </cell>
          <cell r="S2909" t="str">
            <v>plays</v>
          </cell>
        </row>
        <row r="2910">
          <cell r="D2910">
            <v>9600</v>
          </cell>
          <cell r="F2910" t="str">
            <v>failed</v>
          </cell>
          <cell r="S2910" t="str">
            <v>plays</v>
          </cell>
        </row>
        <row r="2911">
          <cell r="D2911">
            <v>180000</v>
          </cell>
          <cell r="F2911" t="str">
            <v>failed</v>
          </cell>
          <cell r="S2911" t="str">
            <v>plays</v>
          </cell>
        </row>
        <row r="2912">
          <cell r="D2912">
            <v>30000</v>
          </cell>
          <cell r="F2912" t="str">
            <v>failed</v>
          </cell>
          <cell r="S2912" t="str">
            <v>plays</v>
          </cell>
        </row>
        <row r="2913">
          <cell r="D2913">
            <v>1800</v>
          </cell>
          <cell r="F2913" t="str">
            <v>failed</v>
          </cell>
          <cell r="S2913" t="str">
            <v>plays</v>
          </cell>
        </row>
        <row r="2914">
          <cell r="D2914">
            <v>14440</v>
          </cell>
          <cell r="F2914" t="str">
            <v>failed</v>
          </cell>
          <cell r="S2914" t="str">
            <v>plays</v>
          </cell>
        </row>
        <row r="2915">
          <cell r="D2915">
            <v>10000</v>
          </cell>
          <cell r="F2915" t="str">
            <v>failed</v>
          </cell>
          <cell r="S2915" t="str">
            <v>plays</v>
          </cell>
        </row>
        <row r="2916">
          <cell r="D2916">
            <v>25000</v>
          </cell>
          <cell r="F2916" t="str">
            <v>failed</v>
          </cell>
          <cell r="S2916" t="str">
            <v>plays</v>
          </cell>
        </row>
        <row r="2917">
          <cell r="D2917">
            <v>1000</v>
          </cell>
          <cell r="F2917" t="str">
            <v>failed</v>
          </cell>
          <cell r="S2917" t="str">
            <v>plays</v>
          </cell>
        </row>
        <row r="2918">
          <cell r="D2918">
            <v>1850</v>
          </cell>
          <cell r="F2918" t="str">
            <v>failed</v>
          </cell>
          <cell r="S2918" t="str">
            <v>plays</v>
          </cell>
        </row>
        <row r="2919">
          <cell r="D2919">
            <v>2000</v>
          </cell>
          <cell r="F2919" t="str">
            <v>failed</v>
          </cell>
          <cell r="S2919" t="str">
            <v>plays</v>
          </cell>
        </row>
        <row r="2920">
          <cell r="D2920">
            <v>5000</v>
          </cell>
          <cell r="F2920" t="str">
            <v>failed</v>
          </cell>
          <cell r="S2920" t="str">
            <v>plays</v>
          </cell>
        </row>
        <row r="2921">
          <cell r="D2921">
            <v>600</v>
          </cell>
          <cell r="F2921" t="str">
            <v>failed</v>
          </cell>
          <cell r="S2921" t="str">
            <v>plays</v>
          </cell>
        </row>
        <row r="2922">
          <cell r="D2922">
            <v>2500</v>
          </cell>
          <cell r="F2922" t="str">
            <v>failed</v>
          </cell>
          <cell r="S2922" t="str">
            <v>plays</v>
          </cell>
        </row>
        <row r="2923">
          <cell r="D2923">
            <v>100</v>
          </cell>
          <cell r="F2923" t="str">
            <v>successful</v>
          </cell>
          <cell r="S2923" t="str">
            <v>musical</v>
          </cell>
        </row>
        <row r="2924">
          <cell r="D2924">
            <v>500</v>
          </cell>
          <cell r="F2924" t="str">
            <v>successful</v>
          </cell>
          <cell r="S2924" t="str">
            <v>musical</v>
          </cell>
        </row>
        <row r="2925">
          <cell r="D2925">
            <v>300</v>
          </cell>
          <cell r="F2925" t="str">
            <v>successful</v>
          </cell>
          <cell r="S2925" t="str">
            <v>musical</v>
          </cell>
        </row>
        <row r="2926">
          <cell r="D2926">
            <v>25000</v>
          </cell>
          <cell r="F2926" t="str">
            <v>successful</v>
          </cell>
          <cell r="S2926" t="str">
            <v>musical</v>
          </cell>
        </row>
        <row r="2927">
          <cell r="D2927">
            <v>45000</v>
          </cell>
          <cell r="F2927" t="str">
            <v>successful</v>
          </cell>
          <cell r="S2927" t="str">
            <v>musical</v>
          </cell>
        </row>
        <row r="2928">
          <cell r="D2928">
            <v>3000</v>
          </cell>
          <cell r="F2928" t="str">
            <v>successful</v>
          </cell>
          <cell r="S2928" t="str">
            <v>musical</v>
          </cell>
        </row>
        <row r="2929">
          <cell r="D2929">
            <v>1800</v>
          </cell>
          <cell r="F2929" t="str">
            <v>successful</v>
          </cell>
          <cell r="S2929" t="str">
            <v>musical</v>
          </cell>
        </row>
        <row r="2930">
          <cell r="D2930">
            <v>1000</v>
          </cell>
          <cell r="F2930" t="str">
            <v>successful</v>
          </cell>
          <cell r="S2930" t="str">
            <v>musical</v>
          </cell>
        </row>
        <row r="2931">
          <cell r="D2931">
            <v>8000</v>
          </cell>
          <cell r="F2931" t="str">
            <v>successful</v>
          </cell>
          <cell r="S2931" t="str">
            <v>musical</v>
          </cell>
        </row>
        <row r="2932">
          <cell r="D2932">
            <v>10000</v>
          </cell>
          <cell r="F2932" t="str">
            <v>successful</v>
          </cell>
          <cell r="S2932" t="str">
            <v>musical</v>
          </cell>
        </row>
        <row r="2933">
          <cell r="D2933">
            <v>750</v>
          </cell>
          <cell r="F2933" t="str">
            <v>successful</v>
          </cell>
          <cell r="S2933" t="str">
            <v>musical</v>
          </cell>
        </row>
        <row r="2934">
          <cell r="D2934">
            <v>3100</v>
          </cell>
          <cell r="F2934" t="str">
            <v>successful</v>
          </cell>
          <cell r="S2934" t="str">
            <v>musical</v>
          </cell>
        </row>
        <row r="2935">
          <cell r="D2935">
            <v>2500</v>
          </cell>
          <cell r="F2935" t="str">
            <v>successful</v>
          </cell>
          <cell r="S2935" t="str">
            <v>musical</v>
          </cell>
        </row>
        <row r="2936">
          <cell r="D2936">
            <v>2500</v>
          </cell>
          <cell r="F2936" t="str">
            <v>successful</v>
          </cell>
          <cell r="S2936" t="str">
            <v>musical</v>
          </cell>
        </row>
        <row r="2937">
          <cell r="D2937">
            <v>3500</v>
          </cell>
          <cell r="F2937" t="str">
            <v>successful</v>
          </cell>
          <cell r="S2937" t="str">
            <v>musical</v>
          </cell>
        </row>
        <row r="2938">
          <cell r="D2938">
            <v>1000</v>
          </cell>
          <cell r="F2938" t="str">
            <v>successful</v>
          </cell>
          <cell r="S2938" t="str">
            <v>musical</v>
          </cell>
        </row>
        <row r="2939">
          <cell r="D2939">
            <v>1500</v>
          </cell>
          <cell r="F2939" t="str">
            <v>successful</v>
          </cell>
          <cell r="S2939" t="str">
            <v>musical</v>
          </cell>
        </row>
        <row r="2940">
          <cell r="D2940">
            <v>4000</v>
          </cell>
          <cell r="F2940" t="str">
            <v>successful</v>
          </cell>
          <cell r="S2940" t="str">
            <v>musical</v>
          </cell>
        </row>
        <row r="2941">
          <cell r="D2941">
            <v>8000</v>
          </cell>
          <cell r="F2941" t="str">
            <v>successful</v>
          </cell>
          <cell r="S2941" t="str">
            <v>musical</v>
          </cell>
        </row>
        <row r="2942">
          <cell r="D2942">
            <v>2500</v>
          </cell>
          <cell r="F2942" t="str">
            <v>successful</v>
          </cell>
          <cell r="S2942" t="str">
            <v>musical</v>
          </cell>
        </row>
        <row r="2943">
          <cell r="D2943">
            <v>25000</v>
          </cell>
          <cell r="F2943" t="str">
            <v>failed</v>
          </cell>
          <cell r="S2943" t="str">
            <v>spaces</v>
          </cell>
        </row>
        <row r="2944">
          <cell r="D2944">
            <v>200000</v>
          </cell>
          <cell r="F2944" t="str">
            <v>failed</v>
          </cell>
          <cell r="S2944" t="str">
            <v>spaces</v>
          </cell>
        </row>
        <row r="2945">
          <cell r="D2945">
            <v>3000</v>
          </cell>
          <cell r="F2945" t="str">
            <v>failed</v>
          </cell>
          <cell r="S2945" t="str">
            <v>spaces</v>
          </cell>
        </row>
        <row r="2946">
          <cell r="D2946">
            <v>10000</v>
          </cell>
          <cell r="F2946" t="str">
            <v>failed</v>
          </cell>
          <cell r="S2946" t="str">
            <v>spaces</v>
          </cell>
        </row>
        <row r="2947">
          <cell r="D2947">
            <v>50000</v>
          </cell>
          <cell r="F2947" t="str">
            <v>failed</v>
          </cell>
          <cell r="S2947" t="str">
            <v>spaces</v>
          </cell>
        </row>
        <row r="2948">
          <cell r="D2948">
            <v>2000</v>
          </cell>
          <cell r="F2948" t="str">
            <v>failed</v>
          </cell>
          <cell r="S2948" t="str">
            <v>spaces</v>
          </cell>
        </row>
        <row r="2949">
          <cell r="D2949">
            <v>25000</v>
          </cell>
          <cell r="F2949" t="str">
            <v>failed</v>
          </cell>
          <cell r="S2949" t="str">
            <v>spaces</v>
          </cell>
        </row>
        <row r="2950">
          <cell r="D2950">
            <v>500000</v>
          </cell>
          <cell r="F2950" t="str">
            <v>failed</v>
          </cell>
          <cell r="S2950" t="str">
            <v>spaces</v>
          </cell>
        </row>
        <row r="2951">
          <cell r="D2951">
            <v>1000</v>
          </cell>
          <cell r="F2951" t="str">
            <v>failed</v>
          </cell>
          <cell r="S2951" t="str">
            <v>spaces</v>
          </cell>
        </row>
        <row r="2952">
          <cell r="D2952">
            <v>5000000</v>
          </cell>
          <cell r="F2952" t="str">
            <v>failed</v>
          </cell>
          <cell r="S2952" t="str">
            <v>spaces</v>
          </cell>
        </row>
        <row r="2953">
          <cell r="D2953">
            <v>50000</v>
          </cell>
          <cell r="F2953" t="str">
            <v>canceled</v>
          </cell>
          <cell r="S2953" t="str">
            <v>spaces</v>
          </cell>
        </row>
        <row r="2954">
          <cell r="D2954">
            <v>20000</v>
          </cell>
          <cell r="F2954" t="str">
            <v>canceled</v>
          </cell>
          <cell r="S2954" t="str">
            <v>spaces</v>
          </cell>
        </row>
        <row r="2955">
          <cell r="D2955">
            <v>400000</v>
          </cell>
          <cell r="F2955" t="str">
            <v>canceled</v>
          </cell>
          <cell r="S2955" t="str">
            <v>spaces</v>
          </cell>
        </row>
        <row r="2956">
          <cell r="D2956">
            <v>15000</v>
          </cell>
          <cell r="F2956" t="str">
            <v>canceled</v>
          </cell>
          <cell r="S2956" t="str">
            <v>spaces</v>
          </cell>
        </row>
        <row r="2957">
          <cell r="D2957">
            <v>1200</v>
          </cell>
          <cell r="F2957" t="str">
            <v>canceled</v>
          </cell>
          <cell r="S2957" t="str">
            <v>spaces</v>
          </cell>
        </row>
        <row r="2958">
          <cell r="D2958">
            <v>7900</v>
          </cell>
          <cell r="F2958" t="str">
            <v>canceled</v>
          </cell>
          <cell r="S2958" t="str">
            <v>spaces</v>
          </cell>
        </row>
        <row r="2959">
          <cell r="D2959">
            <v>15000</v>
          </cell>
          <cell r="F2959" t="str">
            <v>canceled</v>
          </cell>
          <cell r="S2959" t="str">
            <v>spaces</v>
          </cell>
        </row>
        <row r="2960">
          <cell r="D2960">
            <v>80000</v>
          </cell>
          <cell r="F2960" t="str">
            <v>canceled</v>
          </cell>
          <cell r="S2960" t="str">
            <v>spaces</v>
          </cell>
        </row>
        <row r="2961">
          <cell r="D2961">
            <v>10000</v>
          </cell>
          <cell r="F2961" t="str">
            <v>canceled</v>
          </cell>
          <cell r="S2961" t="str">
            <v>spaces</v>
          </cell>
        </row>
        <row r="2962">
          <cell r="D2962">
            <v>30000000</v>
          </cell>
          <cell r="F2962" t="str">
            <v>canceled</v>
          </cell>
          <cell r="S2962" t="str">
            <v>spaces</v>
          </cell>
        </row>
        <row r="2963">
          <cell r="D2963">
            <v>5000</v>
          </cell>
          <cell r="F2963" t="str">
            <v>successful</v>
          </cell>
          <cell r="S2963" t="str">
            <v>plays</v>
          </cell>
        </row>
        <row r="2964">
          <cell r="D2964">
            <v>1000</v>
          </cell>
          <cell r="F2964" t="str">
            <v>successful</v>
          </cell>
          <cell r="S2964" t="str">
            <v>plays</v>
          </cell>
        </row>
        <row r="2965">
          <cell r="D2965">
            <v>10000</v>
          </cell>
          <cell r="F2965" t="str">
            <v>successful</v>
          </cell>
          <cell r="S2965" t="str">
            <v>plays</v>
          </cell>
        </row>
        <row r="2966">
          <cell r="D2966">
            <v>5000</v>
          </cell>
          <cell r="F2966" t="str">
            <v>successful</v>
          </cell>
          <cell r="S2966" t="str">
            <v>plays</v>
          </cell>
        </row>
        <row r="2967">
          <cell r="D2967">
            <v>1500</v>
          </cell>
          <cell r="F2967" t="str">
            <v>successful</v>
          </cell>
          <cell r="S2967" t="str">
            <v>plays</v>
          </cell>
        </row>
        <row r="2968">
          <cell r="D2968">
            <v>10000</v>
          </cell>
          <cell r="F2968" t="str">
            <v>successful</v>
          </cell>
          <cell r="S2968" t="str">
            <v>plays</v>
          </cell>
        </row>
        <row r="2969">
          <cell r="D2969">
            <v>5000</v>
          </cell>
          <cell r="F2969" t="str">
            <v>successful</v>
          </cell>
          <cell r="S2969" t="str">
            <v>plays</v>
          </cell>
        </row>
        <row r="2970">
          <cell r="D2970">
            <v>3500</v>
          </cell>
          <cell r="F2970" t="str">
            <v>successful</v>
          </cell>
          <cell r="S2970" t="str">
            <v>plays</v>
          </cell>
        </row>
        <row r="2971">
          <cell r="D2971">
            <v>1000</v>
          </cell>
          <cell r="F2971" t="str">
            <v>successful</v>
          </cell>
          <cell r="S2971" t="str">
            <v>plays</v>
          </cell>
        </row>
        <row r="2972">
          <cell r="D2972">
            <v>6000</v>
          </cell>
          <cell r="F2972" t="str">
            <v>successful</v>
          </cell>
          <cell r="S2972" t="str">
            <v>plays</v>
          </cell>
        </row>
        <row r="2973">
          <cell r="D2973">
            <v>3200</v>
          </cell>
          <cell r="F2973" t="str">
            <v>successful</v>
          </cell>
          <cell r="S2973" t="str">
            <v>plays</v>
          </cell>
        </row>
        <row r="2974">
          <cell r="D2974">
            <v>2000</v>
          </cell>
          <cell r="F2974" t="str">
            <v>successful</v>
          </cell>
          <cell r="S2974" t="str">
            <v>plays</v>
          </cell>
        </row>
        <row r="2975">
          <cell r="D2975">
            <v>5000</v>
          </cell>
          <cell r="F2975" t="str">
            <v>successful</v>
          </cell>
          <cell r="S2975" t="str">
            <v>plays</v>
          </cell>
        </row>
        <row r="2976">
          <cell r="D2976">
            <v>5000</v>
          </cell>
          <cell r="F2976" t="str">
            <v>successful</v>
          </cell>
          <cell r="S2976" t="str">
            <v>plays</v>
          </cell>
        </row>
        <row r="2977">
          <cell r="D2977">
            <v>8000</v>
          </cell>
          <cell r="F2977" t="str">
            <v>successful</v>
          </cell>
          <cell r="S2977" t="str">
            <v>plays</v>
          </cell>
        </row>
        <row r="2978">
          <cell r="D2978">
            <v>70</v>
          </cell>
          <cell r="F2978" t="str">
            <v>successful</v>
          </cell>
          <cell r="S2978" t="str">
            <v>plays</v>
          </cell>
        </row>
        <row r="2979">
          <cell r="D2979">
            <v>3000</v>
          </cell>
          <cell r="F2979" t="str">
            <v>successful</v>
          </cell>
          <cell r="S2979" t="str">
            <v>plays</v>
          </cell>
        </row>
        <row r="2980">
          <cell r="D2980">
            <v>750</v>
          </cell>
          <cell r="F2980" t="str">
            <v>successful</v>
          </cell>
          <cell r="S2980" t="str">
            <v>plays</v>
          </cell>
        </row>
        <row r="2981">
          <cell r="D2981">
            <v>5000</v>
          </cell>
          <cell r="F2981" t="str">
            <v>successful</v>
          </cell>
          <cell r="S2981" t="str">
            <v>plays</v>
          </cell>
        </row>
        <row r="2982">
          <cell r="D2982">
            <v>3000</v>
          </cell>
          <cell r="F2982" t="str">
            <v>successful</v>
          </cell>
          <cell r="S2982" t="str">
            <v>plays</v>
          </cell>
        </row>
        <row r="2983">
          <cell r="D2983">
            <v>4000</v>
          </cell>
          <cell r="F2983" t="str">
            <v>successful</v>
          </cell>
          <cell r="S2983" t="str">
            <v>spaces</v>
          </cell>
        </row>
        <row r="2984">
          <cell r="D2984">
            <v>5000</v>
          </cell>
          <cell r="F2984" t="str">
            <v>successful</v>
          </cell>
          <cell r="S2984" t="str">
            <v>spaces</v>
          </cell>
        </row>
        <row r="2985">
          <cell r="D2985">
            <v>116000</v>
          </cell>
          <cell r="F2985" t="str">
            <v>successful</v>
          </cell>
          <cell r="S2985" t="str">
            <v>spaces</v>
          </cell>
        </row>
        <row r="2986">
          <cell r="D2986">
            <v>25000</v>
          </cell>
          <cell r="F2986" t="str">
            <v>successful</v>
          </cell>
          <cell r="S2986" t="str">
            <v>spaces</v>
          </cell>
        </row>
        <row r="2987">
          <cell r="D2987">
            <v>10000</v>
          </cell>
          <cell r="F2987" t="str">
            <v>successful</v>
          </cell>
          <cell r="S2987" t="str">
            <v>spaces</v>
          </cell>
        </row>
        <row r="2988">
          <cell r="D2988">
            <v>2400</v>
          </cell>
          <cell r="F2988" t="str">
            <v>successful</v>
          </cell>
          <cell r="S2988" t="str">
            <v>spaces</v>
          </cell>
        </row>
        <row r="2989">
          <cell r="D2989">
            <v>25000</v>
          </cell>
          <cell r="F2989" t="str">
            <v>successful</v>
          </cell>
          <cell r="S2989" t="str">
            <v>spaces</v>
          </cell>
        </row>
        <row r="2990">
          <cell r="D2990">
            <v>1000</v>
          </cell>
          <cell r="F2990" t="str">
            <v>successful</v>
          </cell>
          <cell r="S2990" t="str">
            <v>spaces</v>
          </cell>
        </row>
        <row r="2991">
          <cell r="D2991">
            <v>20000</v>
          </cell>
          <cell r="F2991" t="str">
            <v>successful</v>
          </cell>
          <cell r="S2991" t="str">
            <v>spaces</v>
          </cell>
        </row>
        <row r="2992">
          <cell r="D2992">
            <v>10000</v>
          </cell>
          <cell r="F2992" t="str">
            <v>successful</v>
          </cell>
          <cell r="S2992" t="str">
            <v>spaces</v>
          </cell>
        </row>
        <row r="2993">
          <cell r="D2993">
            <v>8500</v>
          </cell>
          <cell r="F2993" t="str">
            <v>successful</v>
          </cell>
          <cell r="S2993" t="str">
            <v>spaces</v>
          </cell>
        </row>
        <row r="2994">
          <cell r="D2994">
            <v>3000</v>
          </cell>
          <cell r="F2994" t="str">
            <v>successful</v>
          </cell>
          <cell r="S2994" t="str">
            <v>spaces</v>
          </cell>
        </row>
        <row r="2995">
          <cell r="D2995">
            <v>1000</v>
          </cell>
          <cell r="F2995" t="str">
            <v>successful</v>
          </cell>
          <cell r="S2995" t="str">
            <v>spaces</v>
          </cell>
        </row>
        <row r="2996">
          <cell r="D2996">
            <v>300</v>
          </cell>
          <cell r="F2996" t="str">
            <v>successful</v>
          </cell>
          <cell r="S2996" t="str">
            <v>spaces</v>
          </cell>
        </row>
        <row r="2997">
          <cell r="D2997">
            <v>15000</v>
          </cell>
          <cell r="F2997" t="str">
            <v>successful</v>
          </cell>
          <cell r="S2997" t="str">
            <v>spaces</v>
          </cell>
        </row>
        <row r="2998">
          <cell r="D2998">
            <v>35000</v>
          </cell>
          <cell r="F2998" t="str">
            <v>successful</v>
          </cell>
          <cell r="S2998" t="str">
            <v>spaces</v>
          </cell>
        </row>
        <row r="2999">
          <cell r="D2999">
            <v>10000</v>
          </cell>
          <cell r="F2999" t="str">
            <v>successful</v>
          </cell>
          <cell r="S2999" t="str">
            <v>spaces</v>
          </cell>
        </row>
        <row r="3000">
          <cell r="D3000">
            <v>50000</v>
          </cell>
          <cell r="F3000" t="str">
            <v>successful</v>
          </cell>
          <cell r="S3000" t="str">
            <v>spaces</v>
          </cell>
        </row>
        <row r="3001">
          <cell r="D3001">
            <v>1350</v>
          </cell>
          <cell r="F3001" t="str">
            <v>successful</v>
          </cell>
          <cell r="S3001" t="str">
            <v>spaces</v>
          </cell>
        </row>
        <row r="3002">
          <cell r="D3002">
            <v>500</v>
          </cell>
          <cell r="F3002" t="str">
            <v>successful</v>
          </cell>
          <cell r="S3002" t="str">
            <v>spaces</v>
          </cell>
        </row>
        <row r="3003">
          <cell r="D3003">
            <v>7214</v>
          </cell>
          <cell r="F3003" t="str">
            <v>successful</v>
          </cell>
          <cell r="S3003" t="str">
            <v>spaces</v>
          </cell>
        </row>
        <row r="3004">
          <cell r="D3004">
            <v>7000</v>
          </cell>
          <cell r="F3004" t="str">
            <v>successful</v>
          </cell>
          <cell r="S3004" t="str">
            <v>spaces</v>
          </cell>
        </row>
        <row r="3005">
          <cell r="D3005">
            <v>3000</v>
          </cell>
          <cell r="F3005" t="str">
            <v>successful</v>
          </cell>
          <cell r="S3005" t="str">
            <v>spaces</v>
          </cell>
        </row>
        <row r="3006">
          <cell r="D3006">
            <v>40000</v>
          </cell>
          <cell r="F3006" t="str">
            <v>successful</v>
          </cell>
          <cell r="S3006" t="str">
            <v>spaces</v>
          </cell>
        </row>
        <row r="3007">
          <cell r="D3007">
            <v>10600</v>
          </cell>
          <cell r="F3007" t="str">
            <v>successful</v>
          </cell>
          <cell r="S3007" t="str">
            <v>spaces</v>
          </cell>
        </row>
        <row r="3008">
          <cell r="D3008">
            <v>8000</v>
          </cell>
          <cell r="F3008" t="str">
            <v>successful</v>
          </cell>
          <cell r="S3008" t="str">
            <v>spaces</v>
          </cell>
        </row>
        <row r="3009">
          <cell r="D3009">
            <v>600</v>
          </cell>
          <cell r="F3009" t="str">
            <v>successful</v>
          </cell>
          <cell r="S3009" t="str">
            <v>spaces</v>
          </cell>
        </row>
        <row r="3010">
          <cell r="D3010">
            <v>3000</v>
          </cell>
          <cell r="F3010" t="str">
            <v>successful</v>
          </cell>
          <cell r="S3010" t="str">
            <v>spaces</v>
          </cell>
        </row>
        <row r="3011">
          <cell r="D3011">
            <v>25000</v>
          </cell>
          <cell r="F3011" t="str">
            <v>successful</v>
          </cell>
          <cell r="S3011" t="str">
            <v>spaces</v>
          </cell>
        </row>
        <row r="3012">
          <cell r="D3012">
            <v>1500</v>
          </cell>
          <cell r="F3012" t="str">
            <v>successful</v>
          </cell>
          <cell r="S3012" t="str">
            <v>spaces</v>
          </cell>
        </row>
        <row r="3013">
          <cell r="D3013">
            <v>300</v>
          </cell>
          <cell r="F3013" t="str">
            <v>successful</v>
          </cell>
          <cell r="S3013" t="str">
            <v>spaces</v>
          </cell>
        </row>
        <row r="3014">
          <cell r="D3014">
            <v>4000</v>
          </cell>
          <cell r="F3014" t="str">
            <v>successful</v>
          </cell>
          <cell r="S3014" t="str">
            <v>spaces</v>
          </cell>
        </row>
        <row r="3015">
          <cell r="D3015">
            <v>10000</v>
          </cell>
          <cell r="F3015" t="str">
            <v>successful</v>
          </cell>
          <cell r="S3015" t="str">
            <v>spaces</v>
          </cell>
        </row>
        <row r="3016">
          <cell r="D3016">
            <v>25000</v>
          </cell>
          <cell r="F3016" t="str">
            <v>successful</v>
          </cell>
          <cell r="S3016" t="str">
            <v>spaces</v>
          </cell>
        </row>
        <row r="3017">
          <cell r="D3017">
            <v>3400</v>
          </cell>
          <cell r="F3017" t="str">
            <v>successful</v>
          </cell>
          <cell r="S3017" t="str">
            <v>spaces</v>
          </cell>
        </row>
        <row r="3018">
          <cell r="D3018">
            <v>8500</v>
          </cell>
          <cell r="F3018" t="str">
            <v>successful</v>
          </cell>
          <cell r="S3018" t="str">
            <v>spaces</v>
          </cell>
        </row>
        <row r="3019">
          <cell r="D3019">
            <v>22000</v>
          </cell>
          <cell r="F3019" t="str">
            <v>successful</v>
          </cell>
          <cell r="S3019" t="str">
            <v>spaces</v>
          </cell>
        </row>
        <row r="3020">
          <cell r="D3020">
            <v>4200</v>
          </cell>
          <cell r="F3020" t="str">
            <v>successful</v>
          </cell>
          <cell r="S3020" t="str">
            <v>spaces</v>
          </cell>
        </row>
        <row r="3021">
          <cell r="D3021">
            <v>15000</v>
          </cell>
          <cell r="F3021" t="str">
            <v>successful</v>
          </cell>
          <cell r="S3021" t="str">
            <v>spaces</v>
          </cell>
        </row>
        <row r="3022">
          <cell r="D3022">
            <v>7000</v>
          </cell>
          <cell r="F3022" t="str">
            <v>successful</v>
          </cell>
          <cell r="S3022" t="str">
            <v>spaces</v>
          </cell>
        </row>
        <row r="3023">
          <cell r="D3023">
            <v>4500</v>
          </cell>
          <cell r="F3023" t="str">
            <v>successful</v>
          </cell>
          <cell r="S3023" t="str">
            <v>spaces</v>
          </cell>
        </row>
        <row r="3024">
          <cell r="D3024">
            <v>10000</v>
          </cell>
          <cell r="F3024" t="str">
            <v>successful</v>
          </cell>
          <cell r="S3024" t="str">
            <v>spaces</v>
          </cell>
        </row>
        <row r="3025">
          <cell r="D3025">
            <v>700</v>
          </cell>
          <cell r="F3025" t="str">
            <v>successful</v>
          </cell>
          <cell r="S3025" t="str">
            <v>spaces</v>
          </cell>
        </row>
        <row r="3026">
          <cell r="D3026">
            <v>5000</v>
          </cell>
          <cell r="F3026" t="str">
            <v>successful</v>
          </cell>
          <cell r="S3026" t="str">
            <v>spaces</v>
          </cell>
        </row>
        <row r="3027">
          <cell r="D3027">
            <v>2500</v>
          </cell>
          <cell r="F3027" t="str">
            <v>successful</v>
          </cell>
          <cell r="S3027" t="str">
            <v>spaces</v>
          </cell>
        </row>
        <row r="3028">
          <cell r="D3028">
            <v>900</v>
          </cell>
          <cell r="F3028" t="str">
            <v>successful</v>
          </cell>
          <cell r="S3028" t="str">
            <v>spaces</v>
          </cell>
        </row>
        <row r="3029">
          <cell r="D3029">
            <v>40000</v>
          </cell>
          <cell r="F3029" t="str">
            <v>successful</v>
          </cell>
          <cell r="S3029" t="str">
            <v>spaces</v>
          </cell>
        </row>
        <row r="3030">
          <cell r="D3030">
            <v>5000</v>
          </cell>
          <cell r="F3030" t="str">
            <v>successful</v>
          </cell>
          <cell r="S3030" t="str">
            <v>spaces</v>
          </cell>
        </row>
        <row r="3031">
          <cell r="D3031">
            <v>30000</v>
          </cell>
          <cell r="F3031" t="str">
            <v>successful</v>
          </cell>
          <cell r="S3031" t="str">
            <v>spaces</v>
          </cell>
        </row>
        <row r="3032">
          <cell r="D3032">
            <v>1750</v>
          </cell>
          <cell r="F3032" t="str">
            <v>successful</v>
          </cell>
          <cell r="S3032" t="str">
            <v>spaces</v>
          </cell>
        </row>
        <row r="3033">
          <cell r="D3033">
            <v>1500</v>
          </cell>
          <cell r="F3033" t="str">
            <v>successful</v>
          </cell>
          <cell r="S3033" t="str">
            <v>spaces</v>
          </cell>
        </row>
        <row r="3034">
          <cell r="D3034">
            <v>1000</v>
          </cell>
          <cell r="F3034" t="str">
            <v>successful</v>
          </cell>
          <cell r="S3034" t="str">
            <v>spaces</v>
          </cell>
        </row>
        <row r="3035">
          <cell r="D3035">
            <v>3000</v>
          </cell>
          <cell r="F3035" t="str">
            <v>successful</v>
          </cell>
          <cell r="S3035" t="str">
            <v>spaces</v>
          </cell>
        </row>
        <row r="3036">
          <cell r="D3036">
            <v>100000</v>
          </cell>
          <cell r="F3036" t="str">
            <v>successful</v>
          </cell>
          <cell r="S3036" t="str">
            <v>spaces</v>
          </cell>
        </row>
        <row r="3037">
          <cell r="D3037">
            <v>25000</v>
          </cell>
          <cell r="F3037" t="str">
            <v>successful</v>
          </cell>
          <cell r="S3037" t="str">
            <v>spaces</v>
          </cell>
        </row>
        <row r="3038">
          <cell r="D3038">
            <v>25000</v>
          </cell>
          <cell r="F3038" t="str">
            <v>successful</v>
          </cell>
          <cell r="S3038" t="str">
            <v>spaces</v>
          </cell>
        </row>
        <row r="3039">
          <cell r="D3039">
            <v>500</v>
          </cell>
          <cell r="F3039" t="str">
            <v>successful</v>
          </cell>
          <cell r="S3039" t="str">
            <v>spaces</v>
          </cell>
        </row>
        <row r="3040">
          <cell r="D3040">
            <v>1000</v>
          </cell>
          <cell r="F3040" t="str">
            <v>successful</v>
          </cell>
          <cell r="S3040" t="str">
            <v>spaces</v>
          </cell>
        </row>
        <row r="3041">
          <cell r="D3041">
            <v>20000</v>
          </cell>
          <cell r="F3041" t="str">
            <v>successful</v>
          </cell>
          <cell r="S3041" t="str">
            <v>spaces</v>
          </cell>
        </row>
        <row r="3042">
          <cell r="D3042">
            <v>3000</v>
          </cell>
          <cell r="F3042" t="str">
            <v>successful</v>
          </cell>
          <cell r="S3042" t="str">
            <v>spaces</v>
          </cell>
        </row>
        <row r="3043">
          <cell r="D3043">
            <v>8300</v>
          </cell>
          <cell r="F3043" t="str">
            <v>successful</v>
          </cell>
          <cell r="S3043" t="str">
            <v>spaces</v>
          </cell>
        </row>
        <row r="3044">
          <cell r="D3044">
            <v>1500</v>
          </cell>
          <cell r="F3044" t="str">
            <v>successful</v>
          </cell>
          <cell r="S3044" t="str">
            <v>spaces</v>
          </cell>
        </row>
        <row r="3045">
          <cell r="D3045">
            <v>15000</v>
          </cell>
          <cell r="F3045" t="str">
            <v>successful</v>
          </cell>
          <cell r="S3045" t="str">
            <v>spaces</v>
          </cell>
        </row>
        <row r="3046">
          <cell r="D3046">
            <v>12000</v>
          </cell>
          <cell r="F3046" t="str">
            <v>successful</v>
          </cell>
          <cell r="S3046" t="str">
            <v>spaces</v>
          </cell>
        </row>
        <row r="3047">
          <cell r="D3047">
            <v>4000</v>
          </cell>
          <cell r="F3047" t="str">
            <v>successful</v>
          </cell>
          <cell r="S3047" t="str">
            <v>spaces</v>
          </cell>
        </row>
        <row r="3048">
          <cell r="D3048">
            <v>7900</v>
          </cell>
          <cell r="F3048" t="str">
            <v>successful</v>
          </cell>
          <cell r="S3048" t="str">
            <v>spaces</v>
          </cell>
        </row>
        <row r="3049">
          <cell r="D3049">
            <v>500</v>
          </cell>
          <cell r="F3049" t="str">
            <v>successful</v>
          </cell>
          <cell r="S3049" t="str">
            <v>spaces</v>
          </cell>
        </row>
        <row r="3050">
          <cell r="D3050">
            <v>5000</v>
          </cell>
          <cell r="F3050" t="str">
            <v>successful</v>
          </cell>
          <cell r="S3050" t="str">
            <v>spaces</v>
          </cell>
        </row>
        <row r="3051">
          <cell r="D3051">
            <v>3750</v>
          </cell>
          <cell r="F3051" t="str">
            <v>successful</v>
          </cell>
          <cell r="S3051" t="str">
            <v>spaces</v>
          </cell>
        </row>
        <row r="3052">
          <cell r="D3052">
            <v>600</v>
          </cell>
          <cell r="F3052" t="str">
            <v>successful</v>
          </cell>
          <cell r="S3052" t="str">
            <v>spaces</v>
          </cell>
        </row>
        <row r="3053">
          <cell r="D3053">
            <v>3500</v>
          </cell>
          <cell r="F3053" t="str">
            <v>failed</v>
          </cell>
          <cell r="S3053" t="str">
            <v>spaces</v>
          </cell>
        </row>
        <row r="3054">
          <cell r="D3054">
            <v>50000</v>
          </cell>
          <cell r="F3054" t="str">
            <v>failed</v>
          </cell>
          <cell r="S3054" t="str">
            <v>spaces</v>
          </cell>
        </row>
        <row r="3055">
          <cell r="D3055">
            <v>10000</v>
          </cell>
          <cell r="F3055" t="str">
            <v>failed</v>
          </cell>
          <cell r="S3055" t="str">
            <v>spaces</v>
          </cell>
        </row>
        <row r="3056">
          <cell r="D3056">
            <v>300</v>
          </cell>
          <cell r="F3056" t="str">
            <v>failed</v>
          </cell>
          <cell r="S3056" t="str">
            <v>spaces</v>
          </cell>
        </row>
        <row r="3057">
          <cell r="D3057">
            <v>20000</v>
          </cell>
          <cell r="F3057" t="str">
            <v>failed</v>
          </cell>
          <cell r="S3057" t="str">
            <v>spaces</v>
          </cell>
        </row>
        <row r="3058">
          <cell r="D3058">
            <v>25000</v>
          </cell>
          <cell r="F3058" t="str">
            <v>failed</v>
          </cell>
          <cell r="S3058" t="str">
            <v>spaces</v>
          </cell>
        </row>
        <row r="3059">
          <cell r="D3059">
            <v>50000</v>
          </cell>
          <cell r="F3059" t="str">
            <v>failed</v>
          </cell>
          <cell r="S3059" t="str">
            <v>spaces</v>
          </cell>
        </row>
        <row r="3060">
          <cell r="D3060">
            <v>18000</v>
          </cell>
          <cell r="F3060" t="str">
            <v>failed</v>
          </cell>
          <cell r="S3060" t="str">
            <v>spaces</v>
          </cell>
        </row>
        <row r="3061">
          <cell r="D3061">
            <v>15000</v>
          </cell>
          <cell r="F3061" t="str">
            <v>failed</v>
          </cell>
          <cell r="S3061" t="str">
            <v>spaces</v>
          </cell>
        </row>
        <row r="3062">
          <cell r="D3062">
            <v>220000</v>
          </cell>
          <cell r="F3062" t="str">
            <v>failed</v>
          </cell>
          <cell r="S3062" t="str">
            <v>spaces</v>
          </cell>
        </row>
        <row r="3063">
          <cell r="D3063">
            <v>1000000</v>
          </cell>
          <cell r="F3063" t="str">
            <v>failed</v>
          </cell>
          <cell r="S3063" t="str">
            <v>spaces</v>
          </cell>
        </row>
        <row r="3064">
          <cell r="D3064">
            <v>10000</v>
          </cell>
          <cell r="F3064" t="str">
            <v>failed</v>
          </cell>
          <cell r="S3064" t="str">
            <v>spaces</v>
          </cell>
        </row>
        <row r="3065">
          <cell r="D3065">
            <v>3000</v>
          </cell>
          <cell r="F3065" t="str">
            <v>failed</v>
          </cell>
          <cell r="S3065" t="str">
            <v>spaces</v>
          </cell>
        </row>
        <row r="3066">
          <cell r="D3066">
            <v>75000</v>
          </cell>
          <cell r="F3066" t="str">
            <v>failed</v>
          </cell>
          <cell r="S3066" t="str">
            <v>spaces</v>
          </cell>
        </row>
        <row r="3067">
          <cell r="D3067">
            <v>25000</v>
          </cell>
          <cell r="F3067" t="str">
            <v>failed</v>
          </cell>
          <cell r="S3067" t="str">
            <v>spaces</v>
          </cell>
        </row>
        <row r="3068">
          <cell r="D3068">
            <v>350000</v>
          </cell>
          <cell r="F3068" t="str">
            <v>failed</v>
          </cell>
          <cell r="S3068" t="str">
            <v>spaces</v>
          </cell>
        </row>
        <row r="3069">
          <cell r="D3069">
            <v>8000</v>
          </cell>
          <cell r="F3069" t="str">
            <v>failed</v>
          </cell>
          <cell r="S3069" t="str">
            <v>spaces</v>
          </cell>
        </row>
        <row r="3070">
          <cell r="D3070">
            <v>250000</v>
          </cell>
          <cell r="F3070" t="str">
            <v>failed</v>
          </cell>
          <cell r="S3070" t="str">
            <v>spaces</v>
          </cell>
        </row>
        <row r="3071">
          <cell r="D3071">
            <v>1000</v>
          </cell>
          <cell r="F3071" t="str">
            <v>failed</v>
          </cell>
          <cell r="S3071" t="str">
            <v>spaces</v>
          </cell>
        </row>
        <row r="3072">
          <cell r="D3072">
            <v>10000</v>
          </cell>
          <cell r="F3072" t="str">
            <v>failed</v>
          </cell>
          <cell r="S3072" t="str">
            <v>spaces</v>
          </cell>
        </row>
        <row r="3073">
          <cell r="D3073">
            <v>12000</v>
          </cell>
          <cell r="F3073" t="str">
            <v>failed</v>
          </cell>
          <cell r="S3073" t="str">
            <v>spaces</v>
          </cell>
        </row>
        <row r="3074">
          <cell r="D3074">
            <v>12000</v>
          </cell>
          <cell r="F3074" t="str">
            <v>failed</v>
          </cell>
          <cell r="S3074" t="str">
            <v>spaces</v>
          </cell>
        </row>
        <row r="3075">
          <cell r="D3075">
            <v>2800000</v>
          </cell>
          <cell r="F3075" t="str">
            <v>failed</v>
          </cell>
          <cell r="S3075" t="str">
            <v>spaces</v>
          </cell>
        </row>
        <row r="3076">
          <cell r="D3076">
            <v>25000</v>
          </cell>
          <cell r="F3076" t="str">
            <v>failed</v>
          </cell>
          <cell r="S3076" t="str">
            <v>spaces</v>
          </cell>
        </row>
        <row r="3077">
          <cell r="D3077">
            <v>15000</v>
          </cell>
          <cell r="F3077" t="str">
            <v>failed</v>
          </cell>
          <cell r="S3077" t="str">
            <v>spaces</v>
          </cell>
        </row>
        <row r="3078">
          <cell r="D3078">
            <v>10000</v>
          </cell>
          <cell r="F3078" t="str">
            <v>failed</v>
          </cell>
          <cell r="S3078" t="str">
            <v>spaces</v>
          </cell>
        </row>
        <row r="3079">
          <cell r="D3079">
            <v>22000</v>
          </cell>
          <cell r="F3079" t="str">
            <v>failed</v>
          </cell>
          <cell r="S3079" t="str">
            <v>spaces</v>
          </cell>
        </row>
        <row r="3080">
          <cell r="D3080">
            <v>60000</v>
          </cell>
          <cell r="F3080" t="str">
            <v>failed</v>
          </cell>
          <cell r="S3080" t="str">
            <v>spaces</v>
          </cell>
        </row>
        <row r="3081">
          <cell r="D3081">
            <v>1333666</v>
          </cell>
          <cell r="F3081" t="str">
            <v>failed</v>
          </cell>
          <cell r="S3081" t="str">
            <v>spaces</v>
          </cell>
        </row>
        <row r="3082">
          <cell r="D3082">
            <v>2000000</v>
          </cell>
          <cell r="F3082" t="str">
            <v>failed</v>
          </cell>
          <cell r="S3082" t="str">
            <v>spaces</v>
          </cell>
        </row>
        <row r="3083">
          <cell r="D3083">
            <v>1000000</v>
          </cell>
          <cell r="F3083" t="str">
            <v>failed</v>
          </cell>
          <cell r="S3083" t="str">
            <v>spaces</v>
          </cell>
        </row>
        <row r="3084">
          <cell r="D3084">
            <v>9000</v>
          </cell>
          <cell r="F3084" t="str">
            <v>failed</v>
          </cell>
          <cell r="S3084" t="str">
            <v>spaces</v>
          </cell>
        </row>
        <row r="3085">
          <cell r="D3085">
            <v>20000</v>
          </cell>
          <cell r="F3085" t="str">
            <v>failed</v>
          </cell>
          <cell r="S3085" t="str">
            <v>spaces</v>
          </cell>
        </row>
        <row r="3086">
          <cell r="D3086">
            <v>4059</v>
          </cell>
          <cell r="F3086" t="str">
            <v>failed</v>
          </cell>
          <cell r="S3086" t="str">
            <v>spaces</v>
          </cell>
        </row>
        <row r="3087">
          <cell r="D3087">
            <v>25000</v>
          </cell>
          <cell r="F3087" t="str">
            <v>failed</v>
          </cell>
          <cell r="S3087" t="str">
            <v>spaces</v>
          </cell>
        </row>
        <row r="3088">
          <cell r="D3088">
            <v>20000</v>
          </cell>
          <cell r="F3088" t="str">
            <v>failed</v>
          </cell>
          <cell r="S3088" t="str">
            <v>spaces</v>
          </cell>
        </row>
        <row r="3089">
          <cell r="D3089">
            <v>20000</v>
          </cell>
          <cell r="F3089" t="str">
            <v>failed</v>
          </cell>
          <cell r="S3089" t="str">
            <v>spaces</v>
          </cell>
        </row>
        <row r="3090">
          <cell r="D3090">
            <v>65000</v>
          </cell>
          <cell r="F3090" t="str">
            <v>failed</v>
          </cell>
          <cell r="S3090" t="str">
            <v>spaces</v>
          </cell>
        </row>
        <row r="3091">
          <cell r="D3091">
            <v>25000</v>
          </cell>
          <cell r="F3091" t="str">
            <v>failed</v>
          </cell>
          <cell r="S3091" t="str">
            <v>spaces</v>
          </cell>
        </row>
        <row r="3092">
          <cell r="D3092">
            <v>225000</v>
          </cell>
          <cell r="F3092" t="str">
            <v>failed</v>
          </cell>
          <cell r="S3092" t="str">
            <v>spaces</v>
          </cell>
        </row>
        <row r="3093">
          <cell r="D3093">
            <v>5000</v>
          </cell>
          <cell r="F3093" t="str">
            <v>failed</v>
          </cell>
          <cell r="S3093" t="str">
            <v>spaces</v>
          </cell>
        </row>
        <row r="3094">
          <cell r="D3094">
            <v>100000</v>
          </cell>
          <cell r="F3094" t="str">
            <v>failed</v>
          </cell>
          <cell r="S3094" t="str">
            <v>spaces</v>
          </cell>
        </row>
        <row r="3095">
          <cell r="D3095">
            <v>4000</v>
          </cell>
          <cell r="F3095" t="str">
            <v>failed</v>
          </cell>
          <cell r="S3095" t="str">
            <v>spaces</v>
          </cell>
        </row>
        <row r="3096">
          <cell r="D3096">
            <v>100000</v>
          </cell>
          <cell r="F3096" t="str">
            <v>failed</v>
          </cell>
          <cell r="S3096" t="str">
            <v>spaces</v>
          </cell>
        </row>
        <row r="3097">
          <cell r="D3097">
            <v>14920</v>
          </cell>
          <cell r="F3097" t="str">
            <v>failed</v>
          </cell>
          <cell r="S3097" t="str">
            <v>spaces</v>
          </cell>
        </row>
        <row r="3098">
          <cell r="D3098">
            <v>20000</v>
          </cell>
          <cell r="F3098" t="str">
            <v>failed</v>
          </cell>
          <cell r="S3098" t="str">
            <v>spaces</v>
          </cell>
        </row>
        <row r="3099">
          <cell r="D3099">
            <v>10000</v>
          </cell>
          <cell r="F3099" t="str">
            <v>failed</v>
          </cell>
          <cell r="S3099" t="str">
            <v>spaces</v>
          </cell>
        </row>
        <row r="3100">
          <cell r="D3100">
            <v>48725</v>
          </cell>
          <cell r="F3100" t="str">
            <v>failed</v>
          </cell>
          <cell r="S3100" t="str">
            <v>spaces</v>
          </cell>
        </row>
        <row r="3101">
          <cell r="D3101">
            <v>2000</v>
          </cell>
          <cell r="F3101" t="str">
            <v>failed</v>
          </cell>
          <cell r="S3101" t="str">
            <v>spaces</v>
          </cell>
        </row>
        <row r="3102">
          <cell r="D3102">
            <v>12000</v>
          </cell>
          <cell r="F3102" t="str">
            <v>failed</v>
          </cell>
          <cell r="S3102" t="str">
            <v>spaces</v>
          </cell>
        </row>
        <row r="3103">
          <cell r="D3103">
            <v>2500</v>
          </cell>
          <cell r="F3103" t="str">
            <v>failed</v>
          </cell>
          <cell r="S3103" t="str">
            <v>spaces</v>
          </cell>
        </row>
        <row r="3104">
          <cell r="D3104">
            <v>16000</v>
          </cell>
          <cell r="F3104" t="str">
            <v>failed</v>
          </cell>
          <cell r="S3104" t="str">
            <v>spaces</v>
          </cell>
        </row>
        <row r="3105">
          <cell r="D3105">
            <v>4100</v>
          </cell>
          <cell r="F3105" t="str">
            <v>failed</v>
          </cell>
          <cell r="S3105" t="str">
            <v>spaces</v>
          </cell>
        </row>
        <row r="3106">
          <cell r="D3106">
            <v>4000</v>
          </cell>
          <cell r="F3106" t="str">
            <v>failed</v>
          </cell>
          <cell r="S3106" t="str">
            <v>spaces</v>
          </cell>
        </row>
        <row r="3107">
          <cell r="D3107">
            <v>5845</v>
          </cell>
          <cell r="F3107" t="str">
            <v>failed</v>
          </cell>
          <cell r="S3107" t="str">
            <v>spaces</v>
          </cell>
        </row>
        <row r="3108">
          <cell r="D3108">
            <v>1000</v>
          </cell>
          <cell r="F3108" t="str">
            <v>failed</v>
          </cell>
          <cell r="S3108" t="str">
            <v>spaces</v>
          </cell>
        </row>
        <row r="3109">
          <cell r="D3109">
            <v>40000</v>
          </cell>
          <cell r="F3109" t="str">
            <v>failed</v>
          </cell>
          <cell r="S3109" t="str">
            <v>spaces</v>
          </cell>
        </row>
        <row r="3110">
          <cell r="D3110">
            <v>50000</v>
          </cell>
          <cell r="F3110" t="str">
            <v>failed</v>
          </cell>
          <cell r="S3110" t="str">
            <v>spaces</v>
          </cell>
        </row>
        <row r="3111">
          <cell r="D3111">
            <v>26500</v>
          </cell>
          <cell r="F3111" t="str">
            <v>failed</v>
          </cell>
          <cell r="S3111" t="str">
            <v>spaces</v>
          </cell>
        </row>
        <row r="3112">
          <cell r="D3112">
            <v>25000</v>
          </cell>
          <cell r="F3112" t="str">
            <v>failed</v>
          </cell>
          <cell r="S3112" t="str">
            <v>spaces</v>
          </cell>
        </row>
        <row r="3113">
          <cell r="D3113">
            <v>20000</v>
          </cell>
          <cell r="F3113" t="str">
            <v>failed</v>
          </cell>
          <cell r="S3113" t="str">
            <v>spaces</v>
          </cell>
        </row>
        <row r="3114">
          <cell r="D3114">
            <v>11000</v>
          </cell>
          <cell r="F3114" t="str">
            <v>failed</v>
          </cell>
          <cell r="S3114" t="str">
            <v>spaces</v>
          </cell>
        </row>
        <row r="3115">
          <cell r="D3115">
            <v>109225</v>
          </cell>
          <cell r="F3115" t="str">
            <v>failed</v>
          </cell>
          <cell r="S3115" t="str">
            <v>spaces</v>
          </cell>
        </row>
        <row r="3116">
          <cell r="D3116">
            <v>75000</v>
          </cell>
          <cell r="F3116" t="str">
            <v>failed</v>
          </cell>
          <cell r="S3116" t="str">
            <v>spaces</v>
          </cell>
        </row>
        <row r="3117">
          <cell r="D3117">
            <v>10000</v>
          </cell>
          <cell r="F3117" t="str">
            <v>failed</v>
          </cell>
          <cell r="S3117" t="str">
            <v>spaces</v>
          </cell>
        </row>
        <row r="3118">
          <cell r="D3118">
            <v>750</v>
          </cell>
          <cell r="F3118" t="str">
            <v>failed</v>
          </cell>
          <cell r="S3118" t="str">
            <v>spaces</v>
          </cell>
        </row>
        <row r="3119">
          <cell r="D3119">
            <v>1000</v>
          </cell>
          <cell r="F3119" t="str">
            <v>failed</v>
          </cell>
          <cell r="S3119" t="str">
            <v>spaces</v>
          </cell>
        </row>
        <row r="3120">
          <cell r="D3120">
            <v>500000</v>
          </cell>
          <cell r="F3120" t="str">
            <v>failed</v>
          </cell>
          <cell r="S3120" t="str">
            <v>spaces</v>
          </cell>
        </row>
        <row r="3121">
          <cell r="D3121">
            <v>10000</v>
          </cell>
          <cell r="F3121" t="str">
            <v>failed</v>
          </cell>
          <cell r="S3121" t="str">
            <v>spaces</v>
          </cell>
        </row>
        <row r="3122">
          <cell r="D3122">
            <v>1300000</v>
          </cell>
          <cell r="F3122" t="str">
            <v>failed</v>
          </cell>
          <cell r="S3122" t="str">
            <v>spaces</v>
          </cell>
        </row>
        <row r="3123">
          <cell r="D3123">
            <v>1500</v>
          </cell>
          <cell r="F3123" t="str">
            <v>canceled</v>
          </cell>
          <cell r="S3123" t="str">
            <v>spaces</v>
          </cell>
        </row>
        <row r="3124">
          <cell r="D3124">
            <v>199</v>
          </cell>
          <cell r="F3124" t="str">
            <v>canceled</v>
          </cell>
          <cell r="S3124" t="str">
            <v>spaces</v>
          </cell>
        </row>
        <row r="3125">
          <cell r="D3125">
            <v>125000</v>
          </cell>
          <cell r="F3125" t="str">
            <v>canceled</v>
          </cell>
          <cell r="S3125" t="str">
            <v>spaces</v>
          </cell>
        </row>
        <row r="3126">
          <cell r="D3126">
            <v>800000</v>
          </cell>
          <cell r="F3126" t="str">
            <v>canceled</v>
          </cell>
          <cell r="S3126" t="str">
            <v>spaces</v>
          </cell>
        </row>
        <row r="3127">
          <cell r="D3127">
            <v>1500000</v>
          </cell>
          <cell r="F3127" t="str">
            <v>canceled</v>
          </cell>
          <cell r="S3127" t="str">
            <v>spaces</v>
          </cell>
        </row>
        <row r="3128">
          <cell r="D3128">
            <v>25000</v>
          </cell>
          <cell r="F3128" t="str">
            <v>canceled</v>
          </cell>
          <cell r="S3128" t="str">
            <v>spaces</v>
          </cell>
        </row>
        <row r="3129">
          <cell r="D3129">
            <v>100000</v>
          </cell>
          <cell r="F3129" t="str">
            <v>canceled</v>
          </cell>
          <cell r="S3129" t="str">
            <v>spaces</v>
          </cell>
        </row>
        <row r="3130">
          <cell r="D3130">
            <v>15000</v>
          </cell>
          <cell r="F3130" t="str">
            <v>live</v>
          </cell>
          <cell r="S3130" t="str">
            <v>plays</v>
          </cell>
        </row>
        <row r="3131">
          <cell r="D3131">
            <v>1250</v>
          </cell>
          <cell r="F3131" t="str">
            <v>live</v>
          </cell>
          <cell r="S3131" t="str">
            <v>plays</v>
          </cell>
        </row>
        <row r="3132">
          <cell r="D3132">
            <v>10000</v>
          </cell>
          <cell r="F3132" t="str">
            <v>live</v>
          </cell>
          <cell r="S3132" t="str">
            <v>plays</v>
          </cell>
        </row>
        <row r="3133">
          <cell r="D3133">
            <v>4100</v>
          </cell>
          <cell r="F3133" t="str">
            <v>live</v>
          </cell>
          <cell r="S3133" t="str">
            <v>plays</v>
          </cell>
        </row>
        <row r="3134">
          <cell r="D3134">
            <v>30000</v>
          </cell>
          <cell r="F3134" t="str">
            <v>live</v>
          </cell>
          <cell r="S3134" t="str">
            <v>plays</v>
          </cell>
        </row>
        <row r="3135">
          <cell r="D3135">
            <v>500</v>
          </cell>
          <cell r="F3135" t="str">
            <v>live</v>
          </cell>
          <cell r="S3135" t="str">
            <v>plays</v>
          </cell>
        </row>
        <row r="3136">
          <cell r="D3136">
            <v>1000</v>
          </cell>
          <cell r="F3136" t="str">
            <v>live</v>
          </cell>
          <cell r="S3136" t="str">
            <v>plays</v>
          </cell>
        </row>
        <row r="3137">
          <cell r="D3137">
            <v>777</v>
          </cell>
          <cell r="F3137" t="str">
            <v>live</v>
          </cell>
          <cell r="S3137" t="str">
            <v>plays</v>
          </cell>
        </row>
        <row r="3138">
          <cell r="D3138">
            <v>500</v>
          </cell>
          <cell r="F3138" t="str">
            <v>live</v>
          </cell>
          <cell r="S3138" t="str">
            <v>plays</v>
          </cell>
        </row>
        <row r="3139">
          <cell r="D3139">
            <v>1500</v>
          </cell>
          <cell r="F3139" t="str">
            <v>live</v>
          </cell>
          <cell r="S3139" t="str">
            <v>plays</v>
          </cell>
        </row>
        <row r="3140">
          <cell r="D3140">
            <v>200</v>
          </cell>
          <cell r="F3140" t="str">
            <v>live</v>
          </cell>
          <cell r="S3140" t="str">
            <v>plays</v>
          </cell>
        </row>
        <row r="3141">
          <cell r="D3141">
            <v>50000</v>
          </cell>
          <cell r="F3141" t="str">
            <v>live</v>
          </cell>
          <cell r="S3141" t="str">
            <v>plays</v>
          </cell>
        </row>
        <row r="3142">
          <cell r="D3142">
            <v>10000</v>
          </cell>
          <cell r="F3142" t="str">
            <v>live</v>
          </cell>
          <cell r="S3142" t="str">
            <v>plays</v>
          </cell>
        </row>
        <row r="3143">
          <cell r="D3143">
            <v>500</v>
          </cell>
          <cell r="F3143" t="str">
            <v>live</v>
          </cell>
          <cell r="S3143" t="str">
            <v>plays</v>
          </cell>
        </row>
        <row r="3144">
          <cell r="D3144">
            <v>2750</v>
          </cell>
          <cell r="F3144" t="str">
            <v>live</v>
          </cell>
          <cell r="S3144" t="str">
            <v>plays</v>
          </cell>
        </row>
        <row r="3145">
          <cell r="D3145">
            <v>700</v>
          </cell>
          <cell r="F3145" t="str">
            <v>live</v>
          </cell>
          <cell r="S3145" t="str">
            <v>plays</v>
          </cell>
        </row>
        <row r="3146">
          <cell r="D3146">
            <v>10000</v>
          </cell>
          <cell r="F3146" t="str">
            <v>live</v>
          </cell>
          <cell r="S3146" t="str">
            <v>plays</v>
          </cell>
        </row>
        <row r="3147">
          <cell r="D3147">
            <v>25000</v>
          </cell>
          <cell r="F3147" t="str">
            <v>live</v>
          </cell>
          <cell r="S3147" t="str">
            <v>plays</v>
          </cell>
        </row>
        <row r="3148">
          <cell r="D3148">
            <v>50000</v>
          </cell>
          <cell r="F3148" t="str">
            <v>live</v>
          </cell>
          <cell r="S3148" t="str">
            <v>plays</v>
          </cell>
        </row>
        <row r="3149">
          <cell r="D3149">
            <v>20000</v>
          </cell>
          <cell r="F3149" t="str">
            <v>successful</v>
          </cell>
          <cell r="S3149" t="str">
            <v>plays</v>
          </cell>
        </row>
        <row r="3150">
          <cell r="D3150">
            <v>1800</v>
          </cell>
          <cell r="F3150" t="str">
            <v>successful</v>
          </cell>
          <cell r="S3150" t="str">
            <v>plays</v>
          </cell>
        </row>
        <row r="3151">
          <cell r="D3151">
            <v>1250</v>
          </cell>
          <cell r="F3151" t="str">
            <v>successful</v>
          </cell>
          <cell r="S3151" t="str">
            <v>plays</v>
          </cell>
        </row>
        <row r="3152">
          <cell r="D3152">
            <v>3500</v>
          </cell>
          <cell r="F3152" t="str">
            <v>successful</v>
          </cell>
          <cell r="S3152" t="str">
            <v>plays</v>
          </cell>
        </row>
        <row r="3153">
          <cell r="D3153">
            <v>3500</v>
          </cell>
          <cell r="F3153" t="str">
            <v>successful</v>
          </cell>
          <cell r="S3153" t="str">
            <v>plays</v>
          </cell>
        </row>
        <row r="3154">
          <cell r="D3154">
            <v>2200</v>
          </cell>
          <cell r="F3154" t="str">
            <v>successful</v>
          </cell>
          <cell r="S3154" t="str">
            <v>plays</v>
          </cell>
        </row>
        <row r="3155">
          <cell r="D3155">
            <v>3000</v>
          </cell>
          <cell r="F3155" t="str">
            <v>successful</v>
          </cell>
          <cell r="S3155" t="str">
            <v>plays</v>
          </cell>
        </row>
        <row r="3156">
          <cell r="D3156">
            <v>7000</v>
          </cell>
          <cell r="F3156" t="str">
            <v>successful</v>
          </cell>
          <cell r="S3156" t="str">
            <v>plays</v>
          </cell>
        </row>
        <row r="3157">
          <cell r="D3157">
            <v>5000</v>
          </cell>
          <cell r="F3157" t="str">
            <v>successful</v>
          </cell>
          <cell r="S3157" t="str">
            <v>plays</v>
          </cell>
        </row>
        <row r="3158">
          <cell r="D3158">
            <v>5500</v>
          </cell>
          <cell r="F3158" t="str">
            <v>successful</v>
          </cell>
          <cell r="S3158" t="str">
            <v>plays</v>
          </cell>
        </row>
        <row r="3159">
          <cell r="D3159">
            <v>4000</v>
          </cell>
          <cell r="F3159" t="str">
            <v>successful</v>
          </cell>
          <cell r="S3159" t="str">
            <v>plays</v>
          </cell>
        </row>
        <row r="3160">
          <cell r="D3160">
            <v>5000</v>
          </cell>
          <cell r="F3160" t="str">
            <v>successful</v>
          </cell>
          <cell r="S3160" t="str">
            <v>plays</v>
          </cell>
        </row>
        <row r="3161">
          <cell r="D3161">
            <v>1500</v>
          </cell>
          <cell r="F3161" t="str">
            <v>successful</v>
          </cell>
          <cell r="S3161" t="str">
            <v>plays</v>
          </cell>
        </row>
        <row r="3162">
          <cell r="D3162">
            <v>4500</v>
          </cell>
          <cell r="F3162" t="str">
            <v>successful</v>
          </cell>
          <cell r="S3162" t="str">
            <v>plays</v>
          </cell>
        </row>
        <row r="3163">
          <cell r="D3163">
            <v>2000</v>
          </cell>
          <cell r="F3163" t="str">
            <v>successful</v>
          </cell>
          <cell r="S3163" t="str">
            <v>plays</v>
          </cell>
        </row>
        <row r="3164">
          <cell r="D3164">
            <v>4000</v>
          </cell>
          <cell r="F3164" t="str">
            <v>successful</v>
          </cell>
          <cell r="S3164" t="str">
            <v>plays</v>
          </cell>
        </row>
        <row r="3165">
          <cell r="D3165">
            <v>13000</v>
          </cell>
          <cell r="F3165" t="str">
            <v>successful</v>
          </cell>
          <cell r="S3165" t="str">
            <v>plays</v>
          </cell>
        </row>
        <row r="3166">
          <cell r="D3166">
            <v>2500</v>
          </cell>
          <cell r="F3166" t="str">
            <v>successful</v>
          </cell>
          <cell r="S3166" t="str">
            <v>plays</v>
          </cell>
        </row>
        <row r="3167">
          <cell r="D3167">
            <v>750</v>
          </cell>
          <cell r="F3167" t="str">
            <v>successful</v>
          </cell>
          <cell r="S3167" t="str">
            <v>plays</v>
          </cell>
        </row>
        <row r="3168">
          <cell r="D3168">
            <v>35000</v>
          </cell>
          <cell r="F3168" t="str">
            <v>successful</v>
          </cell>
          <cell r="S3168" t="str">
            <v>plays</v>
          </cell>
        </row>
        <row r="3169">
          <cell r="D3169">
            <v>3000</v>
          </cell>
          <cell r="F3169" t="str">
            <v>successful</v>
          </cell>
          <cell r="S3169" t="str">
            <v>plays</v>
          </cell>
        </row>
        <row r="3170">
          <cell r="D3170">
            <v>2500</v>
          </cell>
          <cell r="F3170" t="str">
            <v>successful</v>
          </cell>
          <cell r="S3170" t="str">
            <v>plays</v>
          </cell>
        </row>
        <row r="3171">
          <cell r="D3171">
            <v>8000</v>
          </cell>
          <cell r="F3171" t="str">
            <v>successful</v>
          </cell>
          <cell r="S3171" t="str">
            <v>plays</v>
          </cell>
        </row>
        <row r="3172">
          <cell r="D3172">
            <v>2000</v>
          </cell>
          <cell r="F3172" t="str">
            <v>successful</v>
          </cell>
          <cell r="S3172" t="str">
            <v>plays</v>
          </cell>
        </row>
        <row r="3173">
          <cell r="D3173">
            <v>7000</v>
          </cell>
          <cell r="F3173" t="str">
            <v>successful</v>
          </cell>
          <cell r="S3173" t="str">
            <v>plays</v>
          </cell>
        </row>
        <row r="3174">
          <cell r="D3174">
            <v>2000</v>
          </cell>
          <cell r="F3174" t="str">
            <v>successful</v>
          </cell>
          <cell r="S3174" t="str">
            <v>plays</v>
          </cell>
        </row>
        <row r="3175">
          <cell r="D3175">
            <v>10000</v>
          </cell>
          <cell r="F3175" t="str">
            <v>successful</v>
          </cell>
          <cell r="S3175" t="str">
            <v>plays</v>
          </cell>
        </row>
        <row r="3176">
          <cell r="D3176">
            <v>3000</v>
          </cell>
          <cell r="F3176" t="str">
            <v>successful</v>
          </cell>
          <cell r="S3176" t="str">
            <v>plays</v>
          </cell>
        </row>
        <row r="3177">
          <cell r="D3177">
            <v>5000</v>
          </cell>
          <cell r="F3177" t="str">
            <v>successful</v>
          </cell>
          <cell r="S3177" t="str">
            <v>plays</v>
          </cell>
        </row>
        <row r="3178">
          <cell r="D3178">
            <v>1900</v>
          </cell>
          <cell r="F3178" t="str">
            <v>successful</v>
          </cell>
          <cell r="S3178" t="str">
            <v>plays</v>
          </cell>
        </row>
        <row r="3179">
          <cell r="D3179">
            <v>2500</v>
          </cell>
          <cell r="F3179" t="str">
            <v>successful</v>
          </cell>
          <cell r="S3179" t="str">
            <v>plays</v>
          </cell>
        </row>
        <row r="3180">
          <cell r="D3180">
            <v>1500</v>
          </cell>
          <cell r="F3180" t="str">
            <v>successful</v>
          </cell>
          <cell r="S3180" t="str">
            <v>plays</v>
          </cell>
        </row>
        <row r="3181">
          <cell r="D3181">
            <v>4200</v>
          </cell>
          <cell r="F3181" t="str">
            <v>successful</v>
          </cell>
          <cell r="S3181" t="str">
            <v>plays</v>
          </cell>
        </row>
        <row r="3182">
          <cell r="D3182">
            <v>1200</v>
          </cell>
          <cell r="F3182" t="str">
            <v>successful</v>
          </cell>
          <cell r="S3182" t="str">
            <v>plays</v>
          </cell>
        </row>
        <row r="3183">
          <cell r="D3183">
            <v>500</v>
          </cell>
          <cell r="F3183" t="str">
            <v>successful</v>
          </cell>
          <cell r="S3183" t="str">
            <v>plays</v>
          </cell>
        </row>
        <row r="3184">
          <cell r="D3184">
            <v>7000</v>
          </cell>
          <cell r="F3184" t="str">
            <v>successful</v>
          </cell>
          <cell r="S3184" t="str">
            <v>plays</v>
          </cell>
        </row>
        <row r="3185">
          <cell r="D3185">
            <v>2500</v>
          </cell>
          <cell r="F3185" t="str">
            <v>successful</v>
          </cell>
          <cell r="S3185" t="str">
            <v>plays</v>
          </cell>
        </row>
        <row r="3186">
          <cell r="D3186">
            <v>4300</v>
          </cell>
          <cell r="F3186" t="str">
            <v>successful</v>
          </cell>
          <cell r="S3186" t="str">
            <v>plays</v>
          </cell>
        </row>
        <row r="3187">
          <cell r="D3187">
            <v>1000</v>
          </cell>
          <cell r="F3187" t="str">
            <v>successful</v>
          </cell>
          <cell r="S3187" t="str">
            <v>plays</v>
          </cell>
        </row>
        <row r="3188">
          <cell r="D3188">
            <v>3200</v>
          </cell>
          <cell r="F3188" t="str">
            <v>successful</v>
          </cell>
          <cell r="S3188" t="str">
            <v>plays</v>
          </cell>
        </row>
        <row r="3189">
          <cell r="D3189">
            <v>15000</v>
          </cell>
          <cell r="F3189" t="str">
            <v>successful</v>
          </cell>
          <cell r="S3189" t="str">
            <v>plays</v>
          </cell>
        </row>
        <row r="3190">
          <cell r="D3190">
            <v>200</v>
          </cell>
          <cell r="F3190" t="str">
            <v>failed</v>
          </cell>
          <cell r="S3190" t="str">
            <v>musical</v>
          </cell>
        </row>
        <row r="3191">
          <cell r="D3191">
            <v>55000</v>
          </cell>
          <cell r="F3191" t="str">
            <v>failed</v>
          </cell>
          <cell r="S3191" t="str">
            <v>musical</v>
          </cell>
        </row>
        <row r="3192">
          <cell r="D3192">
            <v>4000</v>
          </cell>
          <cell r="F3192" t="str">
            <v>failed</v>
          </cell>
          <cell r="S3192" t="str">
            <v>musical</v>
          </cell>
        </row>
        <row r="3193">
          <cell r="D3193">
            <v>3750</v>
          </cell>
          <cell r="F3193" t="str">
            <v>failed</v>
          </cell>
          <cell r="S3193" t="str">
            <v>musical</v>
          </cell>
        </row>
        <row r="3194">
          <cell r="D3194">
            <v>10000</v>
          </cell>
          <cell r="F3194" t="str">
            <v>failed</v>
          </cell>
          <cell r="S3194" t="str">
            <v>musical</v>
          </cell>
        </row>
        <row r="3195">
          <cell r="D3195">
            <v>5000</v>
          </cell>
          <cell r="F3195" t="str">
            <v>failed</v>
          </cell>
          <cell r="S3195" t="str">
            <v>musical</v>
          </cell>
        </row>
        <row r="3196">
          <cell r="D3196">
            <v>11000</v>
          </cell>
          <cell r="F3196" t="str">
            <v>failed</v>
          </cell>
          <cell r="S3196" t="str">
            <v>musical</v>
          </cell>
        </row>
        <row r="3197">
          <cell r="D3197">
            <v>3500</v>
          </cell>
          <cell r="F3197" t="str">
            <v>failed</v>
          </cell>
          <cell r="S3197" t="str">
            <v>musical</v>
          </cell>
        </row>
        <row r="3198">
          <cell r="D3198">
            <v>3000000</v>
          </cell>
          <cell r="F3198" t="str">
            <v>failed</v>
          </cell>
          <cell r="S3198" t="str">
            <v>musical</v>
          </cell>
        </row>
        <row r="3199">
          <cell r="D3199">
            <v>10000</v>
          </cell>
          <cell r="F3199" t="str">
            <v>failed</v>
          </cell>
          <cell r="S3199" t="str">
            <v>musical</v>
          </cell>
        </row>
        <row r="3200">
          <cell r="D3200">
            <v>30000</v>
          </cell>
          <cell r="F3200" t="str">
            <v>failed</v>
          </cell>
          <cell r="S3200" t="str">
            <v>musical</v>
          </cell>
        </row>
        <row r="3201">
          <cell r="D3201">
            <v>5000</v>
          </cell>
          <cell r="F3201" t="str">
            <v>failed</v>
          </cell>
          <cell r="S3201" t="str">
            <v>musical</v>
          </cell>
        </row>
        <row r="3202">
          <cell r="D3202">
            <v>50000</v>
          </cell>
          <cell r="F3202" t="str">
            <v>failed</v>
          </cell>
          <cell r="S3202" t="str">
            <v>musical</v>
          </cell>
        </row>
        <row r="3203">
          <cell r="D3203">
            <v>2000</v>
          </cell>
          <cell r="F3203" t="str">
            <v>failed</v>
          </cell>
          <cell r="S3203" t="str">
            <v>musical</v>
          </cell>
        </row>
        <row r="3204">
          <cell r="D3204">
            <v>5000</v>
          </cell>
          <cell r="F3204" t="str">
            <v>failed</v>
          </cell>
          <cell r="S3204" t="str">
            <v>musical</v>
          </cell>
        </row>
        <row r="3205">
          <cell r="D3205">
            <v>1000</v>
          </cell>
          <cell r="F3205" t="str">
            <v>failed</v>
          </cell>
          <cell r="S3205" t="str">
            <v>musical</v>
          </cell>
        </row>
        <row r="3206">
          <cell r="D3206">
            <v>500</v>
          </cell>
          <cell r="F3206" t="str">
            <v>failed</v>
          </cell>
          <cell r="S3206" t="str">
            <v>musical</v>
          </cell>
        </row>
        <row r="3207">
          <cell r="D3207">
            <v>8000</v>
          </cell>
          <cell r="F3207" t="str">
            <v>failed</v>
          </cell>
          <cell r="S3207" t="str">
            <v>musical</v>
          </cell>
        </row>
        <row r="3208">
          <cell r="D3208">
            <v>5000</v>
          </cell>
          <cell r="F3208" t="str">
            <v>failed</v>
          </cell>
          <cell r="S3208" t="str">
            <v>musical</v>
          </cell>
        </row>
        <row r="3209">
          <cell r="D3209">
            <v>5500</v>
          </cell>
          <cell r="F3209" t="str">
            <v>failed</v>
          </cell>
          <cell r="S3209" t="str">
            <v>musical</v>
          </cell>
        </row>
        <row r="3210">
          <cell r="D3210">
            <v>5000</v>
          </cell>
          <cell r="F3210" t="str">
            <v>successful</v>
          </cell>
          <cell r="S3210" t="str">
            <v>plays</v>
          </cell>
        </row>
        <row r="3211">
          <cell r="D3211">
            <v>9500</v>
          </cell>
          <cell r="F3211" t="str">
            <v>successful</v>
          </cell>
          <cell r="S3211" t="str">
            <v>plays</v>
          </cell>
        </row>
        <row r="3212">
          <cell r="D3212">
            <v>3000</v>
          </cell>
          <cell r="F3212" t="str">
            <v>successful</v>
          </cell>
          <cell r="S3212" t="str">
            <v>plays</v>
          </cell>
        </row>
        <row r="3213">
          <cell r="D3213">
            <v>23000</v>
          </cell>
          <cell r="F3213" t="str">
            <v>successful</v>
          </cell>
          <cell r="S3213" t="str">
            <v>plays</v>
          </cell>
        </row>
        <row r="3214">
          <cell r="D3214">
            <v>4000</v>
          </cell>
          <cell r="F3214" t="str">
            <v>successful</v>
          </cell>
          <cell r="S3214" t="str">
            <v>plays</v>
          </cell>
        </row>
        <row r="3215">
          <cell r="D3215">
            <v>6000</v>
          </cell>
          <cell r="F3215" t="str">
            <v>successful</v>
          </cell>
          <cell r="S3215" t="str">
            <v>plays</v>
          </cell>
        </row>
        <row r="3216">
          <cell r="D3216">
            <v>12000</v>
          </cell>
          <cell r="F3216" t="str">
            <v>successful</v>
          </cell>
          <cell r="S3216" t="str">
            <v>plays</v>
          </cell>
        </row>
        <row r="3217">
          <cell r="D3217">
            <v>35000</v>
          </cell>
          <cell r="F3217" t="str">
            <v>successful</v>
          </cell>
          <cell r="S3217" t="str">
            <v>plays</v>
          </cell>
        </row>
        <row r="3218">
          <cell r="D3218">
            <v>2000</v>
          </cell>
          <cell r="F3218" t="str">
            <v>successful</v>
          </cell>
          <cell r="S3218" t="str">
            <v>plays</v>
          </cell>
        </row>
        <row r="3219">
          <cell r="D3219">
            <v>4500</v>
          </cell>
          <cell r="F3219" t="str">
            <v>successful</v>
          </cell>
          <cell r="S3219" t="str">
            <v>plays</v>
          </cell>
        </row>
        <row r="3220">
          <cell r="D3220">
            <v>12000</v>
          </cell>
          <cell r="F3220" t="str">
            <v>successful</v>
          </cell>
          <cell r="S3220" t="str">
            <v>plays</v>
          </cell>
        </row>
        <row r="3221">
          <cell r="D3221">
            <v>20000</v>
          </cell>
          <cell r="F3221" t="str">
            <v>successful</v>
          </cell>
          <cell r="S3221" t="str">
            <v>plays</v>
          </cell>
        </row>
        <row r="3222">
          <cell r="D3222">
            <v>15000</v>
          </cell>
          <cell r="F3222" t="str">
            <v>successful</v>
          </cell>
          <cell r="S3222" t="str">
            <v>plays</v>
          </cell>
        </row>
        <row r="3223">
          <cell r="D3223">
            <v>4000</v>
          </cell>
          <cell r="F3223" t="str">
            <v>successful</v>
          </cell>
          <cell r="S3223" t="str">
            <v>plays</v>
          </cell>
        </row>
        <row r="3224">
          <cell r="D3224">
            <v>2500</v>
          </cell>
          <cell r="F3224" t="str">
            <v>successful</v>
          </cell>
          <cell r="S3224" t="str">
            <v>plays</v>
          </cell>
        </row>
        <row r="3225">
          <cell r="D3225">
            <v>3100</v>
          </cell>
          <cell r="F3225" t="str">
            <v>successful</v>
          </cell>
          <cell r="S3225" t="str">
            <v>plays</v>
          </cell>
        </row>
        <row r="3226">
          <cell r="D3226">
            <v>30000</v>
          </cell>
          <cell r="F3226" t="str">
            <v>successful</v>
          </cell>
          <cell r="S3226" t="str">
            <v>plays</v>
          </cell>
        </row>
        <row r="3227">
          <cell r="D3227">
            <v>2000</v>
          </cell>
          <cell r="F3227" t="str">
            <v>successful</v>
          </cell>
          <cell r="S3227" t="str">
            <v>plays</v>
          </cell>
        </row>
        <row r="3228">
          <cell r="D3228">
            <v>1200</v>
          </cell>
          <cell r="F3228" t="str">
            <v>successful</v>
          </cell>
          <cell r="S3228" t="str">
            <v>plays</v>
          </cell>
        </row>
        <row r="3229">
          <cell r="D3229">
            <v>1200</v>
          </cell>
          <cell r="F3229" t="str">
            <v>successful</v>
          </cell>
          <cell r="S3229" t="str">
            <v>plays</v>
          </cell>
        </row>
        <row r="3230">
          <cell r="D3230">
            <v>7000</v>
          </cell>
          <cell r="F3230" t="str">
            <v>successful</v>
          </cell>
          <cell r="S3230" t="str">
            <v>plays</v>
          </cell>
        </row>
        <row r="3231">
          <cell r="D3231">
            <v>20000</v>
          </cell>
          <cell r="F3231" t="str">
            <v>successful</v>
          </cell>
          <cell r="S3231" t="str">
            <v>plays</v>
          </cell>
        </row>
        <row r="3232">
          <cell r="D3232">
            <v>2600</v>
          </cell>
          <cell r="F3232" t="str">
            <v>successful</v>
          </cell>
          <cell r="S3232" t="str">
            <v>plays</v>
          </cell>
        </row>
        <row r="3233">
          <cell r="D3233">
            <v>1000</v>
          </cell>
          <cell r="F3233" t="str">
            <v>successful</v>
          </cell>
          <cell r="S3233" t="str">
            <v>plays</v>
          </cell>
        </row>
        <row r="3234">
          <cell r="D3234">
            <v>1000</v>
          </cell>
          <cell r="F3234" t="str">
            <v>successful</v>
          </cell>
          <cell r="S3234" t="str">
            <v>plays</v>
          </cell>
        </row>
        <row r="3235">
          <cell r="D3235">
            <v>5000</v>
          </cell>
          <cell r="F3235" t="str">
            <v>successful</v>
          </cell>
          <cell r="S3235" t="str">
            <v>plays</v>
          </cell>
        </row>
        <row r="3236">
          <cell r="D3236">
            <v>4000</v>
          </cell>
          <cell r="F3236" t="str">
            <v>successful</v>
          </cell>
          <cell r="S3236" t="str">
            <v>plays</v>
          </cell>
        </row>
        <row r="3237">
          <cell r="D3237">
            <v>15000</v>
          </cell>
          <cell r="F3237" t="str">
            <v>successful</v>
          </cell>
          <cell r="S3237" t="str">
            <v>plays</v>
          </cell>
        </row>
        <row r="3238">
          <cell r="D3238">
            <v>20000</v>
          </cell>
          <cell r="F3238" t="str">
            <v>successful</v>
          </cell>
          <cell r="S3238" t="str">
            <v>plays</v>
          </cell>
        </row>
        <row r="3239">
          <cell r="D3239">
            <v>35000</v>
          </cell>
          <cell r="F3239" t="str">
            <v>successful</v>
          </cell>
          <cell r="S3239" t="str">
            <v>plays</v>
          </cell>
        </row>
        <row r="3240">
          <cell r="D3240">
            <v>2800</v>
          </cell>
          <cell r="F3240" t="str">
            <v>successful</v>
          </cell>
          <cell r="S3240" t="str">
            <v>plays</v>
          </cell>
        </row>
        <row r="3241">
          <cell r="D3241">
            <v>5862</v>
          </cell>
          <cell r="F3241" t="str">
            <v>successful</v>
          </cell>
          <cell r="S3241" t="str">
            <v>plays</v>
          </cell>
        </row>
        <row r="3242">
          <cell r="D3242">
            <v>3000</v>
          </cell>
          <cell r="F3242" t="str">
            <v>successful</v>
          </cell>
          <cell r="S3242" t="str">
            <v>plays</v>
          </cell>
        </row>
        <row r="3243">
          <cell r="D3243">
            <v>8500</v>
          </cell>
          <cell r="F3243" t="str">
            <v>successful</v>
          </cell>
          <cell r="S3243" t="str">
            <v>plays</v>
          </cell>
        </row>
        <row r="3244">
          <cell r="D3244">
            <v>10000</v>
          </cell>
          <cell r="F3244" t="str">
            <v>successful</v>
          </cell>
          <cell r="S3244" t="str">
            <v>plays</v>
          </cell>
        </row>
        <row r="3245">
          <cell r="D3245">
            <v>8000</v>
          </cell>
          <cell r="F3245" t="str">
            <v>successful</v>
          </cell>
          <cell r="S3245" t="str">
            <v>plays</v>
          </cell>
        </row>
        <row r="3246">
          <cell r="D3246">
            <v>1600</v>
          </cell>
          <cell r="F3246" t="str">
            <v>successful</v>
          </cell>
          <cell r="S3246" t="str">
            <v>plays</v>
          </cell>
        </row>
        <row r="3247">
          <cell r="D3247">
            <v>21000</v>
          </cell>
          <cell r="F3247" t="str">
            <v>successful</v>
          </cell>
          <cell r="S3247" t="str">
            <v>plays</v>
          </cell>
        </row>
        <row r="3248">
          <cell r="D3248">
            <v>10000</v>
          </cell>
          <cell r="F3248" t="str">
            <v>successful</v>
          </cell>
          <cell r="S3248" t="str">
            <v>plays</v>
          </cell>
        </row>
        <row r="3249">
          <cell r="D3249">
            <v>2500</v>
          </cell>
          <cell r="F3249" t="str">
            <v>successful</v>
          </cell>
          <cell r="S3249" t="str">
            <v>plays</v>
          </cell>
        </row>
        <row r="3250">
          <cell r="D3250">
            <v>12000</v>
          </cell>
          <cell r="F3250" t="str">
            <v>successful</v>
          </cell>
          <cell r="S3250" t="str">
            <v>plays</v>
          </cell>
        </row>
        <row r="3251">
          <cell r="D3251">
            <v>5500</v>
          </cell>
          <cell r="F3251" t="str">
            <v>successful</v>
          </cell>
          <cell r="S3251" t="str">
            <v>plays</v>
          </cell>
        </row>
        <row r="3252">
          <cell r="D3252">
            <v>25000</v>
          </cell>
          <cell r="F3252" t="str">
            <v>successful</v>
          </cell>
          <cell r="S3252" t="str">
            <v>plays</v>
          </cell>
        </row>
        <row r="3253">
          <cell r="D3253">
            <v>1500</v>
          </cell>
          <cell r="F3253" t="str">
            <v>successful</v>
          </cell>
          <cell r="S3253" t="str">
            <v>plays</v>
          </cell>
        </row>
        <row r="3254">
          <cell r="D3254">
            <v>2250</v>
          </cell>
          <cell r="F3254" t="str">
            <v>successful</v>
          </cell>
          <cell r="S3254" t="str">
            <v>plays</v>
          </cell>
        </row>
        <row r="3255">
          <cell r="D3255">
            <v>20000</v>
          </cell>
          <cell r="F3255" t="str">
            <v>successful</v>
          </cell>
          <cell r="S3255" t="str">
            <v>plays</v>
          </cell>
        </row>
        <row r="3256">
          <cell r="D3256">
            <v>13000</v>
          </cell>
          <cell r="F3256" t="str">
            <v>successful</v>
          </cell>
          <cell r="S3256" t="str">
            <v>plays</v>
          </cell>
        </row>
        <row r="3257">
          <cell r="D3257">
            <v>300</v>
          </cell>
          <cell r="F3257" t="str">
            <v>successful</v>
          </cell>
          <cell r="S3257" t="str">
            <v>plays</v>
          </cell>
        </row>
        <row r="3258">
          <cell r="D3258">
            <v>10000</v>
          </cell>
          <cell r="F3258" t="str">
            <v>successful</v>
          </cell>
          <cell r="S3258" t="str">
            <v>plays</v>
          </cell>
        </row>
        <row r="3259">
          <cell r="D3259">
            <v>2000</v>
          </cell>
          <cell r="F3259" t="str">
            <v>successful</v>
          </cell>
          <cell r="S3259" t="str">
            <v>plays</v>
          </cell>
        </row>
        <row r="3260">
          <cell r="D3260">
            <v>7000</v>
          </cell>
          <cell r="F3260" t="str">
            <v>successful</v>
          </cell>
          <cell r="S3260" t="str">
            <v>plays</v>
          </cell>
        </row>
        <row r="3261">
          <cell r="D3261">
            <v>23000</v>
          </cell>
          <cell r="F3261" t="str">
            <v>successful</v>
          </cell>
          <cell r="S3261" t="str">
            <v>plays</v>
          </cell>
        </row>
        <row r="3262">
          <cell r="D3262">
            <v>5000</v>
          </cell>
          <cell r="F3262" t="str">
            <v>successful</v>
          </cell>
          <cell r="S3262" t="str">
            <v>plays</v>
          </cell>
        </row>
        <row r="3263">
          <cell r="D3263">
            <v>3300</v>
          </cell>
          <cell r="F3263" t="str">
            <v>successful</v>
          </cell>
          <cell r="S3263" t="str">
            <v>plays</v>
          </cell>
        </row>
        <row r="3264">
          <cell r="D3264">
            <v>12200</v>
          </cell>
          <cell r="F3264" t="str">
            <v>successful</v>
          </cell>
          <cell r="S3264" t="str">
            <v>plays</v>
          </cell>
        </row>
        <row r="3265">
          <cell r="D3265">
            <v>2500</v>
          </cell>
          <cell r="F3265" t="str">
            <v>successful</v>
          </cell>
          <cell r="S3265" t="str">
            <v>plays</v>
          </cell>
        </row>
        <row r="3266">
          <cell r="D3266">
            <v>2500</v>
          </cell>
          <cell r="F3266" t="str">
            <v>successful</v>
          </cell>
          <cell r="S3266" t="str">
            <v>plays</v>
          </cell>
        </row>
        <row r="3267">
          <cell r="D3267">
            <v>2700</v>
          </cell>
          <cell r="F3267" t="str">
            <v>successful</v>
          </cell>
          <cell r="S3267" t="str">
            <v>plays</v>
          </cell>
        </row>
        <row r="3268">
          <cell r="D3268">
            <v>6000</v>
          </cell>
          <cell r="F3268" t="str">
            <v>successful</v>
          </cell>
          <cell r="S3268" t="str">
            <v>plays</v>
          </cell>
        </row>
        <row r="3269">
          <cell r="D3269">
            <v>15000</v>
          </cell>
          <cell r="F3269" t="str">
            <v>successful</v>
          </cell>
          <cell r="S3269" t="str">
            <v>plays</v>
          </cell>
        </row>
        <row r="3270">
          <cell r="D3270">
            <v>2000</v>
          </cell>
          <cell r="F3270" t="str">
            <v>successful</v>
          </cell>
          <cell r="S3270" t="str">
            <v>plays</v>
          </cell>
        </row>
        <row r="3271">
          <cell r="D3271">
            <v>8000</v>
          </cell>
          <cell r="F3271" t="str">
            <v>successful</v>
          </cell>
          <cell r="S3271" t="str">
            <v>plays</v>
          </cell>
        </row>
        <row r="3272">
          <cell r="D3272">
            <v>1800</v>
          </cell>
          <cell r="F3272" t="str">
            <v>successful</v>
          </cell>
          <cell r="S3272" t="str">
            <v>plays</v>
          </cell>
        </row>
        <row r="3273">
          <cell r="D3273">
            <v>1500</v>
          </cell>
          <cell r="F3273" t="str">
            <v>successful</v>
          </cell>
          <cell r="S3273" t="str">
            <v>plays</v>
          </cell>
        </row>
        <row r="3274">
          <cell r="D3274">
            <v>10000</v>
          </cell>
          <cell r="F3274" t="str">
            <v>successful</v>
          </cell>
          <cell r="S3274" t="str">
            <v>plays</v>
          </cell>
        </row>
        <row r="3275">
          <cell r="D3275">
            <v>4000</v>
          </cell>
          <cell r="F3275" t="str">
            <v>successful</v>
          </cell>
          <cell r="S3275" t="str">
            <v>plays</v>
          </cell>
        </row>
        <row r="3276">
          <cell r="D3276">
            <v>15500</v>
          </cell>
          <cell r="F3276" t="str">
            <v>successful</v>
          </cell>
          <cell r="S3276" t="str">
            <v>plays</v>
          </cell>
        </row>
        <row r="3277">
          <cell r="D3277">
            <v>1800</v>
          </cell>
          <cell r="F3277" t="str">
            <v>successful</v>
          </cell>
          <cell r="S3277" t="str">
            <v>plays</v>
          </cell>
        </row>
        <row r="3278">
          <cell r="D3278">
            <v>4500</v>
          </cell>
          <cell r="F3278" t="str">
            <v>successful</v>
          </cell>
          <cell r="S3278" t="str">
            <v>plays</v>
          </cell>
        </row>
        <row r="3279">
          <cell r="D3279">
            <v>5000</v>
          </cell>
          <cell r="F3279" t="str">
            <v>successful</v>
          </cell>
          <cell r="S3279" t="str">
            <v>plays</v>
          </cell>
        </row>
        <row r="3280">
          <cell r="D3280">
            <v>2500</v>
          </cell>
          <cell r="F3280" t="str">
            <v>successful</v>
          </cell>
          <cell r="S3280" t="str">
            <v>plays</v>
          </cell>
        </row>
        <row r="3281">
          <cell r="D3281">
            <v>5800</v>
          </cell>
          <cell r="F3281" t="str">
            <v>successful</v>
          </cell>
          <cell r="S3281" t="str">
            <v>plays</v>
          </cell>
        </row>
        <row r="3282">
          <cell r="D3282">
            <v>2000</v>
          </cell>
          <cell r="F3282" t="str">
            <v>successful</v>
          </cell>
          <cell r="S3282" t="str">
            <v>plays</v>
          </cell>
        </row>
        <row r="3283">
          <cell r="D3283">
            <v>5000</v>
          </cell>
          <cell r="F3283" t="str">
            <v>successful</v>
          </cell>
          <cell r="S3283" t="str">
            <v>plays</v>
          </cell>
        </row>
        <row r="3284">
          <cell r="D3284">
            <v>31000</v>
          </cell>
          <cell r="F3284" t="str">
            <v>successful</v>
          </cell>
          <cell r="S3284" t="str">
            <v>plays</v>
          </cell>
        </row>
        <row r="3285">
          <cell r="D3285">
            <v>800</v>
          </cell>
          <cell r="F3285" t="str">
            <v>successful</v>
          </cell>
          <cell r="S3285" t="str">
            <v>plays</v>
          </cell>
        </row>
        <row r="3286">
          <cell r="D3286">
            <v>3000</v>
          </cell>
          <cell r="F3286" t="str">
            <v>successful</v>
          </cell>
          <cell r="S3286" t="str">
            <v>plays</v>
          </cell>
        </row>
        <row r="3287">
          <cell r="D3287">
            <v>4999</v>
          </cell>
          <cell r="F3287" t="str">
            <v>successful</v>
          </cell>
          <cell r="S3287" t="str">
            <v>plays</v>
          </cell>
        </row>
        <row r="3288">
          <cell r="D3288">
            <v>15000</v>
          </cell>
          <cell r="F3288" t="str">
            <v>successful</v>
          </cell>
          <cell r="S3288" t="str">
            <v>plays</v>
          </cell>
        </row>
        <row r="3289">
          <cell r="D3289">
            <v>2500</v>
          </cell>
          <cell r="F3289" t="str">
            <v>successful</v>
          </cell>
          <cell r="S3289" t="str">
            <v>plays</v>
          </cell>
        </row>
        <row r="3290">
          <cell r="D3290">
            <v>10000</v>
          </cell>
          <cell r="F3290" t="str">
            <v>successful</v>
          </cell>
          <cell r="S3290" t="str">
            <v>plays</v>
          </cell>
        </row>
        <row r="3291">
          <cell r="D3291">
            <v>500</v>
          </cell>
          <cell r="F3291" t="str">
            <v>successful</v>
          </cell>
          <cell r="S3291" t="str">
            <v>plays</v>
          </cell>
        </row>
        <row r="3292">
          <cell r="D3292">
            <v>2000</v>
          </cell>
          <cell r="F3292" t="str">
            <v>successful</v>
          </cell>
          <cell r="S3292" t="str">
            <v>plays</v>
          </cell>
        </row>
        <row r="3293">
          <cell r="D3293">
            <v>500</v>
          </cell>
          <cell r="F3293" t="str">
            <v>successful</v>
          </cell>
          <cell r="S3293" t="str">
            <v>plays</v>
          </cell>
        </row>
        <row r="3294">
          <cell r="D3294">
            <v>101</v>
          </cell>
          <cell r="F3294" t="str">
            <v>successful</v>
          </cell>
          <cell r="S3294" t="str">
            <v>plays</v>
          </cell>
        </row>
        <row r="3295">
          <cell r="D3295">
            <v>4500</v>
          </cell>
          <cell r="F3295" t="str">
            <v>successful</v>
          </cell>
          <cell r="S3295" t="str">
            <v>plays</v>
          </cell>
        </row>
        <row r="3296">
          <cell r="D3296">
            <v>600</v>
          </cell>
          <cell r="F3296" t="str">
            <v>successful</v>
          </cell>
          <cell r="S3296" t="str">
            <v>plays</v>
          </cell>
        </row>
        <row r="3297">
          <cell r="D3297">
            <v>700</v>
          </cell>
          <cell r="F3297" t="str">
            <v>successful</v>
          </cell>
          <cell r="S3297" t="str">
            <v>plays</v>
          </cell>
        </row>
        <row r="3298">
          <cell r="D3298">
            <v>1500</v>
          </cell>
          <cell r="F3298" t="str">
            <v>successful</v>
          </cell>
          <cell r="S3298" t="str">
            <v>plays</v>
          </cell>
        </row>
        <row r="3299">
          <cell r="D3299">
            <v>5500</v>
          </cell>
          <cell r="F3299" t="str">
            <v>successful</v>
          </cell>
          <cell r="S3299" t="str">
            <v>plays</v>
          </cell>
        </row>
        <row r="3300">
          <cell r="D3300">
            <v>10000</v>
          </cell>
          <cell r="F3300" t="str">
            <v>successful</v>
          </cell>
          <cell r="S3300" t="str">
            <v>plays</v>
          </cell>
        </row>
        <row r="3301">
          <cell r="D3301">
            <v>3000</v>
          </cell>
          <cell r="F3301" t="str">
            <v>successful</v>
          </cell>
          <cell r="S3301" t="str">
            <v>plays</v>
          </cell>
        </row>
        <row r="3302">
          <cell r="D3302">
            <v>3000</v>
          </cell>
          <cell r="F3302" t="str">
            <v>successful</v>
          </cell>
          <cell r="S3302" t="str">
            <v>plays</v>
          </cell>
        </row>
        <row r="3303">
          <cell r="D3303">
            <v>3000</v>
          </cell>
          <cell r="F3303" t="str">
            <v>successful</v>
          </cell>
          <cell r="S3303" t="str">
            <v>plays</v>
          </cell>
        </row>
        <row r="3304">
          <cell r="D3304">
            <v>8400</v>
          </cell>
          <cell r="F3304" t="str">
            <v>successful</v>
          </cell>
          <cell r="S3304" t="str">
            <v>plays</v>
          </cell>
        </row>
        <row r="3305">
          <cell r="D3305">
            <v>1800</v>
          </cell>
          <cell r="F3305" t="str">
            <v>successful</v>
          </cell>
          <cell r="S3305" t="str">
            <v>plays</v>
          </cell>
        </row>
        <row r="3306">
          <cell r="D3306">
            <v>15000</v>
          </cell>
          <cell r="F3306" t="str">
            <v>successful</v>
          </cell>
          <cell r="S3306" t="str">
            <v>plays</v>
          </cell>
        </row>
        <row r="3307">
          <cell r="D3307">
            <v>4000</v>
          </cell>
          <cell r="F3307" t="str">
            <v>successful</v>
          </cell>
          <cell r="S3307" t="str">
            <v>plays</v>
          </cell>
        </row>
        <row r="3308">
          <cell r="D3308">
            <v>1500</v>
          </cell>
          <cell r="F3308" t="str">
            <v>successful</v>
          </cell>
          <cell r="S3308" t="str">
            <v>plays</v>
          </cell>
        </row>
        <row r="3309">
          <cell r="D3309">
            <v>1000</v>
          </cell>
          <cell r="F3309" t="str">
            <v>successful</v>
          </cell>
          <cell r="S3309" t="str">
            <v>plays</v>
          </cell>
        </row>
        <row r="3310">
          <cell r="D3310">
            <v>3500</v>
          </cell>
          <cell r="F3310" t="str">
            <v>successful</v>
          </cell>
          <cell r="S3310" t="str">
            <v>plays</v>
          </cell>
        </row>
        <row r="3311">
          <cell r="D3311">
            <v>350</v>
          </cell>
          <cell r="F3311" t="str">
            <v>successful</v>
          </cell>
          <cell r="S3311" t="str">
            <v>plays</v>
          </cell>
        </row>
        <row r="3312">
          <cell r="D3312">
            <v>6500</v>
          </cell>
          <cell r="F3312" t="str">
            <v>successful</v>
          </cell>
          <cell r="S3312" t="str">
            <v>plays</v>
          </cell>
        </row>
        <row r="3313">
          <cell r="D3313">
            <v>2500</v>
          </cell>
          <cell r="F3313" t="str">
            <v>successful</v>
          </cell>
          <cell r="S3313" t="str">
            <v>plays</v>
          </cell>
        </row>
        <row r="3314">
          <cell r="D3314">
            <v>2500</v>
          </cell>
          <cell r="F3314" t="str">
            <v>successful</v>
          </cell>
          <cell r="S3314" t="str">
            <v>plays</v>
          </cell>
        </row>
        <row r="3315">
          <cell r="D3315">
            <v>2000</v>
          </cell>
          <cell r="F3315" t="str">
            <v>successful</v>
          </cell>
          <cell r="S3315" t="str">
            <v>plays</v>
          </cell>
        </row>
        <row r="3316">
          <cell r="D3316">
            <v>800</v>
          </cell>
          <cell r="F3316" t="str">
            <v>successful</v>
          </cell>
          <cell r="S3316" t="str">
            <v>plays</v>
          </cell>
        </row>
        <row r="3317">
          <cell r="D3317">
            <v>4000</v>
          </cell>
          <cell r="F3317" t="str">
            <v>successful</v>
          </cell>
          <cell r="S3317" t="str">
            <v>plays</v>
          </cell>
        </row>
        <row r="3318">
          <cell r="D3318">
            <v>11737</v>
          </cell>
          <cell r="F3318" t="str">
            <v>successful</v>
          </cell>
          <cell r="S3318" t="str">
            <v>plays</v>
          </cell>
        </row>
        <row r="3319">
          <cell r="D3319">
            <v>1050</v>
          </cell>
          <cell r="F3319" t="str">
            <v>successful</v>
          </cell>
          <cell r="S3319" t="str">
            <v>plays</v>
          </cell>
        </row>
        <row r="3320">
          <cell r="D3320">
            <v>2000</v>
          </cell>
          <cell r="F3320" t="str">
            <v>successful</v>
          </cell>
          <cell r="S3320" t="str">
            <v>plays</v>
          </cell>
        </row>
        <row r="3321">
          <cell r="D3321">
            <v>500</v>
          </cell>
          <cell r="F3321" t="str">
            <v>successful</v>
          </cell>
          <cell r="S3321" t="str">
            <v>plays</v>
          </cell>
        </row>
        <row r="3322">
          <cell r="D3322">
            <v>2500</v>
          </cell>
          <cell r="F3322" t="str">
            <v>successful</v>
          </cell>
          <cell r="S3322" t="str">
            <v>plays</v>
          </cell>
        </row>
        <row r="3323">
          <cell r="D3323">
            <v>500</v>
          </cell>
          <cell r="F3323" t="str">
            <v>successful</v>
          </cell>
          <cell r="S3323" t="str">
            <v>plays</v>
          </cell>
        </row>
        <row r="3324">
          <cell r="D3324">
            <v>3300</v>
          </cell>
          <cell r="F3324" t="str">
            <v>successful</v>
          </cell>
          <cell r="S3324" t="str">
            <v>plays</v>
          </cell>
        </row>
        <row r="3325">
          <cell r="D3325">
            <v>1000</v>
          </cell>
          <cell r="F3325" t="str">
            <v>successful</v>
          </cell>
          <cell r="S3325" t="str">
            <v>plays</v>
          </cell>
        </row>
        <row r="3326">
          <cell r="D3326">
            <v>1500</v>
          </cell>
          <cell r="F3326" t="str">
            <v>successful</v>
          </cell>
          <cell r="S3326" t="str">
            <v>plays</v>
          </cell>
        </row>
        <row r="3327">
          <cell r="D3327">
            <v>400</v>
          </cell>
          <cell r="F3327" t="str">
            <v>successful</v>
          </cell>
          <cell r="S3327" t="str">
            <v>plays</v>
          </cell>
        </row>
        <row r="3328">
          <cell r="D3328">
            <v>8000</v>
          </cell>
          <cell r="F3328" t="str">
            <v>successful</v>
          </cell>
          <cell r="S3328" t="str">
            <v>plays</v>
          </cell>
        </row>
        <row r="3329">
          <cell r="D3329">
            <v>800</v>
          </cell>
          <cell r="F3329" t="str">
            <v>successful</v>
          </cell>
          <cell r="S3329" t="str">
            <v>plays</v>
          </cell>
        </row>
        <row r="3330">
          <cell r="D3330">
            <v>1800</v>
          </cell>
          <cell r="F3330" t="str">
            <v>successful</v>
          </cell>
          <cell r="S3330" t="str">
            <v>plays</v>
          </cell>
        </row>
        <row r="3331">
          <cell r="D3331">
            <v>1000</v>
          </cell>
          <cell r="F3331" t="str">
            <v>successful</v>
          </cell>
          <cell r="S3331" t="str">
            <v>plays</v>
          </cell>
        </row>
        <row r="3332">
          <cell r="D3332">
            <v>1500</v>
          </cell>
          <cell r="F3332" t="str">
            <v>successful</v>
          </cell>
          <cell r="S3332" t="str">
            <v>plays</v>
          </cell>
        </row>
        <row r="3333">
          <cell r="D3333">
            <v>5000</v>
          </cell>
          <cell r="F3333" t="str">
            <v>successful</v>
          </cell>
          <cell r="S3333" t="str">
            <v>plays</v>
          </cell>
        </row>
        <row r="3334">
          <cell r="D3334">
            <v>6000</v>
          </cell>
          <cell r="F3334" t="str">
            <v>successful</v>
          </cell>
          <cell r="S3334" t="str">
            <v>plays</v>
          </cell>
        </row>
        <row r="3335">
          <cell r="D3335">
            <v>3500</v>
          </cell>
          <cell r="F3335" t="str">
            <v>successful</v>
          </cell>
          <cell r="S3335" t="str">
            <v>plays</v>
          </cell>
        </row>
        <row r="3336">
          <cell r="D3336">
            <v>3871</v>
          </cell>
          <cell r="F3336" t="str">
            <v>successful</v>
          </cell>
          <cell r="S3336" t="str">
            <v>plays</v>
          </cell>
        </row>
        <row r="3337">
          <cell r="D3337">
            <v>5000</v>
          </cell>
          <cell r="F3337" t="str">
            <v>successful</v>
          </cell>
          <cell r="S3337" t="str">
            <v>plays</v>
          </cell>
        </row>
        <row r="3338">
          <cell r="D3338">
            <v>250</v>
          </cell>
          <cell r="F3338" t="str">
            <v>successful</v>
          </cell>
          <cell r="S3338" t="str">
            <v>plays</v>
          </cell>
        </row>
        <row r="3339">
          <cell r="D3339">
            <v>2500</v>
          </cell>
          <cell r="F3339" t="str">
            <v>successful</v>
          </cell>
          <cell r="S3339" t="str">
            <v>plays</v>
          </cell>
        </row>
        <row r="3340">
          <cell r="D3340">
            <v>15000</v>
          </cell>
          <cell r="F3340" t="str">
            <v>successful</v>
          </cell>
          <cell r="S3340" t="str">
            <v>plays</v>
          </cell>
        </row>
        <row r="3341">
          <cell r="D3341">
            <v>8000</v>
          </cell>
          <cell r="F3341" t="str">
            <v>successful</v>
          </cell>
          <cell r="S3341" t="str">
            <v>plays</v>
          </cell>
        </row>
        <row r="3342">
          <cell r="D3342">
            <v>3000</v>
          </cell>
          <cell r="F3342" t="str">
            <v>successful</v>
          </cell>
          <cell r="S3342" t="str">
            <v>plays</v>
          </cell>
        </row>
        <row r="3343">
          <cell r="D3343">
            <v>3350</v>
          </cell>
          <cell r="F3343" t="str">
            <v>successful</v>
          </cell>
          <cell r="S3343" t="str">
            <v>plays</v>
          </cell>
        </row>
        <row r="3344">
          <cell r="D3344">
            <v>6000</v>
          </cell>
          <cell r="F3344" t="str">
            <v>successful</v>
          </cell>
          <cell r="S3344" t="str">
            <v>plays</v>
          </cell>
        </row>
        <row r="3345">
          <cell r="D3345">
            <v>700</v>
          </cell>
          <cell r="F3345" t="str">
            <v>successful</v>
          </cell>
          <cell r="S3345" t="str">
            <v>plays</v>
          </cell>
        </row>
        <row r="3346">
          <cell r="D3346">
            <v>4500</v>
          </cell>
          <cell r="F3346" t="str">
            <v>successful</v>
          </cell>
          <cell r="S3346" t="str">
            <v>plays</v>
          </cell>
        </row>
        <row r="3347">
          <cell r="D3347">
            <v>500</v>
          </cell>
          <cell r="F3347" t="str">
            <v>successful</v>
          </cell>
          <cell r="S3347" t="str">
            <v>plays</v>
          </cell>
        </row>
        <row r="3348">
          <cell r="D3348">
            <v>1500</v>
          </cell>
          <cell r="F3348" t="str">
            <v>successful</v>
          </cell>
          <cell r="S3348" t="str">
            <v>plays</v>
          </cell>
        </row>
        <row r="3349">
          <cell r="D3349">
            <v>2000</v>
          </cell>
          <cell r="F3349" t="str">
            <v>successful</v>
          </cell>
          <cell r="S3349" t="str">
            <v>plays</v>
          </cell>
        </row>
        <row r="3350">
          <cell r="D3350">
            <v>5500</v>
          </cell>
          <cell r="F3350" t="str">
            <v>successful</v>
          </cell>
          <cell r="S3350" t="str">
            <v>plays</v>
          </cell>
        </row>
        <row r="3351">
          <cell r="D3351">
            <v>1000</v>
          </cell>
          <cell r="F3351" t="str">
            <v>successful</v>
          </cell>
          <cell r="S3351" t="str">
            <v>plays</v>
          </cell>
        </row>
        <row r="3352">
          <cell r="D3352">
            <v>3500</v>
          </cell>
          <cell r="F3352" t="str">
            <v>successful</v>
          </cell>
          <cell r="S3352" t="str">
            <v>plays</v>
          </cell>
        </row>
        <row r="3353">
          <cell r="D3353">
            <v>5000</v>
          </cell>
          <cell r="F3353" t="str">
            <v>successful</v>
          </cell>
          <cell r="S3353" t="str">
            <v>plays</v>
          </cell>
        </row>
        <row r="3354">
          <cell r="D3354">
            <v>5000</v>
          </cell>
          <cell r="F3354" t="str">
            <v>successful</v>
          </cell>
          <cell r="S3354" t="str">
            <v>plays</v>
          </cell>
        </row>
        <row r="3355">
          <cell r="D3355">
            <v>500</v>
          </cell>
          <cell r="F3355" t="str">
            <v>successful</v>
          </cell>
          <cell r="S3355" t="str">
            <v>plays</v>
          </cell>
        </row>
        <row r="3356">
          <cell r="D3356">
            <v>3000</v>
          </cell>
          <cell r="F3356" t="str">
            <v>successful</v>
          </cell>
          <cell r="S3356" t="str">
            <v>plays</v>
          </cell>
        </row>
        <row r="3357">
          <cell r="D3357">
            <v>1750</v>
          </cell>
          <cell r="F3357" t="str">
            <v>successful</v>
          </cell>
          <cell r="S3357" t="str">
            <v>plays</v>
          </cell>
        </row>
        <row r="3358">
          <cell r="D3358">
            <v>1500</v>
          </cell>
          <cell r="F3358" t="str">
            <v>successful</v>
          </cell>
          <cell r="S3358" t="str">
            <v>plays</v>
          </cell>
        </row>
        <row r="3359">
          <cell r="D3359">
            <v>2000</v>
          </cell>
          <cell r="F3359" t="str">
            <v>successful</v>
          </cell>
          <cell r="S3359" t="str">
            <v>plays</v>
          </cell>
        </row>
        <row r="3360">
          <cell r="D3360">
            <v>10000</v>
          </cell>
          <cell r="F3360" t="str">
            <v>successful</v>
          </cell>
          <cell r="S3360" t="str">
            <v>plays</v>
          </cell>
        </row>
        <row r="3361">
          <cell r="D3361">
            <v>4000</v>
          </cell>
          <cell r="F3361" t="str">
            <v>successful</v>
          </cell>
          <cell r="S3361" t="str">
            <v>plays</v>
          </cell>
        </row>
        <row r="3362">
          <cell r="D3362">
            <v>9000</v>
          </cell>
          <cell r="F3362" t="str">
            <v>successful</v>
          </cell>
          <cell r="S3362" t="str">
            <v>plays</v>
          </cell>
        </row>
        <row r="3363">
          <cell r="D3363">
            <v>5000</v>
          </cell>
          <cell r="F3363" t="str">
            <v>successful</v>
          </cell>
          <cell r="S3363" t="str">
            <v>plays</v>
          </cell>
        </row>
        <row r="3364">
          <cell r="D3364">
            <v>500</v>
          </cell>
          <cell r="F3364" t="str">
            <v>successful</v>
          </cell>
          <cell r="S3364" t="str">
            <v>plays</v>
          </cell>
        </row>
        <row r="3365">
          <cell r="D3365">
            <v>7750</v>
          </cell>
          <cell r="F3365" t="str">
            <v>successful</v>
          </cell>
          <cell r="S3365" t="str">
            <v>plays</v>
          </cell>
        </row>
        <row r="3366">
          <cell r="D3366">
            <v>3000</v>
          </cell>
          <cell r="F3366" t="str">
            <v>successful</v>
          </cell>
          <cell r="S3366" t="str">
            <v>plays</v>
          </cell>
        </row>
        <row r="3367">
          <cell r="D3367">
            <v>2500</v>
          </cell>
          <cell r="F3367" t="str">
            <v>successful</v>
          </cell>
          <cell r="S3367" t="str">
            <v>plays</v>
          </cell>
        </row>
        <row r="3368">
          <cell r="D3368">
            <v>500</v>
          </cell>
          <cell r="F3368" t="str">
            <v>successful</v>
          </cell>
          <cell r="S3368" t="str">
            <v>plays</v>
          </cell>
        </row>
        <row r="3369">
          <cell r="D3369">
            <v>750</v>
          </cell>
          <cell r="F3369" t="str">
            <v>successful</v>
          </cell>
          <cell r="S3369" t="str">
            <v>plays</v>
          </cell>
        </row>
        <row r="3370">
          <cell r="D3370">
            <v>1000</v>
          </cell>
          <cell r="F3370" t="str">
            <v>successful</v>
          </cell>
          <cell r="S3370" t="str">
            <v>plays</v>
          </cell>
        </row>
        <row r="3371">
          <cell r="D3371">
            <v>5000</v>
          </cell>
          <cell r="F3371" t="str">
            <v>successful</v>
          </cell>
          <cell r="S3371" t="str">
            <v>plays</v>
          </cell>
        </row>
        <row r="3372">
          <cell r="D3372">
            <v>1500</v>
          </cell>
          <cell r="F3372" t="str">
            <v>successful</v>
          </cell>
          <cell r="S3372" t="str">
            <v>plays</v>
          </cell>
        </row>
        <row r="3373">
          <cell r="D3373">
            <v>200</v>
          </cell>
          <cell r="F3373" t="str">
            <v>successful</v>
          </cell>
          <cell r="S3373" t="str">
            <v>plays</v>
          </cell>
        </row>
        <row r="3374">
          <cell r="D3374">
            <v>1000</v>
          </cell>
          <cell r="F3374" t="str">
            <v>successful</v>
          </cell>
          <cell r="S3374" t="str">
            <v>plays</v>
          </cell>
        </row>
        <row r="3375">
          <cell r="D3375">
            <v>2000</v>
          </cell>
          <cell r="F3375" t="str">
            <v>successful</v>
          </cell>
          <cell r="S3375" t="str">
            <v>plays</v>
          </cell>
        </row>
        <row r="3376">
          <cell r="D3376">
            <v>3500</v>
          </cell>
          <cell r="F3376" t="str">
            <v>successful</v>
          </cell>
          <cell r="S3376" t="str">
            <v>plays</v>
          </cell>
        </row>
        <row r="3377">
          <cell r="D3377">
            <v>3000</v>
          </cell>
          <cell r="F3377" t="str">
            <v>successful</v>
          </cell>
          <cell r="S3377" t="str">
            <v>plays</v>
          </cell>
        </row>
        <row r="3378">
          <cell r="D3378">
            <v>8000</v>
          </cell>
          <cell r="F3378" t="str">
            <v>successful</v>
          </cell>
          <cell r="S3378" t="str">
            <v>plays</v>
          </cell>
        </row>
        <row r="3379">
          <cell r="D3379">
            <v>8000</v>
          </cell>
          <cell r="F3379" t="str">
            <v>successful</v>
          </cell>
          <cell r="S3379" t="str">
            <v>plays</v>
          </cell>
        </row>
        <row r="3380">
          <cell r="D3380">
            <v>550</v>
          </cell>
          <cell r="F3380" t="str">
            <v>successful</v>
          </cell>
          <cell r="S3380" t="str">
            <v>plays</v>
          </cell>
        </row>
        <row r="3381">
          <cell r="D3381">
            <v>2000</v>
          </cell>
          <cell r="F3381" t="str">
            <v>successful</v>
          </cell>
          <cell r="S3381" t="str">
            <v>plays</v>
          </cell>
        </row>
        <row r="3382">
          <cell r="D3382">
            <v>3000</v>
          </cell>
          <cell r="F3382" t="str">
            <v>successful</v>
          </cell>
          <cell r="S3382" t="str">
            <v>plays</v>
          </cell>
        </row>
        <row r="3383">
          <cell r="D3383">
            <v>4000</v>
          </cell>
          <cell r="F3383" t="str">
            <v>successful</v>
          </cell>
          <cell r="S3383" t="str">
            <v>plays</v>
          </cell>
        </row>
        <row r="3384">
          <cell r="D3384">
            <v>3500</v>
          </cell>
          <cell r="F3384" t="str">
            <v>successful</v>
          </cell>
          <cell r="S3384" t="str">
            <v>plays</v>
          </cell>
        </row>
        <row r="3385">
          <cell r="D3385">
            <v>1750</v>
          </cell>
          <cell r="F3385" t="str">
            <v>successful</v>
          </cell>
          <cell r="S3385" t="str">
            <v>plays</v>
          </cell>
        </row>
        <row r="3386">
          <cell r="D3386">
            <v>6000</v>
          </cell>
          <cell r="F3386" t="str">
            <v>successful</v>
          </cell>
          <cell r="S3386" t="str">
            <v>plays</v>
          </cell>
        </row>
        <row r="3387">
          <cell r="D3387">
            <v>2000</v>
          </cell>
          <cell r="F3387" t="str">
            <v>successful</v>
          </cell>
          <cell r="S3387" t="str">
            <v>plays</v>
          </cell>
        </row>
        <row r="3388">
          <cell r="D3388">
            <v>2000</v>
          </cell>
          <cell r="F3388" t="str">
            <v>successful</v>
          </cell>
          <cell r="S3388" t="str">
            <v>plays</v>
          </cell>
        </row>
        <row r="3389">
          <cell r="D3389">
            <v>3000</v>
          </cell>
          <cell r="F3389" t="str">
            <v>successful</v>
          </cell>
          <cell r="S3389" t="str">
            <v>plays</v>
          </cell>
        </row>
        <row r="3390">
          <cell r="D3390">
            <v>1500</v>
          </cell>
          <cell r="F3390" t="str">
            <v>successful</v>
          </cell>
          <cell r="S3390" t="str">
            <v>plays</v>
          </cell>
        </row>
        <row r="3391">
          <cell r="D3391">
            <v>10000</v>
          </cell>
          <cell r="F3391" t="str">
            <v>successful</v>
          </cell>
          <cell r="S3391" t="str">
            <v>plays</v>
          </cell>
        </row>
        <row r="3392">
          <cell r="D3392">
            <v>1500</v>
          </cell>
          <cell r="F3392" t="str">
            <v>successful</v>
          </cell>
          <cell r="S3392" t="str">
            <v>plays</v>
          </cell>
        </row>
        <row r="3393">
          <cell r="D3393">
            <v>500</v>
          </cell>
          <cell r="F3393" t="str">
            <v>successful</v>
          </cell>
          <cell r="S3393" t="str">
            <v>plays</v>
          </cell>
        </row>
        <row r="3394">
          <cell r="D3394">
            <v>500</v>
          </cell>
          <cell r="F3394" t="str">
            <v>successful</v>
          </cell>
          <cell r="S3394" t="str">
            <v>plays</v>
          </cell>
        </row>
        <row r="3395">
          <cell r="D3395">
            <v>1500</v>
          </cell>
          <cell r="F3395" t="str">
            <v>successful</v>
          </cell>
          <cell r="S3395" t="str">
            <v>plays</v>
          </cell>
        </row>
        <row r="3396">
          <cell r="D3396">
            <v>550</v>
          </cell>
          <cell r="F3396" t="str">
            <v>successful</v>
          </cell>
          <cell r="S3396" t="str">
            <v>plays</v>
          </cell>
        </row>
        <row r="3397">
          <cell r="D3397">
            <v>500</v>
          </cell>
          <cell r="F3397" t="str">
            <v>successful</v>
          </cell>
          <cell r="S3397" t="str">
            <v>plays</v>
          </cell>
        </row>
        <row r="3398">
          <cell r="D3398">
            <v>1500</v>
          </cell>
          <cell r="F3398" t="str">
            <v>successful</v>
          </cell>
          <cell r="S3398" t="str">
            <v>plays</v>
          </cell>
        </row>
        <row r="3399">
          <cell r="D3399">
            <v>250</v>
          </cell>
          <cell r="F3399" t="str">
            <v>successful</v>
          </cell>
          <cell r="S3399" t="str">
            <v>plays</v>
          </cell>
        </row>
        <row r="3400">
          <cell r="D3400">
            <v>4000</v>
          </cell>
          <cell r="F3400" t="str">
            <v>successful</v>
          </cell>
          <cell r="S3400" t="str">
            <v>plays</v>
          </cell>
        </row>
        <row r="3401">
          <cell r="D3401">
            <v>1200</v>
          </cell>
          <cell r="F3401" t="str">
            <v>successful</v>
          </cell>
          <cell r="S3401" t="str">
            <v>plays</v>
          </cell>
        </row>
        <row r="3402">
          <cell r="D3402">
            <v>10000</v>
          </cell>
          <cell r="F3402" t="str">
            <v>successful</v>
          </cell>
          <cell r="S3402" t="str">
            <v>plays</v>
          </cell>
        </row>
        <row r="3403">
          <cell r="D3403">
            <v>2900</v>
          </cell>
          <cell r="F3403" t="str">
            <v>successful</v>
          </cell>
          <cell r="S3403" t="str">
            <v>plays</v>
          </cell>
        </row>
        <row r="3404">
          <cell r="D3404">
            <v>15000</v>
          </cell>
          <cell r="F3404" t="str">
            <v>successful</v>
          </cell>
          <cell r="S3404" t="str">
            <v>plays</v>
          </cell>
        </row>
        <row r="3405">
          <cell r="D3405">
            <v>2000</v>
          </cell>
          <cell r="F3405" t="str">
            <v>successful</v>
          </cell>
          <cell r="S3405" t="str">
            <v>plays</v>
          </cell>
        </row>
        <row r="3406">
          <cell r="D3406">
            <v>500</v>
          </cell>
          <cell r="F3406" t="str">
            <v>successful</v>
          </cell>
          <cell r="S3406" t="str">
            <v>plays</v>
          </cell>
        </row>
        <row r="3407">
          <cell r="D3407">
            <v>350</v>
          </cell>
          <cell r="F3407" t="str">
            <v>successful</v>
          </cell>
          <cell r="S3407" t="str">
            <v>plays</v>
          </cell>
        </row>
        <row r="3408">
          <cell r="D3408">
            <v>10000</v>
          </cell>
          <cell r="F3408" t="str">
            <v>successful</v>
          </cell>
          <cell r="S3408" t="str">
            <v>plays</v>
          </cell>
        </row>
        <row r="3409">
          <cell r="D3409">
            <v>2000</v>
          </cell>
          <cell r="F3409" t="str">
            <v>successful</v>
          </cell>
          <cell r="S3409" t="str">
            <v>plays</v>
          </cell>
        </row>
        <row r="3410">
          <cell r="D3410">
            <v>500</v>
          </cell>
          <cell r="F3410" t="str">
            <v>successful</v>
          </cell>
          <cell r="S3410" t="str">
            <v>plays</v>
          </cell>
        </row>
        <row r="3411">
          <cell r="D3411">
            <v>500</v>
          </cell>
          <cell r="F3411" t="str">
            <v>successful</v>
          </cell>
          <cell r="S3411" t="str">
            <v>plays</v>
          </cell>
        </row>
        <row r="3412">
          <cell r="D3412">
            <v>3000</v>
          </cell>
          <cell r="F3412" t="str">
            <v>successful</v>
          </cell>
          <cell r="S3412" t="str">
            <v>plays</v>
          </cell>
        </row>
        <row r="3413">
          <cell r="D3413">
            <v>15000</v>
          </cell>
          <cell r="F3413" t="str">
            <v>successful</v>
          </cell>
          <cell r="S3413" t="str">
            <v>plays</v>
          </cell>
        </row>
        <row r="3414">
          <cell r="D3414">
            <v>3000</v>
          </cell>
          <cell r="F3414" t="str">
            <v>successful</v>
          </cell>
          <cell r="S3414" t="str">
            <v>plays</v>
          </cell>
        </row>
        <row r="3415">
          <cell r="D3415">
            <v>500</v>
          </cell>
          <cell r="F3415" t="str">
            <v>successful</v>
          </cell>
          <cell r="S3415" t="str">
            <v>plays</v>
          </cell>
        </row>
        <row r="3416">
          <cell r="D3416">
            <v>3000</v>
          </cell>
          <cell r="F3416" t="str">
            <v>successful</v>
          </cell>
          <cell r="S3416" t="str">
            <v>plays</v>
          </cell>
        </row>
        <row r="3417">
          <cell r="D3417">
            <v>200</v>
          </cell>
          <cell r="F3417" t="str">
            <v>successful</v>
          </cell>
          <cell r="S3417" t="str">
            <v>plays</v>
          </cell>
        </row>
        <row r="3418">
          <cell r="D3418">
            <v>4000</v>
          </cell>
          <cell r="F3418" t="str">
            <v>successful</v>
          </cell>
          <cell r="S3418" t="str">
            <v>plays</v>
          </cell>
        </row>
        <row r="3419">
          <cell r="D3419">
            <v>1700</v>
          </cell>
          <cell r="F3419" t="str">
            <v>successful</v>
          </cell>
          <cell r="S3419" t="str">
            <v>plays</v>
          </cell>
        </row>
        <row r="3420">
          <cell r="D3420">
            <v>4000</v>
          </cell>
          <cell r="F3420" t="str">
            <v>successful</v>
          </cell>
          <cell r="S3420" t="str">
            <v>plays</v>
          </cell>
        </row>
        <row r="3421">
          <cell r="D3421">
            <v>2750</v>
          </cell>
          <cell r="F3421" t="str">
            <v>successful</v>
          </cell>
          <cell r="S3421" t="str">
            <v>plays</v>
          </cell>
        </row>
        <row r="3422">
          <cell r="D3422">
            <v>700</v>
          </cell>
          <cell r="F3422" t="str">
            <v>successful</v>
          </cell>
          <cell r="S3422" t="str">
            <v>plays</v>
          </cell>
        </row>
        <row r="3423">
          <cell r="D3423">
            <v>10000</v>
          </cell>
          <cell r="F3423" t="str">
            <v>successful</v>
          </cell>
          <cell r="S3423" t="str">
            <v>plays</v>
          </cell>
        </row>
        <row r="3424">
          <cell r="D3424">
            <v>3000</v>
          </cell>
          <cell r="F3424" t="str">
            <v>successful</v>
          </cell>
          <cell r="S3424" t="str">
            <v>plays</v>
          </cell>
        </row>
        <row r="3425">
          <cell r="D3425">
            <v>250</v>
          </cell>
          <cell r="F3425" t="str">
            <v>successful</v>
          </cell>
          <cell r="S3425" t="str">
            <v>plays</v>
          </cell>
        </row>
        <row r="3426">
          <cell r="D3426">
            <v>6000</v>
          </cell>
          <cell r="F3426" t="str">
            <v>successful</v>
          </cell>
          <cell r="S3426" t="str">
            <v>plays</v>
          </cell>
        </row>
        <row r="3427">
          <cell r="D3427">
            <v>30000</v>
          </cell>
          <cell r="F3427" t="str">
            <v>successful</v>
          </cell>
          <cell r="S3427" t="str">
            <v>plays</v>
          </cell>
        </row>
        <row r="3428">
          <cell r="D3428">
            <v>3750</v>
          </cell>
          <cell r="F3428" t="str">
            <v>successful</v>
          </cell>
          <cell r="S3428" t="str">
            <v>plays</v>
          </cell>
        </row>
        <row r="3429">
          <cell r="D3429">
            <v>1500</v>
          </cell>
          <cell r="F3429" t="str">
            <v>successful</v>
          </cell>
          <cell r="S3429" t="str">
            <v>plays</v>
          </cell>
        </row>
        <row r="3430">
          <cell r="D3430">
            <v>2000</v>
          </cell>
          <cell r="F3430" t="str">
            <v>successful</v>
          </cell>
          <cell r="S3430" t="str">
            <v>plays</v>
          </cell>
        </row>
        <row r="3431">
          <cell r="D3431">
            <v>150</v>
          </cell>
          <cell r="F3431" t="str">
            <v>successful</v>
          </cell>
          <cell r="S3431" t="str">
            <v>plays</v>
          </cell>
        </row>
        <row r="3432">
          <cell r="D3432">
            <v>2000</v>
          </cell>
          <cell r="F3432" t="str">
            <v>successful</v>
          </cell>
          <cell r="S3432" t="str">
            <v>plays</v>
          </cell>
        </row>
        <row r="3433">
          <cell r="D3433">
            <v>2000</v>
          </cell>
          <cell r="F3433" t="str">
            <v>successful</v>
          </cell>
          <cell r="S3433" t="str">
            <v>plays</v>
          </cell>
        </row>
        <row r="3434">
          <cell r="D3434">
            <v>2000</v>
          </cell>
          <cell r="F3434" t="str">
            <v>successful</v>
          </cell>
          <cell r="S3434" t="str">
            <v>plays</v>
          </cell>
        </row>
        <row r="3435">
          <cell r="D3435">
            <v>9500</v>
          </cell>
          <cell r="F3435" t="str">
            <v>successful</v>
          </cell>
          <cell r="S3435" t="str">
            <v>plays</v>
          </cell>
        </row>
        <row r="3436">
          <cell r="D3436">
            <v>10000</v>
          </cell>
          <cell r="F3436" t="str">
            <v>successful</v>
          </cell>
          <cell r="S3436" t="str">
            <v>plays</v>
          </cell>
        </row>
        <row r="3437">
          <cell r="D3437">
            <v>1000</v>
          </cell>
          <cell r="F3437" t="str">
            <v>successful</v>
          </cell>
          <cell r="S3437" t="str">
            <v>plays</v>
          </cell>
        </row>
        <row r="3438">
          <cell r="D3438">
            <v>5000</v>
          </cell>
          <cell r="F3438" t="str">
            <v>successful</v>
          </cell>
          <cell r="S3438" t="str">
            <v>plays</v>
          </cell>
        </row>
        <row r="3439">
          <cell r="D3439">
            <v>3000</v>
          </cell>
          <cell r="F3439" t="str">
            <v>successful</v>
          </cell>
          <cell r="S3439" t="str">
            <v>plays</v>
          </cell>
        </row>
        <row r="3440">
          <cell r="D3440">
            <v>2500</v>
          </cell>
          <cell r="F3440" t="str">
            <v>successful</v>
          </cell>
          <cell r="S3440" t="str">
            <v>plays</v>
          </cell>
        </row>
        <row r="3441">
          <cell r="D3441">
            <v>1200</v>
          </cell>
          <cell r="F3441" t="str">
            <v>successful</v>
          </cell>
          <cell r="S3441" t="str">
            <v>plays</v>
          </cell>
        </row>
        <row r="3442">
          <cell r="D3442">
            <v>5000</v>
          </cell>
          <cell r="F3442" t="str">
            <v>successful</v>
          </cell>
          <cell r="S3442" t="str">
            <v>plays</v>
          </cell>
        </row>
        <row r="3443">
          <cell r="D3443">
            <v>2500</v>
          </cell>
          <cell r="F3443" t="str">
            <v>successful</v>
          </cell>
          <cell r="S3443" t="str">
            <v>plays</v>
          </cell>
        </row>
        <row r="3444">
          <cell r="D3444">
            <v>250</v>
          </cell>
          <cell r="F3444" t="str">
            <v>successful</v>
          </cell>
          <cell r="S3444" t="str">
            <v>plays</v>
          </cell>
        </row>
        <row r="3445">
          <cell r="D3445">
            <v>1000</v>
          </cell>
          <cell r="F3445" t="str">
            <v>successful</v>
          </cell>
          <cell r="S3445" t="str">
            <v>plays</v>
          </cell>
        </row>
        <row r="3446">
          <cell r="D3446">
            <v>300</v>
          </cell>
          <cell r="F3446" t="str">
            <v>successful</v>
          </cell>
          <cell r="S3446" t="str">
            <v>plays</v>
          </cell>
        </row>
        <row r="3447">
          <cell r="D3447">
            <v>2000</v>
          </cell>
          <cell r="F3447" t="str">
            <v>successful</v>
          </cell>
          <cell r="S3447" t="str">
            <v>plays</v>
          </cell>
        </row>
        <row r="3448">
          <cell r="D3448">
            <v>1000</v>
          </cell>
          <cell r="F3448" t="str">
            <v>successful</v>
          </cell>
          <cell r="S3448" t="str">
            <v>plays</v>
          </cell>
        </row>
        <row r="3449">
          <cell r="D3449">
            <v>1000</v>
          </cell>
          <cell r="F3449" t="str">
            <v>successful</v>
          </cell>
          <cell r="S3449" t="str">
            <v>plays</v>
          </cell>
        </row>
        <row r="3450">
          <cell r="D3450">
            <v>2100</v>
          </cell>
          <cell r="F3450" t="str">
            <v>successful</v>
          </cell>
          <cell r="S3450" t="str">
            <v>plays</v>
          </cell>
        </row>
        <row r="3451">
          <cell r="D3451">
            <v>800</v>
          </cell>
          <cell r="F3451" t="str">
            <v>successful</v>
          </cell>
          <cell r="S3451" t="str">
            <v>plays</v>
          </cell>
        </row>
        <row r="3452">
          <cell r="D3452">
            <v>500</v>
          </cell>
          <cell r="F3452" t="str">
            <v>successful</v>
          </cell>
          <cell r="S3452" t="str">
            <v>plays</v>
          </cell>
        </row>
        <row r="3453">
          <cell r="D3453">
            <v>650</v>
          </cell>
          <cell r="F3453" t="str">
            <v>successful</v>
          </cell>
          <cell r="S3453" t="str">
            <v>plays</v>
          </cell>
        </row>
        <row r="3454">
          <cell r="D3454">
            <v>1000</v>
          </cell>
          <cell r="F3454" t="str">
            <v>successful</v>
          </cell>
          <cell r="S3454" t="str">
            <v>plays</v>
          </cell>
        </row>
        <row r="3455">
          <cell r="D3455">
            <v>300</v>
          </cell>
          <cell r="F3455" t="str">
            <v>successful</v>
          </cell>
          <cell r="S3455" t="str">
            <v>plays</v>
          </cell>
        </row>
        <row r="3456">
          <cell r="D3456">
            <v>700</v>
          </cell>
          <cell r="F3456" t="str">
            <v>successful</v>
          </cell>
          <cell r="S3456" t="str">
            <v>plays</v>
          </cell>
        </row>
        <row r="3457">
          <cell r="D3457">
            <v>10000</v>
          </cell>
          <cell r="F3457" t="str">
            <v>successful</v>
          </cell>
          <cell r="S3457" t="str">
            <v>plays</v>
          </cell>
        </row>
        <row r="3458">
          <cell r="D3458">
            <v>3000</v>
          </cell>
          <cell r="F3458" t="str">
            <v>successful</v>
          </cell>
          <cell r="S3458" t="str">
            <v>plays</v>
          </cell>
        </row>
        <row r="3459">
          <cell r="D3459">
            <v>2000</v>
          </cell>
          <cell r="F3459" t="str">
            <v>successful</v>
          </cell>
          <cell r="S3459" t="str">
            <v>plays</v>
          </cell>
        </row>
        <row r="3460">
          <cell r="D3460">
            <v>978</v>
          </cell>
          <cell r="F3460" t="str">
            <v>successful</v>
          </cell>
          <cell r="S3460" t="str">
            <v>plays</v>
          </cell>
        </row>
        <row r="3461">
          <cell r="D3461">
            <v>500</v>
          </cell>
          <cell r="F3461" t="str">
            <v>successful</v>
          </cell>
          <cell r="S3461" t="str">
            <v>plays</v>
          </cell>
        </row>
        <row r="3462">
          <cell r="D3462">
            <v>500</v>
          </cell>
          <cell r="F3462" t="str">
            <v>successful</v>
          </cell>
          <cell r="S3462" t="str">
            <v>plays</v>
          </cell>
        </row>
        <row r="3463">
          <cell r="D3463">
            <v>500</v>
          </cell>
          <cell r="F3463" t="str">
            <v>successful</v>
          </cell>
          <cell r="S3463" t="str">
            <v>plays</v>
          </cell>
        </row>
        <row r="3464">
          <cell r="D3464">
            <v>250</v>
          </cell>
          <cell r="F3464" t="str">
            <v>successful</v>
          </cell>
          <cell r="S3464" t="str">
            <v>plays</v>
          </cell>
        </row>
        <row r="3465">
          <cell r="D3465">
            <v>10000</v>
          </cell>
          <cell r="F3465" t="str">
            <v>successful</v>
          </cell>
          <cell r="S3465" t="str">
            <v>plays</v>
          </cell>
        </row>
        <row r="3466">
          <cell r="D3466">
            <v>5000</v>
          </cell>
          <cell r="F3466" t="str">
            <v>successful</v>
          </cell>
          <cell r="S3466" t="str">
            <v>plays</v>
          </cell>
        </row>
        <row r="3467">
          <cell r="D3467">
            <v>2000</v>
          </cell>
          <cell r="F3467" t="str">
            <v>successful</v>
          </cell>
          <cell r="S3467" t="str">
            <v>plays</v>
          </cell>
        </row>
        <row r="3468">
          <cell r="D3468">
            <v>3500</v>
          </cell>
          <cell r="F3468" t="str">
            <v>successful</v>
          </cell>
          <cell r="S3468" t="str">
            <v>plays</v>
          </cell>
        </row>
        <row r="3469">
          <cell r="D3469">
            <v>3000</v>
          </cell>
          <cell r="F3469" t="str">
            <v>successful</v>
          </cell>
          <cell r="S3469" t="str">
            <v>plays</v>
          </cell>
        </row>
        <row r="3470">
          <cell r="D3470">
            <v>10000</v>
          </cell>
          <cell r="F3470" t="str">
            <v>successful</v>
          </cell>
          <cell r="S3470" t="str">
            <v>plays</v>
          </cell>
        </row>
        <row r="3471">
          <cell r="D3471">
            <v>2800</v>
          </cell>
          <cell r="F3471" t="str">
            <v>successful</v>
          </cell>
          <cell r="S3471" t="str">
            <v>plays</v>
          </cell>
        </row>
        <row r="3472">
          <cell r="D3472">
            <v>250</v>
          </cell>
          <cell r="F3472" t="str">
            <v>successful</v>
          </cell>
          <cell r="S3472" t="str">
            <v>plays</v>
          </cell>
        </row>
        <row r="3473">
          <cell r="D3473">
            <v>500</v>
          </cell>
          <cell r="F3473" t="str">
            <v>successful</v>
          </cell>
          <cell r="S3473" t="str">
            <v>plays</v>
          </cell>
        </row>
        <row r="3474">
          <cell r="D3474">
            <v>2000</v>
          </cell>
          <cell r="F3474" t="str">
            <v>successful</v>
          </cell>
          <cell r="S3474" t="str">
            <v>plays</v>
          </cell>
        </row>
        <row r="3475">
          <cell r="D3475">
            <v>4900</v>
          </cell>
          <cell r="F3475" t="str">
            <v>successful</v>
          </cell>
          <cell r="S3475" t="str">
            <v>plays</v>
          </cell>
        </row>
        <row r="3476">
          <cell r="D3476">
            <v>2000</v>
          </cell>
          <cell r="F3476" t="str">
            <v>successful</v>
          </cell>
          <cell r="S3476" t="str">
            <v>plays</v>
          </cell>
        </row>
        <row r="3477">
          <cell r="D3477">
            <v>300</v>
          </cell>
          <cell r="F3477" t="str">
            <v>successful</v>
          </cell>
          <cell r="S3477" t="str">
            <v>plays</v>
          </cell>
        </row>
        <row r="3478">
          <cell r="D3478">
            <v>300</v>
          </cell>
          <cell r="F3478" t="str">
            <v>successful</v>
          </cell>
          <cell r="S3478" t="str">
            <v>plays</v>
          </cell>
        </row>
        <row r="3479">
          <cell r="D3479">
            <v>1800</v>
          </cell>
          <cell r="F3479" t="str">
            <v>successful</v>
          </cell>
          <cell r="S3479" t="str">
            <v>plays</v>
          </cell>
        </row>
        <row r="3480">
          <cell r="D3480">
            <v>2000</v>
          </cell>
          <cell r="F3480" t="str">
            <v>successful</v>
          </cell>
          <cell r="S3480" t="str">
            <v>plays</v>
          </cell>
        </row>
        <row r="3481">
          <cell r="D3481">
            <v>1500</v>
          </cell>
          <cell r="F3481" t="str">
            <v>successful</v>
          </cell>
          <cell r="S3481" t="str">
            <v>plays</v>
          </cell>
        </row>
        <row r="3482">
          <cell r="D3482">
            <v>1500</v>
          </cell>
          <cell r="F3482" t="str">
            <v>successful</v>
          </cell>
          <cell r="S3482" t="str">
            <v>plays</v>
          </cell>
        </row>
        <row r="3483">
          <cell r="D3483">
            <v>10000</v>
          </cell>
          <cell r="F3483" t="str">
            <v>successful</v>
          </cell>
          <cell r="S3483" t="str">
            <v>plays</v>
          </cell>
        </row>
        <row r="3484">
          <cell r="D3484">
            <v>3000</v>
          </cell>
          <cell r="F3484" t="str">
            <v>successful</v>
          </cell>
          <cell r="S3484" t="str">
            <v>plays</v>
          </cell>
        </row>
        <row r="3485">
          <cell r="D3485">
            <v>3350</v>
          </cell>
          <cell r="F3485" t="str">
            <v>successful</v>
          </cell>
          <cell r="S3485" t="str">
            <v>plays</v>
          </cell>
        </row>
        <row r="3486">
          <cell r="D3486">
            <v>2500</v>
          </cell>
          <cell r="F3486" t="str">
            <v>successful</v>
          </cell>
          <cell r="S3486" t="str">
            <v>plays</v>
          </cell>
        </row>
        <row r="3487">
          <cell r="D3487">
            <v>1650</v>
          </cell>
          <cell r="F3487" t="str">
            <v>successful</v>
          </cell>
          <cell r="S3487" t="str">
            <v>plays</v>
          </cell>
        </row>
        <row r="3488">
          <cell r="D3488">
            <v>3000</v>
          </cell>
          <cell r="F3488" t="str">
            <v>successful</v>
          </cell>
          <cell r="S3488" t="str">
            <v>plays</v>
          </cell>
        </row>
        <row r="3489">
          <cell r="D3489">
            <v>2000</v>
          </cell>
          <cell r="F3489" t="str">
            <v>successful</v>
          </cell>
          <cell r="S3489" t="str">
            <v>plays</v>
          </cell>
        </row>
        <row r="3490">
          <cell r="D3490">
            <v>3000</v>
          </cell>
          <cell r="F3490" t="str">
            <v>successful</v>
          </cell>
          <cell r="S3490" t="str">
            <v>plays</v>
          </cell>
        </row>
        <row r="3491">
          <cell r="D3491">
            <v>5000</v>
          </cell>
          <cell r="F3491" t="str">
            <v>successful</v>
          </cell>
          <cell r="S3491" t="str">
            <v>plays</v>
          </cell>
        </row>
        <row r="3492">
          <cell r="D3492">
            <v>1000</v>
          </cell>
          <cell r="F3492" t="str">
            <v>successful</v>
          </cell>
          <cell r="S3492" t="str">
            <v>plays</v>
          </cell>
        </row>
        <row r="3493">
          <cell r="D3493">
            <v>500</v>
          </cell>
          <cell r="F3493" t="str">
            <v>successful</v>
          </cell>
          <cell r="S3493" t="str">
            <v>plays</v>
          </cell>
        </row>
        <row r="3494">
          <cell r="D3494">
            <v>3800</v>
          </cell>
          <cell r="F3494" t="str">
            <v>successful</v>
          </cell>
          <cell r="S3494" t="str">
            <v>plays</v>
          </cell>
        </row>
        <row r="3495">
          <cell r="D3495">
            <v>1500</v>
          </cell>
          <cell r="F3495" t="str">
            <v>successful</v>
          </cell>
          <cell r="S3495" t="str">
            <v>plays</v>
          </cell>
        </row>
        <row r="3496">
          <cell r="D3496">
            <v>400</v>
          </cell>
          <cell r="F3496" t="str">
            <v>successful</v>
          </cell>
          <cell r="S3496" t="str">
            <v>plays</v>
          </cell>
        </row>
        <row r="3497">
          <cell r="D3497">
            <v>5000</v>
          </cell>
          <cell r="F3497" t="str">
            <v>successful</v>
          </cell>
          <cell r="S3497" t="str">
            <v>plays</v>
          </cell>
        </row>
        <row r="3498">
          <cell r="D3498">
            <v>3000</v>
          </cell>
          <cell r="F3498" t="str">
            <v>successful</v>
          </cell>
          <cell r="S3498" t="str">
            <v>plays</v>
          </cell>
        </row>
        <row r="3499">
          <cell r="D3499">
            <v>1551</v>
          </cell>
          <cell r="F3499" t="str">
            <v>successful</v>
          </cell>
          <cell r="S3499" t="str">
            <v>plays</v>
          </cell>
        </row>
        <row r="3500">
          <cell r="D3500">
            <v>1650</v>
          </cell>
          <cell r="F3500" t="str">
            <v>successful</v>
          </cell>
          <cell r="S3500" t="str">
            <v>plays</v>
          </cell>
        </row>
        <row r="3501">
          <cell r="D3501">
            <v>2000</v>
          </cell>
          <cell r="F3501" t="str">
            <v>successful</v>
          </cell>
          <cell r="S3501" t="str">
            <v>plays</v>
          </cell>
        </row>
        <row r="3502">
          <cell r="D3502">
            <v>1000</v>
          </cell>
          <cell r="F3502" t="str">
            <v>successful</v>
          </cell>
          <cell r="S3502" t="str">
            <v>plays</v>
          </cell>
        </row>
        <row r="3503">
          <cell r="D3503">
            <v>1500</v>
          </cell>
          <cell r="F3503" t="str">
            <v>successful</v>
          </cell>
          <cell r="S3503" t="str">
            <v>plays</v>
          </cell>
        </row>
        <row r="3504">
          <cell r="D3504">
            <v>4000</v>
          </cell>
          <cell r="F3504" t="str">
            <v>successful</v>
          </cell>
          <cell r="S3504" t="str">
            <v>plays</v>
          </cell>
        </row>
        <row r="3505">
          <cell r="D3505">
            <v>2500</v>
          </cell>
          <cell r="F3505" t="str">
            <v>successful</v>
          </cell>
          <cell r="S3505" t="str">
            <v>plays</v>
          </cell>
        </row>
        <row r="3506">
          <cell r="D3506">
            <v>1000</v>
          </cell>
          <cell r="F3506" t="str">
            <v>successful</v>
          </cell>
          <cell r="S3506" t="str">
            <v>plays</v>
          </cell>
        </row>
        <row r="3507">
          <cell r="D3507">
            <v>2500</v>
          </cell>
          <cell r="F3507" t="str">
            <v>successful</v>
          </cell>
          <cell r="S3507" t="str">
            <v>plays</v>
          </cell>
        </row>
        <row r="3508">
          <cell r="D3508">
            <v>3000</v>
          </cell>
          <cell r="F3508" t="str">
            <v>successful</v>
          </cell>
          <cell r="S3508" t="str">
            <v>plays</v>
          </cell>
        </row>
        <row r="3509">
          <cell r="D3509">
            <v>10000</v>
          </cell>
          <cell r="F3509" t="str">
            <v>successful</v>
          </cell>
          <cell r="S3509" t="str">
            <v>plays</v>
          </cell>
        </row>
        <row r="3510">
          <cell r="D3510">
            <v>100</v>
          </cell>
          <cell r="F3510" t="str">
            <v>successful</v>
          </cell>
          <cell r="S3510" t="str">
            <v>plays</v>
          </cell>
        </row>
        <row r="3511">
          <cell r="D3511">
            <v>3000</v>
          </cell>
          <cell r="F3511" t="str">
            <v>successful</v>
          </cell>
          <cell r="S3511" t="str">
            <v>plays</v>
          </cell>
        </row>
        <row r="3512">
          <cell r="D3512">
            <v>900</v>
          </cell>
          <cell r="F3512" t="str">
            <v>successful</v>
          </cell>
          <cell r="S3512" t="str">
            <v>plays</v>
          </cell>
        </row>
        <row r="3513">
          <cell r="D3513">
            <v>1500</v>
          </cell>
          <cell r="F3513" t="str">
            <v>successful</v>
          </cell>
          <cell r="S3513" t="str">
            <v>plays</v>
          </cell>
        </row>
        <row r="3514">
          <cell r="D3514">
            <v>1000</v>
          </cell>
          <cell r="F3514" t="str">
            <v>successful</v>
          </cell>
          <cell r="S3514" t="str">
            <v>plays</v>
          </cell>
        </row>
        <row r="3515">
          <cell r="D3515">
            <v>2800</v>
          </cell>
          <cell r="F3515" t="str">
            <v>successful</v>
          </cell>
          <cell r="S3515" t="str">
            <v>plays</v>
          </cell>
        </row>
        <row r="3516">
          <cell r="D3516">
            <v>500</v>
          </cell>
          <cell r="F3516" t="str">
            <v>successful</v>
          </cell>
          <cell r="S3516" t="str">
            <v>plays</v>
          </cell>
        </row>
        <row r="3517">
          <cell r="D3517">
            <v>3000</v>
          </cell>
          <cell r="F3517" t="str">
            <v>successful</v>
          </cell>
          <cell r="S3517" t="str">
            <v>plays</v>
          </cell>
        </row>
        <row r="3518">
          <cell r="D3518">
            <v>2500</v>
          </cell>
          <cell r="F3518" t="str">
            <v>successful</v>
          </cell>
          <cell r="S3518" t="str">
            <v>plays</v>
          </cell>
        </row>
        <row r="3519">
          <cell r="D3519">
            <v>4000</v>
          </cell>
          <cell r="F3519" t="str">
            <v>successful</v>
          </cell>
          <cell r="S3519" t="str">
            <v>plays</v>
          </cell>
        </row>
        <row r="3520">
          <cell r="D3520">
            <v>1500</v>
          </cell>
          <cell r="F3520" t="str">
            <v>successful</v>
          </cell>
          <cell r="S3520" t="str">
            <v>plays</v>
          </cell>
        </row>
        <row r="3521">
          <cell r="D3521">
            <v>2000</v>
          </cell>
          <cell r="F3521" t="str">
            <v>successful</v>
          </cell>
          <cell r="S3521" t="str">
            <v>plays</v>
          </cell>
        </row>
        <row r="3522">
          <cell r="D3522">
            <v>2000</v>
          </cell>
          <cell r="F3522" t="str">
            <v>successful</v>
          </cell>
          <cell r="S3522" t="str">
            <v>plays</v>
          </cell>
        </row>
        <row r="3523">
          <cell r="D3523">
            <v>350</v>
          </cell>
          <cell r="F3523" t="str">
            <v>successful</v>
          </cell>
          <cell r="S3523" t="str">
            <v>plays</v>
          </cell>
        </row>
        <row r="3524">
          <cell r="D3524">
            <v>1395</v>
          </cell>
          <cell r="F3524" t="str">
            <v>successful</v>
          </cell>
          <cell r="S3524" t="str">
            <v>plays</v>
          </cell>
        </row>
        <row r="3525">
          <cell r="D3525">
            <v>4000</v>
          </cell>
          <cell r="F3525" t="str">
            <v>successful</v>
          </cell>
          <cell r="S3525" t="str">
            <v>plays</v>
          </cell>
        </row>
        <row r="3526">
          <cell r="D3526">
            <v>10000</v>
          </cell>
          <cell r="F3526" t="str">
            <v>successful</v>
          </cell>
          <cell r="S3526" t="str">
            <v>plays</v>
          </cell>
        </row>
        <row r="3527">
          <cell r="D3527">
            <v>500</v>
          </cell>
          <cell r="F3527" t="str">
            <v>successful</v>
          </cell>
          <cell r="S3527" t="str">
            <v>plays</v>
          </cell>
        </row>
        <row r="3528">
          <cell r="D3528">
            <v>3300</v>
          </cell>
          <cell r="F3528" t="str">
            <v>successful</v>
          </cell>
          <cell r="S3528" t="str">
            <v>plays</v>
          </cell>
        </row>
        <row r="3529">
          <cell r="D3529">
            <v>6000</v>
          </cell>
          <cell r="F3529" t="str">
            <v>successful</v>
          </cell>
          <cell r="S3529" t="str">
            <v>plays</v>
          </cell>
        </row>
        <row r="3530">
          <cell r="D3530">
            <v>1650</v>
          </cell>
          <cell r="F3530" t="str">
            <v>successful</v>
          </cell>
          <cell r="S3530" t="str">
            <v>plays</v>
          </cell>
        </row>
        <row r="3531">
          <cell r="D3531">
            <v>500</v>
          </cell>
          <cell r="F3531" t="str">
            <v>successful</v>
          </cell>
          <cell r="S3531" t="str">
            <v>plays</v>
          </cell>
        </row>
        <row r="3532">
          <cell r="D3532">
            <v>2750</v>
          </cell>
          <cell r="F3532" t="str">
            <v>successful</v>
          </cell>
          <cell r="S3532" t="str">
            <v>plays</v>
          </cell>
        </row>
        <row r="3533">
          <cell r="D3533">
            <v>1000</v>
          </cell>
          <cell r="F3533" t="str">
            <v>successful</v>
          </cell>
          <cell r="S3533" t="str">
            <v>plays</v>
          </cell>
        </row>
        <row r="3534">
          <cell r="D3534">
            <v>960</v>
          </cell>
          <cell r="F3534" t="str">
            <v>successful</v>
          </cell>
          <cell r="S3534" t="str">
            <v>plays</v>
          </cell>
        </row>
        <row r="3535">
          <cell r="D3535">
            <v>500</v>
          </cell>
          <cell r="F3535" t="str">
            <v>successful</v>
          </cell>
          <cell r="S3535" t="str">
            <v>plays</v>
          </cell>
        </row>
        <row r="3536">
          <cell r="D3536">
            <v>5000</v>
          </cell>
          <cell r="F3536" t="str">
            <v>successful</v>
          </cell>
          <cell r="S3536" t="str">
            <v>plays</v>
          </cell>
        </row>
        <row r="3537">
          <cell r="D3537">
            <v>2000</v>
          </cell>
          <cell r="F3537" t="str">
            <v>successful</v>
          </cell>
          <cell r="S3537" t="str">
            <v>plays</v>
          </cell>
        </row>
        <row r="3538">
          <cell r="D3538">
            <v>150</v>
          </cell>
          <cell r="F3538" t="str">
            <v>successful</v>
          </cell>
          <cell r="S3538" t="str">
            <v>plays</v>
          </cell>
        </row>
        <row r="3539">
          <cell r="D3539">
            <v>675</v>
          </cell>
          <cell r="F3539" t="str">
            <v>successful</v>
          </cell>
          <cell r="S3539" t="str">
            <v>plays</v>
          </cell>
        </row>
        <row r="3540">
          <cell r="D3540">
            <v>2000</v>
          </cell>
          <cell r="F3540" t="str">
            <v>successful</v>
          </cell>
          <cell r="S3540" t="str">
            <v>plays</v>
          </cell>
        </row>
        <row r="3541">
          <cell r="D3541">
            <v>600</v>
          </cell>
          <cell r="F3541" t="str">
            <v>successful</v>
          </cell>
          <cell r="S3541" t="str">
            <v>plays</v>
          </cell>
        </row>
        <row r="3542">
          <cell r="D3542">
            <v>300</v>
          </cell>
          <cell r="F3542" t="str">
            <v>successful</v>
          </cell>
          <cell r="S3542" t="str">
            <v>plays</v>
          </cell>
        </row>
        <row r="3543">
          <cell r="D3543">
            <v>1200</v>
          </cell>
          <cell r="F3543" t="str">
            <v>successful</v>
          </cell>
          <cell r="S3543" t="str">
            <v>plays</v>
          </cell>
        </row>
        <row r="3544">
          <cell r="D3544">
            <v>5500</v>
          </cell>
          <cell r="F3544" t="str">
            <v>successful</v>
          </cell>
          <cell r="S3544" t="str">
            <v>plays</v>
          </cell>
        </row>
        <row r="3545">
          <cell r="D3545">
            <v>1500</v>
          </cell>
          <cell r="F3545" t="str">
            <v>successful</v>
          </cell>
          <cell r="S3545" t="str">
            <v>plays</v>
          </cell>
        </row>
        <row r="3546">
          <cell r="D3546">
            <v>2500</v>
          </cell>
          <cell r="F3546" t="str">
            <v>successful</v>
          </cell>
          <cell r="S3546" t="str">
            <v>plays</v>
          </cell>
        </row>
        <row r="3547">
          <cell r="D3547">
            <v>250</v>
          </cell>
          <cell r="F3547" t="str">
            <v>successful</v>
          </cell>
          <cell r="S3547" t="str">
            <v>plays</v>
          </cell>
        </row>
        <row r="3548">
          <cell r="D3548">
            <v>1100</v>
          </cell>
          <cell r="F3548" t="str">
            <v>successful</v>
          </cell>
          <cell r="S3548" t="str">
            <v>plays</v>
          </cell>
        </row>
        <row r="3549">
          <cell r="D3549">
            <v>35000</v>
          </cell>
          <cell r="F3549" t="str">
            <v>successful</v>
          </cell>
          <cell r="S3549" t="str">
            <v>plays</v>
          </cell>
        </row>
        <row r="3550">
          <cell r="D3550">
            <v>2100</v>
          </cell>
          <cell r="F3550" t="str">
            <v>successful</v>
          </cell>
          <cell r="S3550" t="str">
            <v>plays</v>
          </cell>
        </row>
        <row r="3551">
          <cell r="D3551">
            <v>1000</v>
          </cell>
          <cell r="F3551" t="str">
            <v>successful</v>
          </cell>
          <cell r="S3551" t="str">
            <v>plays</v>
          </cell>
        </row>
        <row r="3552">
          <cell r="D3552">
            <v>2500</v>
          </cell>
          <cell r="F3552" t="str">
            <v>successful</v>
          </cell>
          <cell r="S3552" t="str">
            <v>plays</v>
          </cell>
        </row>
        <row r="3553">
          <cell r="D3553">
            <v>1500</v>
          </cell>
          <cell r="F3553" t="str">
            <v>successful</v>
          </cell>
          <cell r="S3553" t="str">
            <v>plays</v>
          </cell>
        </row>
        <row r="3554">
          <cell r="D3554">
            <v>773</v>
          </cell>
          <cell r="F3554" t="str">
            <v>successful</v>
          </cell>
          <cell r="S3554" t="str">
            <v>plays</v>
          </cell>
        </row>
        <row r="3555">
          <cell r="D3555">
            <v>5500</v>
          </cell>
          <cell r="F3555" t="str">
            <v>successful</v>
          </cell>
          <cell r="S3555" t="str">
            <v>plays</v>
          </cell>
        </row>
        <row r="3556">
          <cell r="D3556">
            <v>5000</v>
          </cell>
          <cell r="F3556" t="str">
            <v>successful</v>
          </cell>
          <cell r="S3556" t="str">
            <v>plays</v>
          </cell>
        </row>
        <row r="3557">
          <cell r="D3557">
            <v>2400</v>
          </cell>
          <cell r="F3557" t="str">
            <v>successful</v>
          </cell>
          <cell r="S3557" t="str">
            <v>plays</v>
          </cell>
        </row>
        <row r="3558">
          <cell r="D3558">
            <v>2200</v>
          </cell>
          <cell r="F3558" t="str">
            <v>successful</v>
          </cell>
          <cell r="S3558" t="str">
            <v>plays</v>
          </cell>
        </row>
        <row r="3559">
          <cell r="D3559">
            <v>100000</v>
          </cell>
          <cell r="F3559" t="str">
            <v>successful</v>
          </cell>
          <cell r="S3559" t="str">
            <v>plays</v>
          </cell>
        </row>
        <row r="3560">
          <cell r="D3560">
            <v>350</v>
          </cell>
          <cell r="F3560" t="str">
            <v>successful</v>
          </cell>
          <cell r="S3560" t="str">
            <v>plays</v>
          </cell>
        </row>
        <row r="3561">
          <cell r="D3561">
            <v>1000</v>
          </cell>
          <cell r="F3561" t="str">
            <v>successful</v>
          </cell>
          <cell r="S3561" t="str">
            <v>plays</v>
          </cell>
        </row>
        <row r="3562">
          <cell r="D3562">
            <v>3200</v>
          </cell>
          <cell r="F3562" t="str">
            <v>successful</v>
          </cell>
          <cell r="S3562" t="str">
            <v>plays</v>
          </cell>
        </row>
        <row r="3563">
          <cell r="D3563">
            <v>2500</v>
          </cell>
          <cell r="F3563" t="str">
            <v>successful</v>
          </cell>
          <cell r="S3563" t="str">
            <v>plays</v>
          </cell>
        </row>
        <row r="3564">
          <cell r="D3564">
            <v>315</v>
          </cell>
          <cell r="F3564" t="str">
            <v>successful</v>
          </cell>
          <cell r="S3564" t="str">
            <v>plays</v>
          </cell>
        </row>
        <row r="3565">
          <cell r="D3565">
            <v>500</v>
          </cell>
          <cell r="F3565" t="str">
            <v>successful</v>
          </cell>
          <cell r="S3565" t="str">
            <v>plays</v>
          </cell>
        </row>
        <row r="3566">
          <cell r="D3566">
            <v>1000</v>
          </cell>
          <cell r="F3566" t="str">
            <v>successful</v>
          </cell>
          <cell r="S3566" t="str">
            <v>plays</v>
          </cell>
        </row>
        <row r="3567">
          <cell r="D3567">
            <v>900</v>
          </cell>
          <cell r="F3567" t="str">
            <v>successful</v>
          </cell>
          <cell r="S3567" t="str">
            <v>plays</v>
          </cell>
        </row>
        <row r="3568">
          <cell r="D3568">
            <v>2000</v>
          </cell>
          <cell r="F3568" t="str">
            <v>successful</v>
          </cell>
          <cell r="S3568" t="str">
            <v>plays</v>
          </cell>
        </row>
        <row r="3569">
          <cell r="D3569">
            <v>1000</v>
          </cell>
          <cell r="F3569" t="str">
            <v>successful</v>
          </cell>
          <cell r="S3569" t="str">
            <v>plays</v>
          </cell>
        </row>
        <row r="3570">
          <cell r="D3570">
            <v>1000</v>
          </cell>
          <cell r="F3570" t="str">
            <v>successful</v>
          </cell>
          <cell r="S3570" t="str">
            <v>plays</v>
          </cell>
        </row>
        <row r="3571">
          <cell r="D3571">
            <v>5000</v>
          </cell>
          <cell r="F3571" t="str">
            <v>successful</v>
          </cell>
          <cell r="S3571" t="str">
            <v>plays</v>
          </cell>
        </row>
        <row r="3572">
          <cell r="D3572">
            <v>2000</v>
          </cell>
          <cell r="F3572" t="str">
            <v>successful</v>
          </cell>
          <cell r="S3572" t="str">
            <v>plays</v>
          </cell>
        </row>
        <row r="3573">
          <cell r="D3573">
            <v>1500</v>
          </cell>
          <cell r="F3573" t="str">
            <v>successful</v>
          </cell>
          <cell r="S3573" t="str">
            <v>plays</v>
          </cell>
        </row>
        <row r="3574">
          <cell r="D3574">
            <v>500</v>
          </cell>
          <cell r="F3574" t="str">
            <v>successful</v>
          </cell>
          <cell r="S3574" t="str">
            <v>plays</v>
          </cell>
        </row>
        <row r="3575">
          <cell r="D3575">
            <v>3000</v>
          </cell>
          <cell r="F3575" t="str">
            <v>successful</v>
          </cell>
          <cell r="S3575" t="str">
            <v>plays</v>
          </cell>
        </row>
        <row r="3576">
          <cell r="D3576">
            <v>5800</v>
          </cell>
          <cell r="F3576" t="str">
            <v>successful</v>
          </cell>
          <cell r="S3576" t="str">
            <v>plays</v>
          </cell>
        </row>
        <row r="3577">
          <cell r="D3577">
            <v>10000</v>
          </cell>
          <cell r="F3577" t="str">
            <v>successful</v>
          </cell>
          <cell r="S3577" t="str">
            <v>plays</v>
          </cell>
        </row>
        <row r="3578">
          <cell r="D3578">
            <v>100</v>
          </cell>
          <cell r="F3578" t="str">
            <v>successful</v>
          </cell>
          <cell r="S3578" t="str">
            <v>plays</v>
          </cell>
        </row>
        <row r="3579">
          <cell r="D3579">
            <v>600</v>
          </cell>
          <cell r="F3579" t="str">
            <v>successful</v>
          </cell>
          <cell r="S3579" t="str">
            <v>plays</v>
          </cell>
        </row>
        <row r="3580">
          <cell r="D3580">
            <v>1500</v>
          </cell>
          <cell r="F3580" t="str">
            <v>successful</v>
          </cell>
          <cell r="S3580" t="str">
            <v>plays</v>
          </cell>
        </row>
        <row r="3581">
          <cell r="D3581">
            <v>500</v>
          </cell>
          <cell r="F3581" t="str">
            <v>successful</v>
          </cell>
          <cell r="S3581" t="str">
            <v>plays</v>
          </cell>
        </row>
        <row r="3582">
          <cell r="D3582">
            <v>900</v>
          </cell>
          <cell r="F3582" t="str">
            <v>successful</v>
          </cell>
          <cell r="S3582" t="str">
            <v>plays</v>
          </cell>
        </row>
        <row r="3583">
          <cell r="D3583">
            <v>1500</v>
          </cell>
          <cell r="F3583" t="str">
            <v>successful</v>
          </cell>
          <cell r="S3583" t="str">
            <v>plays</v>
          </cell>
        </row>
        <row r="3584">
          <cell r="D3584">
            <v>1000</v>
          </cell>
          <cell r="F3584" t="str">
            <v>successful</v>
          </cell>
          <cell r="S3584" t="str">
            <v>plays</v>
          </cell>
        </row>
        <row r="3585">
          <cell r="D3585">
            <v>3000</v>
          </cell>
          <cell r="F3585" t="str">
            <v>successful</v>
          </cell>
          <cell r="S3585" t="str">
            <v>plays</v>
          </cell>
        </row>
        <row r="3586">
          <cell r="D3586">
            <v>3000</v>
          </cell>
          <cell r="F3586" t="str">
            <v>successful</v>
          </cell>
          <cell r="S3586" t="str">
            <v>plays</v>
          </cell>
        </row>
        <row r="3587">
          <cell r="D3587">
            <v>3400</v>
          </cell>
          <cell r="F3587" t="str">
            <v>successful</v>
          </cell>
          <cell r="S3587" t="str">
            <v>plays</v>
          </cell>
        </row>
        <row r="3588">
          <cell r="D3588">
            <v>7500</v>
          </cell>
          <cell r="F3588" t="str">
            <v>successful</v>
          </cell>
          <cell r="S3588" t="str">
            <v>plays</v>
          </cell>
        </row>
        <row r="3589">
          <cell r="D3589">
            <v>500</v>
          </cell>
          <cell r="F3589" t="str">
            <v>successful</v>
          </cell>
          <cell r="S3589" t="str">
            <v>plays</v>
          </cell>
        </row>
        <row r="3590">
          <cell r="D3590">
            <v>200</v>
          </cell>
          <cell r="F3590" t="str">
            <v>successful</v>
          </cell>
          <cell r="S3590" t="str">
            <v>plays</v>
          </cell>
        </row>
        <row r="3591">
          <cell r="D3591">
            <v>4000</v>
          </cell>
          <cell r="F3591" t="str">
            <v>successful</v>
          </cell>
          <cell r="S3591" t="str">
            <v>plays</v>
          </cell>
        </row>
        <row r="3592">
          <cell r="D3592">
            <v>5000</v>
          </cell>
          <cell r="F3592" t="str">
            <v>successful</v>
          </cell>
          <cell r="S3592" t="str">
            <v>plays</v>
          </cell>
        </row>
        <row r="3593">
          <cell r="D3593">
            <v>700</v>
          </cell>
          <cell r="F3593" t="str">
            <v>successful</v>
          </cell>
          <cell r="S3593" t="str">
            <v>plays</v>
          </cell>
        </row>
        <row r="3594">
          <cell r="D3594">
            <v>2000</v>
          </cell>
          <cell r="F3594" t="str">
            <v>successful</v>
          </cell>
          <cell r="S3594" t="str">
            <v>plays</v>
          </cell>
        </row>
        <row r="3595">
          <cell r="D3595">
            <v>3000</v>
          </cell>
          <cell r="F3595" t="str">
            <v>successful</v>
          </cell>
          <cell r="S3595" t="str">
            <v>plays</v>
          </cell>
        </row>
        <row r="3596">
          <cell r="D3596">
            <v>1600</v>
          </cell>
          <cell r="F3596" t="str">
            <v>successful</v>
          </cell>
          <cell r="S3596" t="str">
            <v>plays</v>
          </cell>
        </row>
        <row r="3597">
          <cell r="D3597">
            <v>2600</v>
          </cell>
          <cell r="F3597" t="str">
            <v>successful</v>
          </cell>
          <cell r="S3597" t="str">
            <v>plays</v>
          </cell>
        </row>
        <row r="3598">
          <cell r="D3598">
            <v>1100</v>
          </cell>
          <cell r="F3598" t="str">
            <v>successful</v>
          </cell>
          <cell r="S3598" t="str">
            <v>plays</v>
          </cell>
        </row>
        <row r="3599">
          <cell r="D3599">
            <v>2500</v>
          </cell>
          <cell r="F3599" t="str">
            <v>successful</v>
          </cell>
          <cell r="S3599" t="str">
            <v>plays</v>
          </cell>
        </row>
        <row r="3600">
          <cell r="D3600">
            <v>1000</v>
          </cell>
          <cell r="F3600" t="str">
            <v>successful</v>
          </cell>
          <cell r="S3600" t="str">
            <v>plays</v>
          </cell>
        </row>
        <row r="3601">
          <cell r="D3601">
            <v>500</v>
          </cell>
          <cell r="F3601" t="str">
            <v>successful</v>
          </cell>
          <cell r="S3601" t="str">
            <v>plays</v>
          </cell>
        </row>
        <row r="3602">
          <cell r="D3602">
            <v>10</v>
          </cell>
          <cell r="F3602" t="str">
            <v>successful</v>
          </cell>
          <cell r="S3602" t="str">
            <v>plays</v>
          </cell>
        </row>
        <row r="3603">
          <cell r="D3603">
            <v>2000</v>
          </cell>
          <cell r="F3603" t="str">
            <v>successful</v>
          </cell>
          <cell r="S3603" t="str">
            <v>plays</v>
          </cell>
        </row>
        <row r="3604">
          <cell r="D3604">
            <v>4000</v>
          </cell>
          <cell r="F3604" t="str">
            <v>successful</v>
          </cell>
          <cell r="S3604" t="str">
            <v>plays</v>
          </cell>
        </row>
        <row r="3605">
          <cell r="D3605">
            <v>1500</v>
          </cell>
          <cell r="F3605" t="str">
            <v>successful</v>
          </cell>
          <cell r="S3605" t="str">
            <v>plays</v>
          </cell>
        </row>
        <row r="3606">
          <cell r="D3606">
            <v>3000</v>
          </cell>
          <cell r="F3606" t="str">
            <v>successful</v>
          </cell>
          <cell r="S3606" t="str">
            <v>plays</v>
          </cell>
        </row>
        <row r="3607">
          <cell r="D3607">
            <v>250</v>
          </cell>
          <cell r="F3607" t="str">
            <v>successful</v>
          </cell>
          <cell r="S3607" t="str">
            <v>plays</v>
          </cell>
        </row>
        <row r="3608">
          <cell r="D3608">
            <v>3000</v>
          </cell>
          <cell r="F3608" t="str">
            <v>successful</v>
          </cell>
          <cell r="S3608" t="str">
            <v>plays</v>
          </cell>
        </row>
        <row r="3609">
          <cell r="D3609">
            <v>550</v>
          </cell>
          <cell r="F3609" t="str">
            <v>successful</v>
          </cell>
          <cell r="S3609" t="str">
            <v>plays</v>
          </cell>
        </row>
        <row r="3610">
          <cell r="D3610">
            <v>800</v>
          </cell>
          <cell r="F3610" t="str">
            <v>successful</v>
          </cell>
          <cell r="S3610" t="str">
            <v>plays</v>
          </cell>
        </row>
        <row r="3611">
          <cell r="D3611">
            <v>1960</v>
          </cell>
          <cell r="F3611" t="str">
            <v>successful</v>
          </cell>
          <cell r="S3611" t="str">
            <v>plays</v>
          </cell>
        </row>
        <row r="3612">
          <cell r="D3612">
            <v>1000</v>
          </cell>
          <cell r="F3612" t="str">
            <v>successful</v>
          </cell>
          <cell r="S3612" t="str">
            <v>plays</v>
          </cell>
        </row>
        <row r="3613">
          <cell r="D3613">
            <v>2500</v>
          </cell>
          <cell r="F3613" t="str">
            <v>successful</v>
          </cell>
          <cell r="S3613" t="str">
            <v>plays</v>
          </cell>
        </row>
        <row r="3614">
          <cell r="D3614">
            <v>5000</v>
          </cell>
          <cell r="F3614" t="str">
            <v>successful</v>
          </cell>
          <cell r="S3614" t="str">
            <v>plays</v>
          </cell>
        </row>
        <row r="3615">
          <cell r="D3615">
            <v>1250</v>
          </cell>
          <cell r="F3615" t="str">
            <v>successful</v>
          </cell>
          <cell r="S3615" t="str">
            <v>plays</v>
          </cell>
        </row>
        <row r="3616">
          <cell r="D3616">
            <v>2500</v>
          </cell>
          <cell r="F3616" t="str">
            <v>successful</v>
          </cell>
          <cell r="S3616" t="str">
            <v>plays</v>
          </cell>
        </row>
        <row r="3617">
          <cell r="D3617">
            <v>2500</v>
          </cell>
          <cell r="F3617" t="str">
            <v>successful</v>
          </cell>
          <cell r="S3617" t="str">
            <v>plays</v>
          </cell>
        </row>
        <row r="3618">
          <cell r="D3618">
            <v>2500</v>
          </cell>
          <cell r="F3618" t="str">
            <v>successful</v>
          </cell>
          <cell r="S3618" t="str">
            <v>plays</v>
          </cell>
        </row>
        <row r="3619">
          <cell r="D3619">
            <v>740</v>
          </cell>
          <cell r="F3619" t="str">
            <v>successful</v>
          </cell>
          <cell r="S3619" t="str">
            <v>plays</v>
          </cell>
        </row>
        <row r="3620">
          <cell r="D3620">
            <v>2000</v>
          </cell>
          <cell r="F3620" t="str">
            <v>successful</v>
          </cell>
          <cell r="S3620" t="str">
            <v>plays</v>
          </cell>
        </row>
        <row r="3621">
          <cell r="D3621">
            <v>1000</v>
          </cell>
          <cell r="F3621" t="str">
            <v>successful</v>
          </cell>
          <cell r="S3621" t="str">
            <v>plays</v>
          </cell>
        </row>
        <row r="3622">
          <cell r="D3622">
            <v>10500</v>
          </cell>
          <cell r="F3622" t="str">
            <v>successful</v>
          </cell>
          <cell r="S3622" t="str">
            <v>plays</v>
          </cell>
        </row>
        <row r="3623">
          <cell r="D3623">
            <v>3000</v>
          </cell>
          <cell r="F3623" t="str">
            <v>successful</v>
          </cell>
          <cell r="S3623" t="str">
            <v>plays</v>
          </cell>
        </row>
        <row r="3624">
          <cell r="D3624">
            <v>1000</v>
          </cell>
          <cell r="F3624" t="str">
            <v>successful</v>
          </cell>
          <cell r="S3624" t="str">
            <v>plays</v>
          </cell>
        </row>
        <row r="3625">
          <cell r="D3625">
            <v>2500</v>
          </cell>
          <cell r="F3625" t="str">
            <v>successful</v>
          </cell>
          <cell r="S3625" t="str">
            <v>plays</v>
          </cell>
        </row>
        <row r="3626">
          <cell r="D3626">
            <v>3000</v>
          </cell>
          <cell r="F3626" t="str">
            <v>successful</v>
          </cell>
          <cell r="S3626" t="str">
            <v>plays</v>
          </cell>
        </row>
        <row r="3627">
          <cell r="D3627">
            <v>3000</v>
          </cell>
          <cell r="F3627" t="str">
            <v>successful</v>
          </cell>
          <cell r="S3627" t="str">
            <v>plays</v>
          </cell>
        </row>
        <row r="3628">
          <cell r="D3628">
            <v>4000</v>
          </cell>
          <cell r="F3628" t="str">
            <v>successful</v>
          </cell>
          <cell r="S3628" t="str">
            <v>plays</v>
          </cell>
        </row>
        <row r="3629">
          <cell r="D3629">
            <v>2000</v>
          </cell>
          <cell r="F3629" t="str">
            <v>successful</v>
          </cell>
          <cell r="S3629" t="str">
            <v>plays</v>
          </cell>
        </row>
        <row r="3630">
          <cell r="D3630">
            <v>100000</v>
          </cell>
          <cell r="F3630" t="str">
            <v>failed</v>
          </cell>
          <cell r="S3630" t="str">
            <v>musical</v>
          </cell>
        </row>
        <row r="3631">
          <cell r="D3631">
            <v>1000000</v>
          </cell>
          <cell r="F3631" t="str">
            <v>failed</v>
          </cell>
          <cell r="S3631" t="str">
            <v>musical</v>
          </cell>
        </row>
        <row r="3632">
          <cell r="D3632">
            <v>3000</v>
          </cell>
          <cell r="F3632" t="str">
            <v>failed</v>
          </cell>
          <cell r="S3632" t="str">
            <v>musical</v>
          </cell>
        </row>
        <row r="3633">
          <cell r="D3633">
            <v>17100</v>
          </cell>
          <cell r="F3633" t="str">
            <v>failed</v>
          </cell>
          <cell r="S3633" t="str">
            <v>musical</v>
          </cell>
        </row>
        <row r="3634">
          <cell r="D3634">
            <v>500</v>
          </cell>
          <cell r="F3634" t="str">
            <v>failed</v>
          </cell>
          <cell r="S3634" t="str">
            <v>musical</v>
          </cell>
        </row>
        <row r="3635">
          <cell r="D3635">
            <v>5000</v>
          </cell>
          <cell r="F3635" t="str">
            <v>failed</v>
          </cell>
          <cell r="S3635" t="str">
            <v>musical</v>
          </cell>
        </row>
        <row r="3636">
          <cell r="D3636">
            <v>75000</v>
          </cell>
          <cell r="F3636" t="str">
            <v>failed</v>
          </cell>
          <cell r="S3636" t="str">
            <v>musical</v>
          </cell>
        </row>
        <row r="3637">
          <cell r="D3637">
            <v>3500</v>
          </cell>
          <cell r="F3637" t="str">
            <v>failed</v>
          </cell>
          <cell r="S3637" t="str">
            <v>musical</v>
          </cell>
        </row>
        <row r="3638">
          <cell r="D3638">
            <v>150000</v>
          </cell>
          <cell r="F3638" t="str">
            <v>failed</v>
          </cell>
          <cell r="S3638" t="str">
            <v>musical</v>
          </cell>
        </row>
        <row r="3639">
          <cell r="D3639">
            <v>3000</v>
          </cell>
          <cell r="F3639" t="str">
            <v>failed</v>
          </cell>
          <cell r="S3639" t="str">
            <v>musical</v>
          </cell>
        </row>
        <row r="3640">
          <cell r="D3640">
            <v>3300</v>
          </cell>
          <cell r="F3640" t="str">
            <v>failed</v>
          </cell>
          <cell r="S3640" t="str">
            <v>musical</v>
          </cell>
        </row>
        <row r="3641">
          <cell r="D3641">
            <v>25000</v>
          </cell>
          <cell r="F3641" t="str">
            <v>failed</v>
          </cell>
          <cell r="S3641" t="str">
            <v>musical</v>
          </cell>
        </row>
        <row r="3642">
          <cell r="D3642">
            <v>1000</v>
          </cell>
          <cell r="F3642" t="str">
            <v>failed</v>
          </cell>
          <cell r="S3642" t="str">
            <v>musical</v>
          </cell>
        </row>
        <row r="3643">
          <cell r="D3643">
            <v>3000</v>
          </cell>
          <cell r="F3643" t="str">
            <v>failed</v>
          </cell>
          <cell r="S3643" t="str">
            <v>musical</v>
          </cell>
        </row>
        <row r="3644">
          <cell r="D3644">
            <v>700</v>
          </cell>
          <cell r="F3644" t="str">
            <v>failed</v>
          </cell>
          <cell r="S3644" t="str">
            <v>musical</v>
          </cell>
        </row>
        <row r="3645">
          <cell r="D3645">
            <v>25000</v>
          </cell>
          <cell r="F3645" t="str">
            <v>failed</v>
          </cell>
          <cell r="S3645" t="str">
            <v>musical</v>
          </cell>
        </row>
        <row r="3646">
          <cell r="D3646">
            <v>5000</v>
          </cell>
          <cell r="F3646" t="str">
            <v>failed</v>
          </cell>
          <cell r="S3646" t="str">
            <v>musical</v>
          </cell>
        </row>
        <row r="3647">
          <cell r="D3647">
            <v>1000</v>
          </cell>
          <cell r="F3647" t="str">
            <v>failed</v>
          </cell>
          <cell r="S3647" t="str">
            <v>musical</v>
          </cell>
        </row>
        <row r="3648">
          <cell r="D3648">
            <v>10000</v>
          </cell>
          <cell r="F3648" t="str">
            <v>failed</v>
          </cell>
          <cell r="S3648" t="str">
            <v>musical</v>
          </cell>
        </row>
        <row r="3649">
          <cell r="D3649">
            <v>500</v>
          </cell>
          <cell r="F3649" t="str">
            <v>failed</v>
          </cell>
          <cell r="S3649" t="str">
            <v>musical</v>
          </cell>
        </row>
        <row r="3650">
          <cell r="D3650">
            <v>40000</v>
          </cell>
          <cell r="F3650" t="str">
            <v>successful</v>
          </cell>
          <cell r="S3650" t="str">
            <v>plays</v>
          </cell>
        </row>
        <row r="3651">
          <cell r="D3651">
            <v>750</v>
          </cell>
          <cell r="F3651" t="str">
            <v>successful</v>
          </cell>
          <cell r="S3651" t="str">
            <v>plays</v>
          </cell>
        </row>
        <row r="3652">
          <cell r="D3652">
            <v>500</v>
          </cell>
          <cell r="F3652" t="str">
            <v>successful</v>
          </cell>
          <cell r="S3652" t="str">
            <v>plays</v>
          </cell>
        </row>
        <row r="3653">
          <cell r="D3653">
            <v>500</v>
          </cell>
          <cell r="F3653" t="str">
            <v>successful</v>
          </cell>
          <cell r="S3653" t="str">
            <v>plays</v>
          </cell>
        </row>
        <row r="3654">
          <cell r="D3654">
            <v>300</v>
          </cell>
          <cell r="F3654" t="str">
            <v>successful</v>
          </cell>
          <cell r="S3654" t="str">
            <v>plays</v>
          </cell>
        </row>
        <row r="3655">
          <cell r="D3655">
            <v>2000</v>
          </cell>
          <cell r="F3655" t="str">
            <v>successful</v>
          </cell>
          <cell r="S3655" t="str">
            <v>plays</v>
          </cell>
        </row>
        <row r="3656">
          <cell r="D3656">
            <v>1500</v>
          </cell>
          <cell r="F3656" t="str">
            <v>successful</v>
          </cell>
          <cell r="S3656" t="str">
            <v>plays</v>
          </cell>
        </row>
        <row r="3657">
          <cell r="D3657">
            <v>5000</v>
          </cell>
          <cell r="F3657" t="str">
            <v>successful</v>
          </cell>
          <cell r="S3657" t="str">
            <v>plays</v>
          </cell>
        </row>
        <row r="3658">
          <cell r="D3658">
            <v>5000</v>
          </cell>
          <cell r="F3658" t="str">
            <v>successful</v>
          </cell>
          <cell r="S3658" t="str">
            <v>plays</v>
          </cell>
        </row>
        <row r="3659">
          <cell r="D3659">
            <v>2000</v>
          </cell>
          <cell r="F3659" t="str">
            <v>successful</v>
          </cell>
          <cell r="S3659" t="str">
            <v>plays</v>
          </cell>
        </row>
        <row r="3660">
          <cell r="D3660">
            <v>1500</v>
          </cell>
          <cell r="F3660" t="str">
            <v>successful</v>
          </cell>
          <cell r="S3660" t="str">
            <v>plays</v>
          </cell>
        </row>
        <row r="3661">
          <cell r="D3661">
            <v>3000</v>
          </cell>
          <cell r="F3661" t="str">
            <v>successful</v>
          </cell>
          <cell r="S3661" t="str">
            <v>plays</v>
          </cell>
        </row>
        <row r="3662">
          <cell r="D3662">
            <v>250</v>
          </cell>
          <cell r="F3662" t="str">
            <v>successful</v>
          </cell>
          <cell r="S3662" t="str">
            <v>plays</v>
          </cell>
        </row>
        <row r="3663">
          <cell r="D3663">
            <v>3000</v>
          </cell>
          <cell r="F3663" t="str">
            <v>successful</v>
          </cell>
          <cell r="S3663" t="str">
            <v>plays</v>
          </cell>
        </row>
        <row r="3664">
          <cell r="D3664">
            <v>8000</v>
          </cell>
          <cell r="F3664" t="str">
            <v>successful</v>
          </cell>
          <cell r="S3664" t="str">
            <v>plays</v>
          </cell>
        </row>
        <row r="3665">
          <cell r="D3665">
            <v>225</v>
          </cell>
          <cell r="F3665" t="str">
            <v>successful</v>
          </cell>
          <cell r="S3665" t="str">
            <v>plays</v>
          </cell>
        </row>
        <row r="3666">
          <cell r="D3666">
            <v>800</v>
          </cell>
          <cell r="F3666" t="str">
            <v>successful</v>
          </cell>
          <cell r="S3666" t="str">
            <v>plays</v>
          </cell>
        </row>
        <row r="3667">
          <cell r="D3667">
            <v>620</v>
          </cell>
          <cell r="F3667" t="str">
            <v>successful</v>
          </cell>
          <cell r="S3667" t="str">
            <v>plays</v>
          </cell>
        </row>
        <row r="3668">
          <cell r="D3668">
            <v>1200</v>
          </cell>
          <cell r="F3668" t="str">
            <v>successful</v>
          </cell>
          <cell r="S3668" t="str">
            <v>plays</v>
          </cell>
        </row>
        <row r="3669">
          <cell r="D3669">
            <v>3000</v>
          </cell>
          <cell r="F3669" t="str">
            <v>successful</v>
          </cell>
          <cell r="S3669" t="str">
            <v>plays</v>
          </cell>
        </row>
        <row r="3670">
          <cell r="D3670">
            <v>1000</v>
          </cell>
          <cell r="F3670" t="str">
            <v>successful</v>
          </cell>
          <cell r="S3670" t="str">
            <v>plays</v>
          </cell>
        </row>
        <row r="3671">
          <cell r="D3671">
            <v>1000</v>
          </cell>
          <cell r="F3671" t="str">
            <v>successful</v>
          </cell>
          <cell r="S3671" t="str">
            <v>plays</v>
          </cell>
        </row>
        <row r="3672">
          <cell r="D3672">
            <v>220</v>
          </cell>
          <cell r="F3672" t="str">
            <v>successful</v>
          </cell>
          <cell r="S3672" t="str">
            <v>plays</v>
          </cell>
        </row>
        <row r="3673">
          <cell r="D3673">
            <v>3500</v>
          </cell>
          <cell r="F3673" t="str">
            <v>successful</v>
          </cell>
          <cell r="S3673" t="str">
            <v>plays</v>
          </cell>
        </row>
        <row r="3674">
          <cell r="D3674">
            <v>3000</v>
          </cell>
          <cell r="F3674" t="str">
            <v>successful</v>
          </cell>
          <cell r="S3674" t="str">
            <v>plays</v>
          </cell>
        </row>
        <row r="3675">
          <cell r="D3675">
            <v>4000</v>
          </cell>
          <cell r="F3675" t="str">
            <v>successful</v>
          </cell>
          <cell r="S3675" t="str">
            <v>plays</v>
          </cell>
        </row>
        <row r="3676">
          <cell r="D3676">
            <v>4500</v>
          </cell>
          <cell r="F3676" t="str">
            <v>successful</v>
          </cell>
          <cell r="S3676" t="str">
            <v>plays</v>
          </cell>
        </row>
        <row r="3677">
          <cell r="D3677">
            <v>50</v>
          </cell>
          <cell r="F3677" t="str">
            <v>successful</v>
          </cell>
          <cell r="S3677" t="str">
            <v>plays</v>
          </cell>
        </row>
        <row r="3678">
          <cell r="D3678">
            <v>800</v>
          </cell>
          <cell r="F3678" t="str">
            <v>successful</v>
          </cell>
          <cell r="S3678" t="str">
            <v>plays</v>
          </cell>
        </row>
        <row r="3679">
          <cell r="D3679">
            <v>12000</v>
          </cell>
          <cell r="F3679" t="str">
            <v>successful</v>
          </cell>
          <cell r="S3679" t="str">
            <v>plays</v>
          </cell>
        </row>
        <row r="3680">
          <cell r="D3680">
            <v>2000</v>
          </cell>
          <cell r="F3680" t="str">
            <v>successful</v>
          </cell>
          <cell r="S3680" t="str">
            <v>plays</v>
          </cell>
        </row>
        <row r="3681">
          <cell r="D3681">
            <v>2000</v>
          </cell>
          <cell r="F3681" t="str">
            <v>successful</v>
          </cell>
          <cell r="S3681" t="str">
            <v>plays</v>
          </cell>
        </row>
        <row r="3682">
          <cell r="D3682">
            <v>3000</v>
          </cell>
          <cell r="F3682" t="str">
            <v>successful</v>
          </cell>
          <cell r="S3682" t="str">
            <v>plays</v>
          </cell>
        </row>
        <row r="3683">
          <cell r="D3683">
            <v>1000</v>
          </cell>
          <cell r="F3683" t="str">
            <v>successful</v>
          </cell>
          <cell r="S3683" t="str">
            <v>plays</v>
          </cell>
        </row>
        <row r="3684">
          <cell r="D3684">
            <v>3000</v>
          </cell>
          <cell r="F3684" t="str">
            <v>successful</v>
          </cell>
          <cell r="S3684" t="str">
            <v>plays</v>
          </cell>
        </row>
        <row r="3685">
          <cell r="D3685">
            <v>3500</v>
          </cell>
          <cell r="F3685" t="str">
            <v>successful</v>
          </cell>
          <cell r="S3685" t="str">
            <v>plays</v>
          </cell>
        </row>
        <row r="3686">
          <cell r="D3686">
            <v>750</v>
          </cell>
          <cell r="F3686" t="str">
            <v>successful</v>
          </cell>
          <cell r="S3686" t="str">
            <v>plays</v>
          </cell>
        </row>
        <row r="3687">
          <cell r="D3687">
            <v>5000</v>
          </cell>
          <cell r="F3687" t="str">
            <v>successful</v>
          </cell>
          <cell r="S3687" t="str">
            <v>plays</v>
          </cell>
        </row>
        <row r="3688">
          <cell r="D3688">
            <v>350</v>
          </cell>
          <cell r="F3688" t="str">
            <v>successful</v>
          </cell>
          <cell r="S3688" t="str">
            <v>plays</v>
          </cell>
        </row>
        <row r="3689">
          <cell r="D3689">
            <v>5000</v>
          </cell>
          <cell r="F3689" t="str">
            <v>successful</v>
          </cell>
          <cell r="S3689" t="str">
            <v>plays</v>
          </cell>
        </row>
        <row r="3690">
          <cell r="D3690">
            <v>3000</v>
          </cell>
          <cell r="F3690" t="str">
            <v>successful</v>
          </cell>
          <cell r="S3690" t="str">
            <v>plays</v>
          </cell>
        </row>
        <row r="3691">
          <cell r="D3691">
            <v>3000</v>
          </cell>
          <cell r="F3691" t="str">
            <v>successful</v>
          </cell>
          <cell r="S3691" t="str">
            <v>plays</v>
          </cell>
        </row>
        <row r="3692">
          <cell r="D3692">
            <v>1500</v>
          </cell>
          <cell r="F3692" t="str">
            <v>successful</v>
          </cell>
          <cell r="S3692" t="str">
            <v>plays</v>
          </cell>
        </row>
        <row r="3693">
          <cell r="D3693">
            <v>40000</v>
          </cell>
          <cell r="F3693" t="str">
            <v>successful</v>
          </cell>
          <cell r="S3693" t="str">
            <v>plays</v>
          </cell>
        </row>
        <row r="3694">
          <cell r="D3694">
            <v>1000</v>
          </cell>
          <cell r="F3694" t="str">
            <v>successful</v>
          </cell>
          <cell r="S3694" t="str">
            <v>plays</v>
          </cell>
        </row>
        <row r="3695">
          <cell r="D3695">
            <v>333</v>
          </cell>
          <cell r="F3695" t="str">
            <v>successful</v>
          </cell>
          <cell r="S3695" t="str">
            <v>plays</v>
          </cell>
        </row>
        <row r="3696">
          <cell r="D3696">
            <v>3500</v>
          </cell>
          <cell r="F3696" t="str">
            <v>successful</v>
          </cell>
          <cell r="S3696" t="str">
            <v>plays</v>
          </cell>
        </row>
        <row r="3697">
          <cell r="D3697">
            <v>4000</v>
          </cell>
          <cell r="F3697" t="str">
            <v>successful</v>
          </cell>
          <cell r="S3697" t="str">
            <v>plays</v>
          </cell>
        </row>
        <row r="3698">
          <cell r="D3698">
            <v>2000</v>
          </cell>
          <cell r="F3698" t="str">
            <v>successful</v>
          </cell>
          <cell r="S3698" t="str">
            <v>plays</v>
          </cell>
        </row>
        <row r="3699">
          <cell r="D3699">
            <v>2000</v>
          </cell>
          <cell r="F3699" t="str">
            <v>successful</v>
          </cell>
          <cell r="S3699" t="str">
            <v>plays</v>
          </cell>
        </row>
        <row r="3700">
          <cell r="D3700">
            <v>5000</v>
          </cell>
          <cell r="F3700" t="str">
            <v>successful</v>
          </cell>
          <cell r="S3700" t="str">
            <v>plays</v>
          </cell>
        </row>
        <row r="3701">
          <cell r="D3701">
            <v>2500</v>
          </cell>
          <cell r="F3701" t="str">
            <v>successful</v>
          </cell>
          <cell r="S3701" t="str">
            <v>plays</v>
          </cell>
        </row>
        <row r="3702">
          <cell r="D3702">
            <v>500</v>
          </cell>
          <cell r="F3702" t="str">
            <v>successful</v>
          </cell>
          <cell r="S3702" t="str">
            <v>plays</v>
          </cell>
        </row>
        <row r="3703">
          <cell r="D3703">
            <v>1500</v>
          </cell>
          <cell r="F3703" t="str">
            <v>successful</v>
          </cell>
          <cell r="S3703" t="str">
            <v>plays</v>
          </cell>
        </row>
        <row r="3704">
          <cell r="D3704">
            <v>3000</v>
          </cell>
          <cell r="F3704" t="str">
            <v>successful</v>
          </cell>
          <cell r="S3704" t="str">
            <v>plays</v>
          </cell>
        </row>
        <row r="3705">
          <cell r="D3705">
            <v>1050</v>
          </cell>
          <cell r="F3705" t="str">
            <v>successful</v>
          </cell>
          <cell r="S3705" t="str">
            <v>plays</v>
          </cell>
        </row>
        <row r="3706">
          <cell r="D3706">
            <v>300</v>
          </cell>
          <cell r="F3706" t="str">
            <v>successful</v>
          </cell>
          <cell r="S3706" t="str">
            <v>plays</v>
          </cell>
        </row>
        <row r="3707">
          <cell r="D3707">
            <v>2827</v>
          </cell>
          <cell r="F3707" t="str">
            <v>successful</v>
          </cell>
          <cell r="S3707" t="str">
            <v>plays</v>
          </cell>
        </row>
        <row r="3708">
          <cell r="D3708">
            <v>1500</v>
          </cell>
          <cell r="F3708" t="str">
            <v>successful</v>
          </cell>
          <cell r="S3708" t="str">
            <v>plays</v>
          </cell>
        </row>
        <row r="3709">
          <cell r="D3709">
            <v>1000</v>
          </cell>
          <cell r="F3709" t="str">
            <v>successful</v>
          </cell>
          <cell r="S3709" t="str">
            <v>plays</v>
          </cell>
        </row>
        <row r="3710">
          <cell r="D3710">
            <v>700</v>
          </cell>
          <cell r="F3710" t="str">
            <v>successful</v>
          </cell>
          <cell r="S3710" t="str">
            <v>plays</v>
          </cell>
        </row>
        <row r="3711">
          <cell r="D3711">
            <v>1000</v>
          </cell>
          <cell r="F3711" t="str">
            <v>successful</v>
          </cell>
          <cell r="S3711" t="str">
            <v>plays</v>
          </cell>
        </row>
        <row r="3712">
          <cell r="D3712">
            <v>1300</v>
          </cell>
          <cell r="F3712" t="str">
            <v>successful</v>
          </cell>
          <cell r="S3712" t="str">
            <v>plays</v>
          </cell>
        </row>
        <row r="3713">
          <cell r="D3713">
            <v>500</v>
          </cell>
          <cell r="F3713" t="str">
            <v>successful</v>
          </cell>
          <cell r="S3713" t="str">
            <v>plays</v>
          </cell>
        </row>
        <row r="3714">
          <cell r="D3714">
            <v>7500</v>
          </cell>
          <cell r="F3714" t="str">
            <v>successful</v>
          </cell>
          <cell r="S3714" t="str">
            <v>plays</v>
          </cell>
        </row>
        <row r="3715">
          <cell r="D3715">
            <v>2000</v>
          </cell>
          <cell r="F3715" t="str">
            <v>successful</v>
          </cell>
          <cell r="S3715" t="str">
            <v>plays</v>
          </cell>
        </row>
        <row r="3716">
          <cell r="D3716">
            <v>10000</v>
          </cell>
          <cell r="F3716" t="str">
            <v>successful</v>
          </cell>
          <cell r="S3716" t="str">
            <v>plays</v>
          </cell>
        </row>
        <row r="3717">
          <cell r="D3717">
            <v>3500</v>
          </cell>
          <cell r="F3717" t="str">
            <v>successful</v>
          </cell>
          <cell r="S3717" t="str">
            <v>plays</v>
          </cell>
        </row>
        <row r="3718">
          <cell r="D3718">
            <v>800</v>
          </cell>
          <cell r="F3718" t="str">
            <v>successful</v>
          </cell>
          <cell r="S3718" t="str">
            <v>plays</v>
          </cell>
        </row>
        <row r="3719">
          <cell r="D3719">
            <v>4000</v>
          </cell>
          <cell r="F3719" t="str">
            <v>successful</v>
          </cell>
          <cell r="S3719" t="str">
            <v>plays</v>
          </cell>
        </row>
        <row r="3720">
          <cell r="D3720">
            <v>500</v>
          </cell>
          <cell r="F3720" t="str">
            <v>successful</v>
          </cell>
          <cell r="S3720" t="str">
            <v>plays</v>
          </cell>
        </row>
        <row r="3721">
          <cell r="D3721">
            <v>200</v>
          </cell>
          <cell r="F3721" t="str">
            <v>successful</v>
          </cell>
          <cell r="S3721" t="str">
            <v>plays</v>
          </cell>
        </row>
        <row r="3722">
          <cell r="D3722">
            <v>3300</v>
          </cell>
          <cell r="F3722" t="str">
            <v>successful</v>
          </cell>
          <cell r="S3722" t="str">
            <v>plays</v>
          </cell>
        </row>
        <row r="3723">
          <cell r="D3723">
            <v>5000</v>
          </cell>
          <cell r="F3723" t="str">
            <v>successful</v>
          </cell>
          <cell r="S3723" t="str">
            <v>plays</v>
          </cell>
        </row>
        <row r="3724">
          <cell r="D3724">
            <v>1500</v>
          </cell>
          <cell r="F3724" t="str">
            <v>successful</v>
          </cell>
          <cell r="S3724" t="str">
            <v>plays</v>
          </cell>
        </row>
        <row r="3725">
          <cell r="D3725">
            <v>4500</v>
          </cell>
          <cell r="F3725" t="str">
            <v>successful</v>
          </cell>
          <cell r="S3725" t="str">
            <v>plays</v>
          </cell>
        </row>
        <row r="3726">
          <cell r="D3726">
            <v>4300</v>
          </cell>
          <cell r="F3726" t="str">
            <v>successful</v>
          </cell>
          <cell r="S3726" t="str">
            <v>plays</v>
          </cell>
        </row>
        <row r="3727">
          <cell r="D3727">
            <v>300</v>
          </cell>
          <cell r="F3727" t="str">
            <v>successful</v>
          </cell>
          <cell r="S3727" t="str">
            <v>plays</v>
          </cell>
        </row>
        <row r="3728">
          <cell r="D3728">
            <v>850</v>
          </cell>
          <cell r="F3728" t="str">
            <v>successful</v>
          </cell>
          <cell r="S3728" t="str">
            <v>plays</v>
          </cell>
        </row>
        <row r="3729">
          <cell r="D3729">
            <v>2000</v>
          </cell>
          <cell r="F3729" t="str">
            <v>successful</v>
          </cell>
          <cell r="S3729" t="str">
            <v>plays</v>
          </cell>
        </row>
        <row r="3730">
          <cell r="D3730">
            <v>20000</v>
          </cell>
          <cell r="F3730" t="str">
            <v>failed</v>
          </cell>
          <cell r="S3730" t="str">
            <v>plays</v>
          </cell>
        </row>
        <row r="3731">
          <cell r="D3731">
            <v>5000</v>
          </cell>
          <cell r="F3731" t="str">
            <v>failed</v>
          </cell>
          <cell r="S3731" t="str">
            <v>plays</v>
          </cell>
        </row>
        <row r="3732">
          <cell r="D3732">
            <v>1000</v>
          </cell>
          <cell r="F3732" t="str">
            <v>failed</v>
          </cell>
          <cell r="S3732" t="str">
            <v>plays</v>
          </cell>
        </row>
        <row r="3733">
          <cell r="D3733">
            <v>5500</v>
          </cell>
          <cell r="F3733" t="str">
            <v>failed</v>
          </cell>
          <cell r="S3733" t="str">
            <v>plays</v>
          </cell>
        </row>
        <row r="3734">
          <cell r="D3734">
            <v>850</v>
          </cell>
          <cell r="F3734" t="str">
            <v>failed</v>
          </cell>
          <cell r="S3734" t="str">
            <v>plays</v>
          </cell>
        </row>
        <row r="3735">
          <cell r="D3735">
            <v>1500</v>
          </cell>
          <cell r="F3735" t="str">
            <v>failed</v>
          </cell>
          <cell r="S3735" t="str">
            <v>plays</v>
          </cell>
        </row>
        <row r="3736">
          <cell r="D3736">
            <v>1500</v>
          </cell>
          <cell r="F3736" t="str">
            <v>failed</v>
          </cell>
          <cell r="S3736" t="str">
            <v>plays</v>
          </cell>
        </row>
        <row r="3737">
          <cell r="D3737">
            <v>150</v>
          </cell>
          <cell r="F3737" t="str">
            <v>failed</v>
          </cell>
          <cell r="S3737" t="str">
            <v>plays</v>
          </cell>
        </row>
        <row r="3738">
          <cell r="D3738">
            <v>1500</v>
          </cell>
          <cell r="F3738" t="str">
            <v>failed</v>
          </cell>
          <cell r="S3738" t="str">
            <v>plays</v>
          </cell>
        </row>
        <row r="3739">
          <cell r="D3739">
            <v>700</v>
          </cell>
          <cell r="F3739" t="str">
            <v>failed</v>
          </cell>
          <cell r="S3739" t="str">
            <v>plays</v>
          </cell>
        </row>
        <row r="3740">
          <cell r="D3740">
            <v>1500</v>
          </cell>
          <cell r="F3740" t="str">
            <v>failed</v>
          </cell>
          <cell r="S3740" t="str">
            <v>plays</v>
          </cell>
        </row>
        <row r="3741">
          <cell r="D3741">
            <v>4000</v>
          </cell>
          <cell r="F3741" t="str">
            <v>failed</v>
          </cell>
          <cell r="S3741" t="str">
            <v>plays</v>
          </cell>
        </row>
        <row r="3742">
          <cell r="D3742">
            <v>2000</v>
          </cell>
          <cell r="F3742" t="str">
            <v>failed</v>
          </cell>
          <cell r="S3742" t="str">
            <v>plays</v>
          </cell>
        </row>
        <row r="3743">
          <cell r="D3743">
            <v>20000</v>
          </cell>
          <cell r="F3743" t="str">
            <v>failed</v>
          </cell>
          <cell r="S3743" t="str">
            <v>plays</v>
          </cell>
        </row>
        <row r="3744">
          <cell r="D3744">
            <v>5000</v>
          </cell>
          <cell r="F3744" t="str">
            <v>failed</v>
          </cell>
          <cell r="S3744" t="str">
            <v>plays</v>
          </cell>
        </row>
        <row r="3745">
          <cell r="D3745">
            <v>2200</v>
          </cell>
          <cell r="F3745" t="str">
            <v>failed</v>
          </cell>
          <cell r="S3745" t="str">
            <v>plays</v>
          </cell>
        </row>
        <row r="3746">
          <cell r="D3746">
            <v>1200</v>
          </cell>
          <cell r="F3746" t="str">
            <v>failed</v>
          </cell>
          <cell r="S3746" t="str">
            <v>plays</v>
          </cell>
        </row>
        <row r="3747">
          <cell r="D3747">
            <v>100</v>
          </cell>
          <cell r="F3747" t="str">
            <v>failed</v>
          </cell>
          <cell r="S3747" t="str">
            <v>plays</v>
          </cell>
        </row>
        <row r="3748">
          <cell r="D3748">
            <v>8500</v>
          </cell>
          <cell r="F3748" t="str">
            <v>failed</v>
          </cell>
          <cell r="S3748" t="str">
            <v>plays</v>
          </cell>
        </row>
        <row r="3749">
          <cell r="D3749">
            <v>2500</v>
          </cell>
          <cell r="F3749" t="str">
            <v>failed</v>
          </cell>
          <cell r="S3749" t="str">
            <v>plays</v>
          </cell>
        </row>
        <row r="3750">
          <cell r="D3750">
            <v>5000</v>
          </cell>
          <cell r="F3750" t="str">
            <v>successful</v>
          </cell>
          <cell r="S3750" t="str">
            <v>musical</v>
          </cell>
        </row>
        <row r="3751">
          <cell r="D3751">
            <v>500</v>
          </cell>
          <cell r="F3751" t="str">
            <v>successful</v>
          </cell>
          <cell r="S3751" t="str">
            <v>musical</v>
          </cell>
        </row>
        <row r="3752">
          <cell r="D3752">
            <v>6000</v>
          </cell>
          <cell r="F3752" t="str">
            <v>successful</v>
          </cell>
          <cell r="S3752" t="str">
            <v>musical</v>
          </cell>
        </row>
        <row r="3753">
          <cell r="D3753">
            <v>1000</v>
          </cell>
          <cell r="F3753" t="str">
            <v>successful</v>
          </cell>
          <cell r="S3753" t="str">
            <v>musical</v>
          </cell>
        </row>
        <row r="3754">
          <cell r="D3754">
            <v>500</v>
          </cell>
          <cell r="F3754" t="str">
            <v>successful</v>
          </cell>
          <cell r="S3754" t="str">
            <v>musical</v>
          </cell>
        </row>
        <row r="3755">
          <cell r="D3755">
            <v>5000</v>
          </cell>
          <cell r="F3755" t="str">
            <v>successful</v>
          </cell>
          <cell r="S3755" t="str">
            <v>musical</v>
          </cell>
        </row>
        <row r="3756">
          <cell r="D3756">
            <v>2500</v>
          </cell>
          <cell r="F3756" t="str">
            <v>successful</v>
          </cell>
          <cell r="S3756" t="str">
            <v>musical</v>
          </cell>
        </row>
        <row r="3757">
          <cell r="D3757">
            <v>550</v>
          </cell>
          <cell r="F3757" t="str">
            <v>successful</v>
          </cell>
          <cell r="S3757" t="str">
            <v>musical</v>
          </cell>
        </row>
        <row r="3758">
          <cell r="D3758">
            <v>4500</v>
          </cell>
          <cell r="F3758" t="str">
            <v>successful</v>
          </cell>
          <cell r="S3758" t="str">
            <v>musical</v>
          </cell>
        </row>
        <row r="3759">
          <cell r="D3759">
            <v>3500</v>
          </cell>
          <cell r="F3759" t="str">
            <v>successful</v>
          </cell>
          <cell r="S3759" t="str">
            <v>musical</v>
          </cell>
        </row>
        <row r="3760">
          <cell r="D3760">
            <v>1500</v>
          </cell>
          <cell r="F3760" t="str">
            <v>successful</v>
          </cell>
          <cell r="S3760" t="str">
            <v>musical</v>
          </cell>
        </row>
        <row r="3761">
          <cell r="D3761">
            <v>4000</v>
          </cell>
          <cell r="F3761" t="str">
            <v>successful</v>
          </cell>
          <cell r="S3761" t="str">
            <v>musical</v>
          </cell>
        </row>
        <row r="3762">
          <cell r="D3762">
            <v>5000</v>
          </cell>
          <cell r="F3762" t="str">
            <v>successful</v>
          </cell>
          <cell r="S3762" t="str">
            <v>musical</v>
          </cell>
        </row>
        <row r="3763">
          <cell r="D3763">
            <v>500</v>
          </cell>
          <cell r="F3763" t="str">
            <v>successful</v>
          </cell>
          <cell r="S3763" t="str">
            <v>musical</v>
          </cell>
        </row>
        <row r="3764">
          <cell r="D3764">
            <v>1250</v>
          </cell>
          <cell r="F3764" t="str">
            <v>successful</v>
          </cell>
          <cell r="S3764" t="str">
            <v>musical</v>
          </cell>
        </row>
        <row r="3765">
          <cell r="D3765">
            <v>5000</v>
          </cell>
          <cell r="F3765" t="str">
            <v>successful</v>
          </cell>
          <cell r="S3765" t="str">
            <v>musical</v>
          </cell>
        </row>
        <row r="3766">
          <cell r="D3766">
            <v>1500</v>
          </cell>
          <cell r="F3766" t="str">
            <v>successful</v>
          </cell>
          <cell r="S3766" t="str">
            <v>musical</v>
          </cell>
        </row>
        <row r="3767">
          <cell r="D3767">
            <v>7000</v>
          </cell>
          <cell r="F3767" t="str">
            <v>successful</v>
          </cell>
          <cell r="S3767" t="str">
            <v>musical</v>
          </cell>
        </row>
        <row r="3768">
          <cell r="D3768">
            <v>10000</v>
          </cell>
          <cell r="F3768" t="str">
            <v>successful</v>
          </cell>
          <cell r="S3768" t="str">
            <v>musical</v>
          </cell>
        </row>
        <row r="3769">
          <cell r="D3769">
            <v>2000</v>
          </cell>
          <cell r="F3769" t="str">
            <v>successful</v>
          </cell>
          <cell r="S3769" t="str">
            <v>musical</v>
          </cell>
        </row>
        <row r="3770">
          <cell r="D3770">
            <v>4000</v>
          </cell>
          <cell r="F3770" t="str">
            <v>successful</v>
          </cell>
          <cell r="S3770" t="str">
            <v>musical</v>
          </cell>
        </row>
        <row r="3771">
          <cell r="D3771">
            <v>1100</v>
          </cell>
          <cell r="F3771" t="str">
            <v>successful</v>
          </cell>
          <cell r="S3771" t="str">
            <v>musical</v>
          </cell>
        </row>
        <row r="3772">
          <cell r="D3772">
            <v>2000</v>
          </cell>
          <cell r="F3772" t="str">
            <v>successful</v>
          </cell>
          <cell r="S3772" t="str">
            <v>musical</v>
          </cell>
        </row>
        <row r="3773">
          <cell r="D3773">
            <v>1000</v>
          </cell>
          <cell r="F3773" t="str">
            <v>successful</v>
          </cell>
          <cell r="S3773" t="str">
            <v>musical</v>
          </cell>
        </row>
        <row r="3774">
          <cell r="D3774">
            <v>5000</v>
          </cell>
          <cell r="F3774" t="str">
            <v>successful</v>
          </cell>
          <cell r="S3774" t="str">
            <v>musical</v>
          </cell>
        </row>
        <row r="3775">
          <cell r="D3775">
            <v>5000</v>
          </cell>
          <cell r="F3775" t="str">
            <v>successful</v>
          </cell>
          <cell r="S3775" t="str">
            <v>musical</v>
          </cell>
        </row>
        <row r="3776">
          <cell r="D3776">
            <v>2500</v>
          </cell>
          <cell r="F3776" t="str">
            <v>successful</v>
          </cell>
          <cell r="S3776" t="str">
            <v>musical</v>
          </cell>
        </row>
        <row r="3777">
          <cell r="D3777">
            <v>2000</v>
          </cell>
          <cell r="F3777" t="str">
            <v>successful</v>
          </cell>
          <cell r="S3777" t="str">
            <v>musical</v>
          </cell>
        </row>
        <row r="3778">
          <cell r="D3778">
            <v>8000</v>
          </cell>
          <cell r="F3778" t="str">
            <v>successful</v>
          </cell>
          <cell r="S3778" t="str">
            <v>musical</v>
          </cell>
        </row>
        <row r="3779">
          <cell r="D3779">
            <v>2000</v>
          </cell>
          <cell r="F3779" t="str">
            <v>successful</v>
          </cell>
          <cell r="S3779" t="str">
            <v>musical</v>
          </cell>
        </row>
        <row r="3780">
          <cell r="D3780">
            <v>2400</v>
          </cell>
          <cell r="F3780" t="str">
            <v>successful</v>
          </cell>
          <cell r="S3780" t="str">
            <v>musical</v>
          </cell>
        </row>
        <row r="3781">
          <cell r="D3781">
            <v>15000</v>
          </cell>
          <cell r="F3781" t="str">
            <v>successful</v>
          </cell>
          <cell r="S3781" t="str">
            <v>musical</v>
          </cell>
        </row>
        <row r="3782">
          <cell r="D3782">
            <v>2500</v>
          </cell>
          <cell r="F3782" t="str">
            <v>successful</v>
          </cell>
          <cell r="S3782" t="str">
            <v>musical</v>
          </cell>
        </row>
        <row r="3783">
          <cell r="D3783">
            <v>4500</v>
          </cell>
          <cell r="F3783" t="str">
            <v>successful</v>
          </cell>
          <cell r="S3783" t="str">
            <v>musical</v>
          </cell>
        </row>
        <row r="3784">
          <cell r="D3784">
            <v>2000</v>
          </cell>
          <cell r="F3784" t="str">
            <v>successful</v>
          </cell>
          <cell r="S3784" t="str">
            <v>musical</v>
          </cell>
        </row>
        <row r="3785">
          <cell r="D3785">
            <v>1200</v>
          </cell>
          <cell r="F3785" t="str">
            <v>successful</v>
          </cell>
          <cell r="S3785" t="str">
            <v>musical</v>
          </cell>
        </row>
        <row r="3786">
          <cell r="D3786">
            <v>1000</v>
          </cell>
          <cell r="F3786" t="str">
            <v>successful</v>
          </cell>
          <cell r="S3786" t="str">
            <v>musical</v>
          </cell>
        </row>
        <row r="3787">
          <cell r="D3787">
            <v>2000</v>
          </cell>
          <cell r="F3787" t="str">
            <v>successful</v>
          </cell>
          <cell r="S3787" t="str">
            <v>musical</v>
          </cell>
        </row>
        <row r="3788">
          <cell r="D3788">
            <v>6000</v>
          </cell>
          <cell r="F3788" t="str">
            <v>successful</v>
          </cell>
          <cell r="S3788" t="str">
            <v>musical</v>
          </cell>
        </row>
        <row r="3789">
          <cell r="D3789">
            <v>350</v>
          </cell>
          <cell r="F3789" t="str">
            <v>successful</v>
          </cell>
          <cell r="S3789" t="str">
            <v>musical</v>
          </cell>
        </row>
        <row r="3790">
          <cell r="D3790">
            <v>75000</v>
          </cell>
          <cell r="F3790" t="str">
            <v>failed</v>
          </cell>
          <cell r="S3790" t="str">
            <v>musical</v>
          </cell>
        </row>
        <row r="3791">
          <cell r="D3791">
            <v>3550</v>
          </cell>
          <cell r="F3791" t="str">
            <v>failed</v>
          </cell>
          <cell r="S3791" t="str">
            <v>musical</v>
          </cell>
        </row>
        <row r="3792">
          <cell r="D3792">
            <v>15000</v>
          </cell>
          <cell r="F3792" t="str">
            <v>failed</v>
          </cell>
          <cell r="S3792" t="str">
            <v>musical</v>
          </cell>
        </row>
        <row r="3793">
          <cell r="D3793">
            <v>1500</v>
          </cell>
          <cell r="F3793" t="str">
            <v>failed</v>
          </cell>
          <cell r="S3793" t="str">
            <v>musical</v>
          </cell>
        </row>
        <row r="3794">
          <cell r="D3794">
            <v>12500</v>
          </cell>
          <cell r="F3794" t="str">
            <v>failed</v>
          </cell>
          <cell r="S3794" t="str">
            <v>musical</v>
          </cell>
        </row>
        <row r="3795">
          <cell r="D3795">
            <v>7000</v>
          </cell>
          <cell r="F3795" t="str">
            <v>failed</v>
          </cell>
          <cell r="S3795" t="str">
            <v>musical</v>
          </cell>
        </row>
        <row r="3796">
          <cell r="D3796">
            <v>5000</v>
          </cell>
          <cell r="F3796" t="str">
            <v>failed</v>
          </cell>
          <cell r="S3796" t="str">
            <v>musical</v>
          </cell>
        </row>
        <row r="3797">
          <cell r="D3797">
            <v>600</v>
          </cell>
          <cell r="F3797" t="str">
            <v>failed</v>
          </cell>
          <cell r="S3797" t="str">
            <v>musical</v>
          </cell>
        </row>
        <row r="3798">
          <cell r="D3798">
            <v>22500</v>
          </cell>
          <cell r="F3798" t="str">
            <v>failed</v>
          </cell>
          <cell r="S3798" t="str">
            <v>musical</v>
          </cell>
        </row>
        <row r="3799">
          <cell r="D3799">
            <v>6000</v>
          </cell>
          <cell r="F3799" t="str">
            <v>failed</v>
          </cell>
          <cell r="S3799" t="str">
            <v>musical</v>
          </cell>
        </row>
        <row r="3800">
          <cell r="D3800">
            <v>70000</v>
          </cell>
          <cell r="F3800" t="str">
            <v>failed</v>
          </cell>
          <cell r="S3800" t="str">
            <v>musical</v>
          </cell>
        </row>
        <row r="3801">
          <cell r="D3801">
            <v>10000</v>
          </cell>
          <cell r="F3801" t="str">
            <v>failed</v>
          </cell>
          <cell r="S3801" t="str">
            <v>musical</v>
          </cell>
        </row>
        <row r="3802">
          <cell r="D3802">
            <v>22000</v>
          </cell>
          <cell r="F3802" t="str">
            <v>failed</v>
          </cell>
          <cell r="S3802" t="str">
            <v>musical</v>
          </cell>
        </row>
        <row r="3803">
          <cell r="D3803">
            <v>5000</v>
          </cell>
          <cell r="F3803" t="str">
            <v>failed</v>
          </cell>
          <cell r="S3803" t="str">
            <v>musical</v>
          </cell>
        </row>
        <row r="3804">
          <cell r="D3804">
            <v>3000</v>
          </cell>
          <cell r="F3804" t="str">
            <v>failed</v>
          </cell>
          <cell r="S3804" t="str">
            <v>musical</v>
          </cell>
        </row>
        <row r="3805">
          <cell r="D3805">
            <v>12000</v>
          </cell>
          <cell r="F3805" t="str">
            <v>failed</v>
          </cell>
          <cell r="S3805" t="str">
            <v>musical</v>
          </cell>
        </row>
        <row r="3806">
          <cell r="D3806">
            <v>8000</v>
          </cell>
          <cell r="F3806" t="str">
            <v>failed</v>
          </cell>
          <cell r="S3806" t="str">
            <v>musical</v>
          </cell>
        </row>
        <row r="3807">
          <cell r="D3807">
            <v>150000</v>
          </cell>
          <cell r="F3807" t="str">
            <v>failed</v>
          </cell>
          <cell r="S3807" t="str">
            <v>musical</v>
          </cell>
        </row>
        <row r="3808">
          <cell r="D3808">
            <v>7500</v>
          </cell>
          <cell r="F3808" t="str">
            <v>failed</v>
          </cell>
          <cell r="S3808" t="str">
            <v>musical</v>
          </cell>
        </row>
        <row r="3809">
          <cell r="D3809">
            <v>1500</v>
          </cell>
          <cell r="F3809" t="str">
            <v>failed</v>
          </cell>
          <cell r="S3809" t="str">
            <v>musical</v>
          </cell>
        </row>
        <row r="3810">
          <cell r="D3810">
            <v>1000</v>
          </cell>
          <cell r="F3810" t="str">
            <v>successful</v>
          </cell>
          <cell r="S3810" t="str">
            <v>plays</v>
          </cell>
        </row>
        <row r="3811">
          <cell r="D3811">
            <v>2000</v>
          </cell>
          <cell r="F3811" t="str">
            <v>successful</v>
          </cell>
          <cell r="S3811" t="str">
            <v>plays</v>
          </cell>
        </row>
        <row r="3812">
          <cell r="D3812">
            <v>1500</v>
          </cell>
          <cell r="F3812" t="str">
            <v>successful</v>
          </cell>
          <cell r="S3812" t="str">
            <v>plays</v>
          </cell>
        </row>
        <row r="3813">
          <cell r="D3813">
            <v>250</v>
          </cell>
          <cell r="F3813" t="str">
            <v>successful</v>
          </cell>
          <cell r="S3813" t="str">
            <v>plays</v>
          </cell>
        </row>
        <row r="3814">
          <cell r="D3814">
            <v>2000</v>
          </cell>
          <cell r="F3814" t="str">
            <v>successful</v>
          </cell>
          <cell r="S3814" t="str">
            <v>plays</v>
          </cell>
        </row>
        <row r="3815">
          <cell r="D3815">
            <v>2100</v>
          </cell>
          <cell r="F3815" t="str">
            <v>successful</v>
          </cell>
          <cell r="S3815" t="str">
            <v>plays</v>
          </cell>
        </row>
        <row r="3816">
          <cell r="D3816">
            <v>1500</v>
          </cell>
          <cell r="F3816" t="str">
            <v>successful</v>
          </cell>
          <cell r="S3816" t="str">
            <v>plays</v>
          </cell>
        </row>
        <row r="3817">
          <cell r="D3817">
            <v>1000</v>
          </cell>
          <cell r="F3817" t="str">
            <v>successful</v>
          </cell>
          <cell r="S3817" t="str">
            <v>plays</v>
          </cell>
        </row>
        <row r="3818">
          <cell r="D3818">
            <v>1500</v>
          </cell>
          <cell r="F3818" t="str">
            <v>successful</v>
          </cell>
          <cell r="S3818" t="str">
            <v>plays</v>
          </cell>
        </row>
        <row r="3819">
          <cell r="D3819">
            <v>2000</v>
          </cell>
          <cell r="F3819" t="str">
            <v>successful</v>
          </cell>
          <cell r="S3819" t="str">
            <v>plays</v>
          </cell>
        </row>
        <row r="3820">
          <cell r="D3820">
            <v>250</v>
          </cell>
          <cell r="F3820" t="str">
            <v>successful</v>
          </cell>
          <cell r="S3820" t="str">
            <v>plays</v>
          </cell>
        </row>
        <row r="3821">
          <cell r="D3821">
            <v>1000</v>
          </cell>
          <cell r="F3821" t="str">
            <v>successful</v>
          </cell>
          <cell r="S3821" t="str">
            <v>plays</v>
          </cell>
        </row>
        <row r="3822">
          <cell r="D3822">
            <v>300</v>
          </cell>
          <cell r="F3822" t="str">
            <v>successful</v>
          </cell>
          <cell r="S3822" t="str">
            <v>plays</v>
          </cell>
        </row>
        <row r="3823">
          <cell r="D3823">
            <v>3500</v>
          </cell>
          <cell r="F3823" t="str">
            <v>successful</v>
          </cell>
          <cell r="S3823" t="str">
            <v>plays</v>
          </cell>
        </row>
        <row r="3824">
          <cell r="D3824">
            <v>5000</v>
          </cell>
          <cell r="F3824" t="str">
            <v>successful</v>
          </cell>
          <cell r="S3824" t="str">
            <v>plays</v>
          </cell>
        </row>
        <row r="3825">
          <cell r="D3825">
            <v>2500</v>
          </cell>
          <cell r="F3825" t="str">
            <v>successful</v>
          </cell>
          <cell r="S3825" t="str">
            <v>plays</v>
          </cell>
        </row>
        <row r="3826">
          <cell r="D3826">
            <v>250</v>
          </cell>
          <cell r="F3826" t="str">
            <v>successful</v>
          </cell>
          <cell r="S3826" t="str">
            <v>plays</v>
          </cell>
        </row>
        <row r="3827">
          <cell r="D3827">
            <v>5000</v>
          </cell>
          <cell r="F3827" t="str">
            <v>successful</v>
          </cell>
          <cell r="S3827" t="str">
            <v>plays</v>
          </cell>
        </row>
        <row r="3828">
          <cell r="D3828">
            <v>600</v>
          </cell>
          <cell r="F3828" t="str">
            <v>successful</v>
          </cell>
          <cell r="S3828" t="str">
            <v>plays</v>
          </cell>
        </row>
        <row r="3829">
          <cell r="D3829">
            <v>3000</v>
          </cell>
          <cell r="F3829" t="str">
            <v>successful</v>
          </cell>
          <cell r="S3829" t="str">
            <v>plays</v>
          </cell>
        </row>
        <row r="3830">
          <cell r="D3830">
            <v>5000</v>
          </cell>
          <cell r="F3830" t="str">
            <v>successful</v>
          </cell>
          <cell r="S3830" t="str">
            <v>plays</v>
          </cell>
        </row>
        <row r="3831">
          <cell r="D3831">
            <v>500</v>
          </cell>
          <cell r="F3831" t="str">
            <v>successful</v>
          </cell>
          <cell r="S3831" t="str">
            <v>plays</v>
          </cell>
        </row>
        <row r="3832">
          <cell r="D3832">
            <v>100</v>
          </cell>
          <cell r="F3832" t="str">
            <v>successful</v>
          </cell>
          <cell r="S3832" t="str">
            <v>plays</v>
          </cell>
        </row>
        <row r="3833">
          <cell r="D3833">
            <v>500</v>
          </cell>
          <cell r="F3833" t="str">
            <v>successful</v>
          </cell>
          <cell r="S3833" t="str">
            <v>plays</v>
          </cell>
        </row>
        <row r="3834">
          <cell r="D3834">
            <v>1200</v>
          </cell>
          <cell r="F3834" t="str">
            <v>successful</v>
          </cell>
          <cell r="S3834" t="str">
            <v>plays</v>
          </cell>
        </row>
        <row r="3835">
          <cell r="D3835">
            <v>1200</v>
          </cell>
          <cell r="F3835" t="str">
            <v>successful</v>
          </cell>
          <cell r="S3835" t="str">
            <v>plays</v>
          </cell>
        </row>
        <row r="3836">
          <cell r="D3836">
            <v>3000</v>
          </cell>
          <cell r="F3836" t="str">
            <v>successful</v>
          </cell>
          <cell r="S3836" t="str">
            <v>plays</v>
          </cell>
        </row>
        <row r="3837">
          <cell r="D3837">
            <v>200</v>
          </cell>
          <cell r="F3837" t="str">
            <v>successful</v>
          </cell>
          <cell r="S3837" t="str">
            <v>plays</v>
          </cell>
        </row>
        <row r="3838">
          <cell r="D3838">
            <v>800</v>
          </cell>
          <cell r="F3838" t="str">
            <v>successful</v>
          </cell>
          <cell r="S3838" t="str">
            <v>plays</v>
          </cell>
        </row>
        <row r="3839">
          <cell r="D3839">
            <v>2000</v>
          </cell>
          <cell r="F3839" t="str">
            <v>successful</v>
          </cell>
          <cell r="S3839" t="str">
            <v>plays</v>
          </cell>
        </row>
        <row r="3840">
          <cell r="D3840">
            <v>100000</v>
          </cell>
          <cell r="F3840" t="str">
            <v>successful</v>
          </cell>
          <cell r="S3840" t="str">
            <v>plays</v>
          </cell>
        </row>
        <row r="3841">
          <cell r="D3841">
            <v>2000</v>
          </cell>
          <cell r="F3841" t="str">
            <v>successful</v>
          </cell>
          <cell r="S3841" t="str">
            <v>plays</v>
          </cell>
        </row>
        <row r="3842">
          <cell r="D3842">
            <v>1</v>
          </cell>
          <cell r="F3842" t="str">
            <v>successful</v>
          </cell>
          <cell r="S3842" t="str">
            <v>plays</v>
          </cell>
        </row>
        <row r="3843">
          <cell r="D3843">
            <v>10000</v>
          </cell>
          <cell r="F3843" t="str">
            <v>failed</v>
          </cell>
          <cell r="S3843" t="str">
            <v>plays</v>
          </cell>
        </row>
        <row r="3844">
          <cell r="D3844">
            <v>5000</v>
          </cell>
          <cell r="F3844" t="str">
            <v>failed</v>
          </cell>
          <cell r="S3844" t="str">
            <v>plays</v>
          </cell>
        </row>
        <row r="3845">
          <cell r="D3845">
            <v>5000</v>
          </cell>
          <cell r="F3845" t="str">
            <v>failed</v>
          </cell>
          <cell r="S3845" t="str">
            <v>plays</v>
          </cell>
        </row>
        <row r="3846">
          <cell r="D3846">
            <v>9800</v>
          </cell>
          <cell r="F3846" t="str">
            <v>failed</v>
          </cell>
          <cell r="S3846" t="str">
            <v>plays</v>
          </cell>
        </row>
        <row r="3847">
          <cell r="D3847">
            <v>40000</v>
          </cell>
          <cell r="F3847" t="str">
            <v>failed</v>
          </cell>
          <cell r="S3847" t="str">
            <v>plays</v>
          </cell>
        </row>
        <row r="3848">
          <cell r="D3848">
            <v>7000</v>
          </cell>
          <cell r="F3848" t="str">
            <v>failed</v>
          </cell>
          <cell r="S3848" t="str">
            <v>plays</v>
          </cell>
        </row>
        <row r="3849">
          <cell r="D3849">
            <v>10500</v>
          </cell>
          <cell r="F3849" t="str">
            <v>failed</v>
          </cell>
          <cell r="S3849" t="str">
            <v>plays</v>
          </cell>
        </row>
        <row r="3850">
          <cell r="D3850">
            <v>13000</v>
          </cell>
          <cell r="F3850" t="str">
            <v>failed</v>
          </cell>
          <cell r="S3850" t="str">
            <v>plays</v>
          </cell>
        </row>
        <row r="3851">
          <cell r="D3851">
            <v>30000</v>
          </cell>
          <cell r="F3851" t="str">
            <v>failed</v>
          </cell>
          <cell r="S3851" t="str">
            <v>plays</v>
          </cell>
        </row>
        <row r="3852">
          <cell r="D3852">
            <v>1000</v>
          </cell>
          <cell r="F3852" t="str">
            <v>failed</v>
          </cell>
          <cell r="S3852" t="str">
            <v>plays</v>
          </cell>
        </row>
        <row r="3853">
          <cell r="D3853">
            <v>2500</v>
          </cell>
          <cell r="F3853" t="str">
            <v>failed</v>
          </cell>
          <cell r="S3853" t="str">
            <v>plays</v>
          </cell>
        </row>
        <row r="3854">
          <cell r="D3854">
            <v>10000</v>
          </cell>
          <cell r="F3854" t="str">
            <v>failed</v>
          </cell>
          <cell r="S3854" t="str">
            <v>plays</v>
          </cell>
        </row>
        <row r="3855">
          <cell r="D3855">
            <v>100000</v>
          </cell>
          <cell r="F3855" t="str">
            <v>failed</v>
          </cell>
          <cell r="S3855" t="str">
            <v>plays</v>
          </cell>
        </row>
        <row r="3856">
          <cell r="D3856">
            <v>11000</v>
          </cell>
          <cell r="F3856" t="str">
            <v>failed</v>
          </cell>
          <cell r="S3856" t="str">
            <v>plays</v>
          </cell>
        </row>
        <row r="3857">
          <cell r="D3857">
            <v>1000</v>
          </cell>
          <cell r="F3857" t="str">
            <v>failed</v>
          </cell>
          <cell r="S3857" t="str">
            <v>plays</v>
          </cell>
        </row>
        <row r="3858">
          <cell r="D3858">
            <v>5000</v>
          </cell>
          <cell r="F3858" t="str">
            <v>failed</v>
          </cell>
          <cell r="S3858" t="str">
            <v>plays</v>
          </cell>
        </row>
        <row r="3859">
          <cell r="D3859">
            <v>5000</v>
          </cell>
          <cell r="F3859" t="str">
            <v>failed</v>
          </cell>
          <cell r="S3859" t="str">
            <v>plays</v>
          </cell>
        </row>
        <row r="3860">
          <cell r="D3860">
            <v>500</v>
          </cell>
          <cell r="F3860" t="str">
            <v>failed</v>
          </cell>
          <cell r="S3860" t="str">
            <v>plays</v>
          </cell>
        </row>
        <row r="3861">
          <cell r="D3861">
            <v>2500</v>
          </cell>
          <cell r="F3861" t="str">
            <v>failed</v>
          </cell>
          <cell r="S3861" t="str">
            <v>plays</v>
          </cell>
        </row>
        <row r="3862">
          <cell r="D3862">
            <v>6000</v>
          </cell>
          <cell r="F3862" t="str">
            <v>failed</v>
          </cell>
          <cell r="S3862" t="str">
            <v>plays</v>
          </cell>
        </row>
        <row r="3863">
          <cell r="D3863">
            <v>2000</v>
          </cell>
          <cell r="F3863" t="str">
            <v>failed</v>
          </cell>
          <cell r="S3863" t="str">
            <v>plays</v>
          </cell>
        </row>
        <row r="3864">
          <cell r="D3864">
            <v>7500</v>
          </cell>
          <cell r="F3864" t="str">
            <v>failed</v>
          </cell>
          <cell r="S3864" t="str">
            <v>plays</v>
          </cell>
        </row>
        <row r="3865">
          <cell r="D3865">
            <v>6000</v>
          </cell>
          <cell r="F3865" t="str">
            <v>failed</v>
          </cell>
          <cell r="S3865" t="str">
            <v>plays</v>
          </cell>
        </row>
        <row r="3866">
          <cell r="D3866">
            <v>5000</v>
          </cell>
          <cell r="F3866" t="str">
            <v>failed</v>
          </cell>
          <cell r="S3866" t="str">
            <v>plays</v>
          </cell>
        </row>
        <row r="3867">
          <cell r="D3867">
            <v>2413</v>
          </cell>
          <cell r="F3867" t="str">
            <v>failed</v>
          </cell>
          <cell r="S3867" t="str">
            <v>plays</v>
          </cell>
        </row>
        <row r="3868">
          <cell r="D3868">
            <v>2000</v>
          </cell>
          <cell r="F3868" t="str">
            <v>failed</v>
          </cell>
          <cell r="S3868" t="str">
            <v>plays</v>
          </cell>
        </row>
        <row r="3869">
          <cell r="D3869">
            <v>2000</v>
          </cell>
          <cell r="F3869" t="str">
            <v>failed</v>
          </cell>
          <cell r="S3869" t="str">
            <v>plays</v>
          </cell>
        </row>
        <row r="3870">
          <cell r="D3870">
            <v>5000</v>
          </cell>
          <cell r="F3870" t="str">
            <v>canceled</v>
          </cell>
          <cell r="S3870" t="str">
            <v>musical</v>
          </cell>
        </row>
        <row r="3871">
          <cell r="D3871">
            <v>13111</v>
          </cell>
          <cell r="F3871" t="str">
            <v>canceled</v>
          </cell>
          <cell r="S3871" t="str">
            <v>musical</v>
          </cell>
        </row>
        <row r="3872">
          <cell r="D3872">
            <v>10000</v>
          </cell>
          <cell r="F3872" t="str">
            <v>canceled</v>
          </cell>
          <cell r="S3872" t="str">
            <v>musical</v>
          </cell>
        </row>
        <row r="3873">
          <cell r="D3873">
            <v>1500</v>
          </cell>
          <cell r="F3873" t="str">
            <v>canceled</v>
          </cell>
          <cell r="S3873" t="str">
            <v>musical</v>
          </cell>
        </row>
        <row r="3874">
          <cell r="D3874">
            <v>15000</v>
          </cell>
          <cell r="F3874" t="str">
            <v>canceled</v>
          </cell>
          <cell r="S3874" t="str">
            <v>musical</v>
          </cell>
        </row>
        <row r="3875">
          <cell r="D3875">
            <v>5500</v>
          </cell>
          <cell r="F3875" t="str">
            <v>canceled</v>
          </cell>
          <cell r="S3875" t="str">
            <v>musical</v>
          </cell>
        </row>
        <row r="3876">
          <cell r="D3876">
            <v>620</v>
          </cell>
          <cell r="F3876" t="str">
            <v>canceled</v>
          </cell>
          <cell r="S3876" t="str">
            <v>musical</v>
          </cell>
        </row>
        <row r="3877">
          <cell r="D3877">
            <v>30000</v>
          </cell>
          <cell r="F3877" t="str">
            <v>canceled</v>
          </cell>
          <cell r="S3877" t="str">
            <v>musical</v>
          </cell>
        </row>
        <row r="3878">
          <cell r="D3878">
            <v>3900</v>
          </cell>
          <cell r="F3878" t="str">
            <v>canceled</v>
          </cell>
          <cell r="S3878" t="str">
            <v>musical</v>
          </cell>
        </row>
        <row r="3879">
          <cell r="D3879">
            <v>25000</v>
          </cell>
          <cell r="F3879" t="str">
            <v>canceled</v>
          </cell>
          <cell r="S3879" t="str">
            <v>musical</v>
          </cell>
        </row>
        <row r="3880">
          <cell r="D3880">
            <v>18000</v>
          </cell>
          <cell r="F3880" t="str">
            <v>canceled</v>
          </cell>
          <cell r="S3880" t="str">
            <v>musical</v>
          </cell>
        </row>
        <row r="3881">
          <cell r="D3881">
            <v>15000</v>
          </cell>
          <cell r="F3881" t="str">
            <v>canceled</v>
          </cell>
          <cell r="S3881" t="str">
            <v>musical</v>
          </cell>
        </row>
        <row r="3882">
          <cell r="D3882">
            <v>7500</v>
          </cell>
          <cell r="F3882" t="str">
            <v>canceled</v>
          </cell>
          <cell r="S3882" t="str">
            <v>musical</v>
          </cell>
        </row>
        <row r="3883">
          <cell r="D3883">
            <v>500</v>
          </cell>
          <cell r="F3883" t="str">
            <v>canceled</v>
          </cell>
          <cell r="S3883" t="str">
            <v>musical</v>
          </cell>
        </row>
        <row r="3884">
          <cell r="D3884">
            <v>30000</v>
          </cell>
          <cell r="F3884" t="str">
            <v>canceled</v>
          </cell>
          <cell r="S3884" t="str">
            <v>musical</v>
          </cell>
        </row>
        <row r="3885">
          <cell r="D3885">
            <v>15000</v>
          </cell>
          <cell r="F3885" t="str">
            <v>canceled</v>
          </cell>
          <cell r="S3885" t="str">
            <v>musical</v>
          </cell>
        </row>
        <row r="3886">
          <cell r="D3886">
            <v>10000</v>
          </cell>
          <cell r="F3886" t="str">
            <v>canceled</v>
          </cell>
          <cell r="S3886" t="str">
            <v>musical</v>
          </cell>
        </row>
        <row r="3887">
          <cell r="D3887">
            <v>375000</v>
          </cell>
          <cell r="F3887" t="str">
            <v>canceled</v>
          </cell>
          <cell r="S3887" t="str">
            <v>musical</v>
          </cell>
        </row>
        <row r="3888">
          <cell r="D3888">
            <v>10000</v>
          </cell>
          <cell r="F3888" t="str">
            <v>canceled</v>
          </cell>
          <cell r="S3888" t="str">
            <v>musical</v>
          </cell>
        </row>
        <row r="3889">
          <cell r="D3889">
            <v>2000</v>
          </cell>
          <cell r="F3889" t="str">
            <v>canceled</v>
          </cell>
          <cell r="S3889" t="str">
            <v>musical</v>
          </cell>
        </row>
        <row r="3890">
          <cell r="D3890">
            <v>2000</v>
          </cell>
          <cell r="F3890" t="str">
            <v>failed</v>
          </cell>
          <cell r="S3890" t="str">
            <v>plays</v>
          </cell>
        </row>
        <row r="3891">
          <cell r="D3891">
            <v>8000</v>
          </cell>
          <cell r="F3891" t="str">
            <v>failed</v>
          </cell>
          <cell r="S3891" t="str">
            <v>plays</v>
          </cell>
        </row>
        <row r="3892">
          <cell r="D3892">
            <v>15000</v>
          </cell>
          <cell r="F3892" t="str">
            <v>failed</v>
          </cell>
          <cell r="S3892" t="str">
            <v>plays</v>
          </cell>
        </row>
        <row r="3893">
          <cell r="D3893">
            <v>800</v>
          </cell>
          <cell r="F3893" t="str">
            <v>failed</v>
          </cell>
          <cell r="S3893" t="str">
            <v>plays</v>
          </cell>
        </row>
        <row r="3894">
          <cell r="D3894">
            <v>1000</v>
          </cell>
          <cell r="F3894" t="str">
            <v>failed</v>
          </cell>
          <cell r="S3894" t="str">
            <v>plays</v>
          </cell>
        </row>
        <row r="3895">
          <cell r="D3895">
            <v>50000</v>
          </cell>
          <cell r="F3895" t="str">
            <v>failed</v>
          </cell>
          <cell r="S3895" t="str">
            <v>plays</v>
          </cell>
        </row>
        <row r="3896">
          <cell r="D3896">
            <v>15000</v>
          </cell>
          <cell r="F3896" t="str">
            <v>failed</v>
          </cell>
          <cell r="S3896" t="str">
            <v>plays</v>
          </cell>
        </row>
        <row r="3897">
          <cell r="D3897">
            <v>1000</v>
          </cell>
          <cell r="F3897" t="str">
            <v>failed</v>
          </cell>
          <cell r="S3897" t="str">
            <v>plays</v>
          </cell>
        </row>
        <row r="3898">
          <cell r="D3898">
            <v>1600</v>
          </cell>
          <cell r="F3898" t="str">
            <v>failed</v>
          </cell>
          <cell r="S3898" t="str">
            <v>plays</v>
          </cell>
        </row>
        <row r="3899">
          <cell r="D3899">
            <v>2500</v>
          </cell>
          <cell r="F3899" t="str">
            <v>failed</v>
          </cell>
          <cell r="S3899" t="str">
            <v>plays</v>
          </cell>
        </row>
        <row r="3900">
          <cell r="D3900">
            <v>2500</v>
          </cell>
          <cell r="F3900" t="str">
            <v>failed</v>
          </cell>
          <cell r="S3900" t="str">
            <v>plays</v>
          </cell>
        </row>
        <row r="3901">
          <cell r="D3901">
            <v>10000</v>
          </cell>
          <cell r="F3901" t="str">
            <v>failed</v>
          </cell>
          <cell r="S3901" t="str">
            <v>plays</v>
          </cell>
        </row>
        <row r="3902">
          <cell r="D3902">
            <v>2500</v>
          </cell>
          <cell r="F3902" t="str">
            <v>failed</v>
          </cell>
          <cell r="S3902" t="str">
            <v>plays</v>
          </cell>
        </row>
        <row r="3903">
          <cell r="D3903">
            <v>3000</v>
          </cell>
          <cell r="F3903" t="str">
            <v>failed</v>
          </cell>
          <cell r="S3903" t="str">
            <v>plays</v>
          </cell>
        </row>
        <row r="3904">
          <cell r="D3904">
            <v>3000</v>
          </cell>
          <cell r="F3904" t="str">
            <v>failed</v>
          </cell>
          <cell r="S3904" t="str">
            <v>plays</v>
          </cell>
        </row>
        <row r="3905">
          <cell r="D3905">
            <v>1500</v>
          </cell>
          <cell r="F3905" t="str">
            <v>failed</v>
          </cell>
          <cell r="S3905" t="str">
            <v>plays</v>
          </cell>
        </row>
        <row r="3906">
          <cell r="D3906">
            <v>10000</v>
          </cell>
          <cell r="F3906" t="str">
            <v>failed</v>
          </cell>
          <cell r="S3906" t="str">
            <v>plays</v>
          </cell>
        </row>
        <row r="3907">
          <cell r="D3907">
            <v>1500</v>
          </cell>
          <cell r="F3907" t="str">
            <v>failed</v>
          </cell>
          <cell r="S3907" t="str">
            <v>plays</v>
          </cell>
        </row>
        <row r="3908">
          <cell r="D3908">
            <v>1500</v>
          </cell>
          <cell r="F3908" t="str">
            <v>failed</v>
          </cell>
          <cell r="S3908" t="str">
            <v>plays</v>
          </cell>
        </row>
        <row r="3909">
          <cell r="D3909">
            <v>1000</v>
          </cell>
          <cell r="F3909" t="str">
            <v>failed</v>
          </cell>
          <cell r="S3909" t="str">
            <v>plays</v>
          </cell>
        </row>
        <row r="3910">
          <cell r="D3910">
            <v>750</v>
          </cell>
          <cell r="F3910" t="str">
            <v>failed</v>
          </cell>
          <cell r="S3910" t="str">
            <v>plays</v>
          </cell>
        </row>
        <row r="3911">
          <cell r="D3911">
            <v>60000</v>
          </cell>
          <cell r="F3911" t="str">
            <v>failed</v>
          </cell>
          <cell r="S3911" t="str">
            <v>plays</v>
          </cell>
        </row>
        <row r="3912">
          <cell r="D3912">
            <v>6000</v>
          </cell>
          <cell r="F3912" t="str">
            <v>failed</v>
          </cell>
          <cell r="S3912" t="str">
            <v>plays</v>
          </cell>
        </row>
        <row r="3913">
          <cell r="D3913">
            <v>8000</v>
          </cell>
          <cell r="F3913" t="str">
            <v>failed</v>
          </cell>
          <cell r="S3913" t="str">
            <v>plays</v>
          </cell>
        </row>
        <row r="3914">
          <cell r="D3914">
            <v>15000</v>
          </cell>
          <cell r="F3914" t="str">
            <v>failed</v>
          </cell>
          <cell r="S3914" t="str">
            <v>plays</v>
          </cell>
        </row>
        <row r="3915">
          <cell r="D3915">
            <v>10000</v>
          </cell>
          <cell r="F3915" t="str">
            <v>failed</v>
          </cell>
          <cell r="S3915" t="str">
            <v>plays</v>
          </cell>
        </row>
        <row r="3916">
          <cell r="D3916">
            <v>2500</v>
          </cell>
          <cell r="F3916" t="str">
            <v>failed</v>
          </cell>
          <cell r="S3916" t="str">
            <v>plays</v>
          </cell>
        </row>
        <row r="3917">
          <cell r="D3917">
            <v>1500</v>
          </cell>
          <cell r="F3917" t="str">
            <v>failed</v>
          </cell>
          <cell r="S3917" t="str">
            <v>plays</v>
          </cell>
        </row>
        <row r="3918">
          <cell r="D3918">
            <v>2000</v>
          </cell>
          <cell r="F3918" t="str">
            <v>failed</v>
          </cell>
          <cell r="S3918" t="str">
            <v>plays</v>
          </cell>
        </row>
        <row r="3919">
          <cell r="D3919">
            <v>3500</v>
          </cell>
          <cell r="F3919" t="str">
            <v>failed</v>
          </cell>
          <cell r="S3919" t="str">
            <v>plays</v>
          </cell>
        </row>
        <row r="3920">
          <cell r="D3920">
            <v>60000</v>
          </cell>
          <cell r="F3920" t="str">
            <v>failed</v>
          </cell>
          <cell r="S3920" t="str">
            <v>plays</v>
          </cell>
        </row>
        <row r="3921">
          <cell r="D3921">
            <v>5000</v>
          </cell>
          <cell r="F3921" t="str">
            <v>failed</v>
          </cell>
          <cell r="S3921" t="str">
            <v>plays</v>
          </cell>
        </row>
        <row r="3922">
          <cell r="D3922">
            <v>2500</v>
          </cell>
          <cell r="F3922" t="str">
            <v>failed</v>
          </cell>
          <cell r="S3922" t="str">
            <v>plays</v>
          </cell>
        </row>
        <row r="3923">
          <cell r="D3923">
            <v>3000</v>
          </cell>
          <cell r="F3923" t="str">
            <v>failed</v>
          </cell>
          <cell r="S3923" t="str">
            <v>plays</v>
          </cell>
        </row>
        <row r="3924">
          <cell r="D3924">
            <v>750</v>
          </cell>
          <cell r="F3924" t="str">
            <v>failed</v>
          </cell>
          <cell r="S3924" t="str">
            <v>plays</v>
          </cell>
        </row>
        <row r="3925">
          <cell r="D3925">
            <v>11500</v>
          </cell>
          <cell r="F3925" t="str">
            <v>failed</v>
          </cell>
          <cell r="S3925" t="str">
            <v>plays</v>
          </cell>
        </row>
        <row r="3926">
          <cell r="D3926">
            <v>15000</v>
          </cell>
          <cell r="F3926" t="str">
            <v>failed</v>
          </cell>
          <cell r="S3926" t="str">
            <v>plays</v>
          </cell>
        </row>
        <row r="3927">
          <cell r="D3927">
            <v>150</v>
          </cell>
          <cell r="F3927" t="str">
            <v>failed</v>
          </cell>
          <cell r="S3927" t="str">
            <v>plays</v>
          </cell>
        </row>
        <row r="3928">
          <cell r="D3928">
            <v>5000</v>
          </cell>
          <cell r="F3928" t="str">
            <v>failed</v>
          </cell>
          <cell r="S3928" t="str">
            <v>plays</v>
          </cell>
        </row>
        <row r="3929">
          <cell r="D3929">
            <v>2500</v>
          </cell>
          <cell r="F3929" t="str">
            <v>failed</v>
          </cell>
          <cell r="S3929" t="str">
            <v>plays</v>
          </cell>
        </row>
        <row r="3930">
          <cell r="D3930">
            <v>5000</v>
          </cell>
          <cell r="F3930" t="str">
            <v>failed</v>
          </cell>
          <cell r="S3930" t="str">
            <v>plays</v>
          </cell>
        </row>
        <row r="3931">
          <cell r="D3931">
            <v>20000</v>
          </cell>
          <cell r="F3931" t="str">
            <v>failed</v>
          </cell>
          <cell r="S3931" t="str">
            <v>plays</v>
          </cell>
        </row>
        <row r="3932">
          <cell r="D3932">
            <v>10000</v>
          </cell>
          <cell r="F3932" t="str">
            <v>failed</v>
          </cell>
          <cell r="S3932" t="str">
            <v>plays</v>
          </cell>
        </row>
        <row r="3933">
          <cell r="D3933">
            <v>8000</v>
          </cell>
          <cell r="F3933" t="str">
            <v>failed</v>
          </cell>
          <cell r="S3933" t="str">
            <v>plays</v>
          </cell>
        </row>
        <row r="3934">
          <cell r="D3934">
            <v>12000</v>
          </cell>
          <cell r="F3934" t="str">
            <v>failed</v>
          </cell>
          <cell r="S3934" t="str">
            <v>plays</v>
          </cell>
        </row>
        <row r="3935">
          <cell r="D3935">
            <v>7000</v>
          </cell>
          <cell r="F3935" t="str">
            <v>failed</v>
          </cell>
          <cell r="S3935" t="str">
            <v>plays</v>
          </cell>
        </row>
        <row r="3936">
          <cell r="D3936">
            <v>5000</v>
          </cell>
          <cell r="F3936" t="str">
            <v>failed</v>
          </cell>
          <cell r="S3936" t="str">
            <v>plays</v>
          </cell>
        </row>
        <row r="3937">
          <cell r="D3937">
            <v>3000</v>
          </cell>
          <cell r="F3937" t="str">
            <v>failed</v>
          </cell>
          <cell r="S3937" t="str">
            <v>plays</v>
          </cell>
        </row>
        <row r="3938">
          <cell r="D3938">
            <v>20000</v>
          </cell>
          <cell r="F3938" t="str">
            <v>failed</v>
          </cell>
          <cell r="S3938" t="str">
            <v>plays</v>
          </cell>
        </row>
        <row r="3939">
          <cell r="D3939">
            <v>2885</v>
          </cell>
          <cell r="F3939" t="str">
            <v>failed</v>
          </cell>
          <cell r="S3939" t="str">
            <v>plays</v>
          </cell>
        </row>
        <row r="3940">
          <cell r="D3940">
            <v>3255</v>
          </cell>
          <cell r="F3940" t="str">
            <v>failed</v>
          </cell>
          <cell r="S3940" t="str">
            <v>plays</v>
          </cell>
        </row>
        <row r="3941">
          <cell r="D3941">
            <v>5000</v>
          </cell>
          <cell r="F3941" t="str">
            <v>failed</v>
          </cell>
          <cell r="S3941" t="str">
            <v>plays</v>
          </cell>
        </row>
        <row r="3942">
          <cell r="D3942">
            <v>5000</v>
          </cell>
          <cell r="F3942" t="str">
            <v>failed</v>
          </cell>
          <cell r="S3942" t="str">
            <v>plays</v>
          </cell>
        </row>
        <row r="3943">
          <cell r="D3943">
            <v>5500</v>
          </cell>
          <cell r="F3943" t="str">
            <v>failed</v>
          </cell>
          <cell r="S3943" t="str">
            <v>plays</v>
          </cell>
        </row>
        <row r="3944">
          <cell r="D3944">
            <v>1200</v>
          </cell>
          <cell r="F3944" t="str">
            <v>failed</v>
          </cell>
          <cell r="S3944" t="str">
            <v>plays</v>
          </cell>
        </row>
        <row r="3945">
          <cell r="D3945">
            <v>5000</v>
          </cell>
          <cell r="F3945" t="str">
            <v>failed</v>
          </cell>
          <cell r="S3945" t="str">
            <v>plays</v>
          </cell>
        </row>
        <row r="3946">
          <cell r="D3946">
            <v>5000</v>
          </cell>
          <cell r="F3946" t="str">
            <v>failed</v>
          </cell>
          <cell r="S3946" t="str">
            <v>plays</v>
          </cell>
        </row>
        <row r="3947">
          <cell r="D3947">
            <v>2000</v>
          </cell>
          <cell r="F3947" t="str">
            <v>failed</v>
          </cell>
          <cell r="S3947" t="str">
            <v>plays</v>
          </cell>
        </row>
        <row r="3948">
          <cell r="D3948">
            <v>6000</v>
          </cell>
          <cell r="F3948" t="str">
            <v>failed</v>
          </cell>
          <cell r="S3948" t="str">
            <v>plays</v>
          </cell>
        </row>
        <row r="3949">
          <cell r="D3949">
            <v>3000</v>
          </cell>
          <cell r="F3949" t="str">
            <v>failed</v>
          </cell>
          <cell r="S3949" t="str">
            <v>plays</v>
          </cell>
        </row>
        <row r="3950">
          <cell r="D3950">
            <v>30000</v>
          </cell>
          <cell r="F3950" t="str">
            <v>failed</v>
          </cell>
          <cell r="S3950" t="str">
            <v>plays</v>
          </cell>
        </row>
        <row r="3951">
          <cell r="D3951">
            <v>10000</v>
          </cell>
          <cell r="F3951" t="str">
            <v>failed</v>
          </cell>
          <cell r="S3951" t="str">
            <v>plays</v>
          </cell>
        </row>
        <row r="3952">
          <cell r="D3952">
            <v>4000</v>
          </cell>
          <cell r="F3952" t="str">
            <v>failed</v>
          </cell>
          <cell r="S3952" t="str">
            <v>plays</v>
          </cell>
        </row>
        <row r="3953">
          <cell r="D3953">
            <v>200000</v>
          </cell>
          <cell r="F3953" t="str">
            <v>failed</v>
          </cell>
          <cell r="S3953" t="str">
            <v>plays</v>
          </cell>
        </row>
        <row r="3954">
          <cell r="D3954">
            <v>26000</v>
          </cell>
          <cell r="F3954" t="str">
            <v>failed</v>
          </cell>
          <cell r="S3954" t="str">
            <v>plays</v>
          </cell>
        </row>
        <row r="3955">
          <cell r="D3955">
            <v>17600</v>
          </cell>
          <cell r="F3955" t="str">
            <v>failed</v>
          </cell>
          <cell r="S3955" t="str">
            <v>plays</v>
          </cell>
        </row>
        <row r="3956">
          <cell r="D3956">
            <v>25000</v>
          </cell>
          <cell r="F3956" t="str">
            <v>failed</v>
          </cell>
          <cell r="S3956" t="str">
            <v>plays</v>
          </cell>
        </row>
        <row r="3957">
          <cell r="D3957">
            <v>1750</v>
          </cell>
          <cell r="F3957" t="str">
            <v>failed</v>
          </cell>
          <cell r="S3957" t="str">
            <v>plays</v>
          </cell>
        </row>
        <row r="3958">
          <cell r="D3958">
            <v>5500</v>
          </cell>
          <cell r="F3958" t="str">
            <v>failed</v>
          </cell>
          <cell r="S3958" t="str">
            <v>plays</v>
          </cell>
        </row>
        <row r="3959">
          <cell r="D3959">
            <v>28000</v>
          </cell>
          <cell r="F3959" t="str">
            <v>failed</v>
          </cell>
          <cell r="S3959" t="str">
            <v>plays</v>
          </cell>
        </row>
        <row r="3960">
          <cell r="D3960">
            <v>2000</v>
          </cell>
          <cell r="F3960" t="str">
            <v>failed</v>
          </cell>
          <cell r="S3960" t="str">
            <v>plays</v>
          </cell>
        </row>
        <row r="3961">
          <cell r="D3961">
            <v>1200</v>
          </cell>
          <cell r="F3961" t="str">
            <v>failed</v>
          </cell>
          <cell r="S3961" t="str">
            <v>plays</v>
          </cell>
        </row>
        <row r="3962">
          <cell r="D3962">
            <v>3000</v>
          </cell>
          <cell r="F3962" t="str">
            <v>failed</v>
          </cell>
          <cell r="S3962" t="str">
            <v>plays</v>
          </cell>
        </row>
        <row r="3963">
          <cell r="D3963">
            <v>5000</v>
          </cell>
          <cell r="F3963" t="str">
            <v>failed</v>
          </cell>
          <cell r="S3963" t="str">
            <v>plays</v>
          </cell>
        </row>
        <row r="3964">
          <cell r="D3964">
            <v>1400</v>
          </cell>
          <cell r="F3964" t="str">
            <v>failed</v>
          </cell>
          <cell r="S3964" t="str">
            <v>plays</v>
          </cell>
        </row>
        <row r="3965">
          <cell r="D3965">
            <v>10000</v>
          </cell>
          <cell r="F3965" t="str">
            <v>failed</v>
          </cell>
          <cell r="S3965" t="str">
            <v>plays</v>
          </cell>
        </row>
        <row r="3966">
          <cell r="D3966">
            <v>2000</v>
          </cell>
          <cell r="F3966" t="str">
            <v>failed</v>
          </cell>
          <cell r="S3966" t="str">
            <v>plays</v>
          </cell>
        </row>
        <row r="3967">
          <cell r="D3967">
            <v>2000</v>
          </cell>
          <cell r="F3967" t="str">
            <v>failed</v>
          </cell>
          <cell r="S3967" t="str">
            <v>plays</v>
          </cell>
        </row>
        <row r="3968">
          <cell r="D3968">
            <v>7500</v>
          </cell>
          <cell r="F3968" t="str">
            <v>failed</v>
          </cell>
          <cell r="S3968" t="str">
            <v>plays</v>
          </cell>
        </row>
        <row r="3969">
          <cell r="D3969">
            <v>1700</v>
          </cell>
          <cell r="F3969" t="str">
            <v>failed</v>
          </cell>
          <cell r="S3969" t="str">
            <v>plays</v>
          </cell>
        </row>
        <row r="3970">
          <cell r="D3970">
            <v>5000</v>
          </cell>
          <cell r="F3970" t="str">
            <v>failed</v>
          </cell>
          <cell r="S3970" t="str">
            <v>plays</v>
          </cell>
        </row>
        <row r="3971">
          <cell r="D3971">
            <v>2825</v>
          </cell>
          <cell r="F3971" t="str">
            <v>failed</v>
          </cell>
          <cell r="S3971" t="str">
            <v>plays</v>
          </cell>
        </row>
        <row r="3972">
          <cell r="D3972">
            <v>15000</v>
          </cell>
          <cell r="F3972" t="str">
            <v>failed</v>
          </cell>
          <cell r="S3972" t="str">
            <v>plays</v>
          </cell>
        </row>
        <row r="3973">
          <cell r="D3973">
            <v>14000</v>
          </cell>
          <cell r="F3973" t="str">
            <v>failed</v>
          </cell>
          <cell r="S3973" t="str">
            <v>plays</v>
          </cell>
        </row>
        <row r="3974">
          <cell r="D3974">
            <v>1000</v>
          </cell>
          <cell r="F3974" t="str">
            <v>failed</v>
          </cell>
          <cell r="S3974" t="str">
            <v>plays</v>
          </cell>
        </row>
        <row r="3975">
          <cell r="D3975">
            <v>5000</v>
          </cell>
          <cell r="F3975" t="str">
            <v>failed</v>
          </cell>
          <cell r="S3975" t="str">
            <v>plays</v>
          </cell>
        </row>
        <row r="3976">
          <cell r="D3976">
            <v>1000</v>
          </cell>
          <cell r="F3976" t="str">
            <v>failed</v>
          </cell>
          <cell r="S3976" t="str">
            <v>plays</v>
          </cell>
        </row>
        <row r="3977">
          <cell r="D3977">
            <v>678</v>
          </cell>
          <cell r="F3977" t="str">
            <v>failed</v>
          </cell>
          <cell r="S3977" t="str">
            <v>plays</v>
          </cell>
        </row>
        <row r="3978">
          <cell r="D3978">
            <v>1300</v>
          </cell>
          <cell r="F3978" t="str">
            <v>failed</v>
          </cell>
          <cell r="S3978" t="str">
            <v>plays</v>
          </cell>
        </row>
        <row r="3979">
          <cell r="D3979">
            <v>90000</v>
          </cell>
          <cell r="F3979" t="str">
            <v>failed</v>
          </cell>
          <cell r="S3979" t="str">
            <v>plays</v>
          </cell>
        </row>
        <row r="3980">
          <cell r="D3980">
            <v>2000</v>
          </cell>
          <cell r="F3980" t="str">
            <v>failed</v>
          </cell>
          <cell r="S3980" t="str">
            <v>plays</v>
          </cell>
        </row>
        <row r="3981">
          <cell r="D3981">
            <v>6000</v>
          </cell>
          <cell r="F3981" t="str">
            <v>failed</v>
          </cell>
          <cell r="S3981" t="str">
            <v>plays</v>
          </cell>
        </row>
        <row r="3982">
          <cell r="D3982">
            <v>2500</v>
          </cell>
          <cell r="F3982" t="str">
            <v>failed</v>
          </cell>
          <cell r="S3982" t="str">
            <v>plays</v>
          </cell>
        </row>
        <row r="3983">
          <cell r="D3983">
            <v>30000</v>
          </cell>
          <cell r="F3983" t="str">
            <v>failed</v>
          </cell>
          <cell r="S3983" t="str">
            <v>plays</v>
          </cell>
        </row>
        <row r="3984">
          <cell r="D3984">
            <v>850</v>
          </cell>
          <cell r="F3984" t="str">
            <v>failed</v>
          </cell>
          <cell r="S3984" t="str">
            <v>plays</v>
          </cell>
        </row>
        <row r="3985">
          <cell r="D3985">
            <v>11140</v>
          </cell>
          <cell r="F3985" t="str">
            <v>failed</v>
          </cell>
          <cell r="S3985" t="str">
            <v>plays</v>
          </cell>
        </row>
        <row r="3986">
          <cell r="D3986">
            <v>1500</v>
          </cell>
          <cell r="F3986" t="str">
            <v>failed</v>
          </cell>
          <cell r="S3986" t="str">
            <v>plays</v>
          </cell>
        </row>
        <row r="3987">
          <cell r="D3987">
            <v>2000</v>
          </cell>
          <cell r="F3987" t="str">
            <v>failed</v>
          </cell>
          <cell r="S3987" t="str">
            <v>plays</v>
          </cell>
        </row>
        <row r="3988">
          <cell r="D3988">
            <v>5000</v>
          </cell>
          <cell r="F3988" t="str">
            <v>failed</v>
          </cell>
          <cell r="S3988" t="str">
            <v>plays</v>
          </cell>
        </row>
        <row r="3989">
          <cell r="D3989">
            <v>400</v>
          </cell>
          <cell r="F3989" t="str">
            <v>failed</v>
          </cell>
          <cell r="S3989" t="str">
            <v>plays</v>
          </cell>
        </row>
        <row r="3990">
          <cell r="D3990">
            <v>1500</v>
          </cell>
          <cell r="F3990" t="str">
            <v>failed</v>
          </cell>
          <cell r="S3990" t="str">
            <v>plays</v>
          </cell>
        </row>
        <row r="3991">
          <cell r="D3991">
            <v>3000</v>
          </cell>
          <cell r="F3991" t="str">
            <v>failed</v>
          </cell>
          <cell r="S3991" t="str">
            <v>plays</v>
          </cell>
        </row>
        <row r="3992">
          <cell r="D3992">
            <v>1650</v>
          </cell>
          <cell r="F3992" t="str">
            <v>failed</v>
          </cell>
          <cell r="S3992" t="str">
            <v>plays</v>
          </cell>
        </row>
        <row r="3993">
          <cell r="D3993">
            <v>500</v>
          </cell>
          <cell r="F3993" t="str">
            <v>failed</v>
          </cell>
          <cell r="S3993" t="str">
            <v>plays</v>
          </cell>
        </row>
        <row r="3994">
          <cell r="D3994">
            <v>10000</v>
          </cell>
          <cell r="F3994" t="str">
            <v>failed</v>
          </cell>
          <cell r="S3994" t="str">
            <v>plays</v>
          </cell>
        </row>
        <row r="3995">
          <cell r="D3995">
            <v>50000</v>
          </cell>
          <cell r="F3995" t="str">
            <v>failed</v>
          </cell>
          <cell r="S3995" t="str">
            <v>plays</v>
          </cell>
        </row>
        <row r="3996">
          <cell r="D3996">
            <v>2000</v>
          </cell>
          <cell r="F3996" t="str">
            <v>failed</v>
          </cell>
          <cell r="S3996" t="str">
            <v>plays</v>
          </cell>
        </row>
        <row r="3997">
          <cell r="D3997">
            <v>200</v>
          </cell>
          <cell r="F3997" t="str">
            <v>failed</v>
          </cell>
          <cell r="S3997" t="str">
            <v>plays</v>
          </cell>
        </row>
        <row r="3998">
          <cell r="D3998">
            <v>3000</v>
          </cell>
          <cell r="F3998" t="str">
            <v>failed</v>
          </cell>
          <cell r="S3998" t="str">
            <v>plays</v>
          </cell>
        </row>
        <row r="3999">
          <cell r="D3999">
            <v>3000</v>
          </cell>
          <cell r="F3999" t="str">
            <v>failed</v>
          </cell>
          <cell r="S3999" t="str">
            <v>plays</v>
          </cell>
        </row>
        <row r="4000">
          <cell r="D4000">
            <v>1250</v>
          </cell>
          <cell r="F4000" t="str">
            <v>failed</v>
          </cell>
          <cell r="S4000" t="str">
            <v>plays</v>
          </cell>
        </row>
        <row r="4001">
          <cell r="D4001">
            <v>7000</v>
          </cell>
          <cell r="F4001" t="str">
            <v>failed</v>
          </cell>
          <cell r="S4001" t="str">
            <v>plays</v>
          </cell>
        </row>
        <row r="4002">
          <cell r="D4002">
            <v>8000</v>
          </cell>
          <cell r="F4002" t="str">
            <v>failed</v>
          </cell>
          <cell r="S4002" t="str">
            <v>plays</v>
          </cell>
        </row>
        <row r="4003">
          <cell r="D4003">
            <v>1200</v>
          </cell>
          <cell r="F4003" t="str">
            <v>failed</v>
          </cell>
          <cell r="S4003" t="str">
            <v>plays</v>
          </cell>
        </row>
        <row r="4004">
          <cell r="D4004">
            <v>1250</v>
          </cell>
          <cell r="F4004" t="str">
            <v>failed</v>
          </cell>
          <cell r="S4004" t="str">
            <v>plays</v>
          </cell>
        </row>
        <row r="4005">
          <cell r="D4005">
            <v>2000</v>
          </cell>
          <cell r="F4005" t="str">
            <v>failed</v>
          </cell>
          <cell r="S4005" t="str">
            <v>plays</v>
          </cell>
        </row>
        <row r="4006">
          <cell r="D4006">
            <v>500</v>
          </cell>
          <cell r="F4006" t="str">
            <v>failed</v>
          </cell>
          <cell r="S4006" t="str">
            <v>plays</v>
          </cell>
        </row>
        <row r="4007">
          <cell r="D4007">
            <v>3000</v>
          </cell>
          <cell r="F4007" t="str">
            <v>failed</v>
          </cell>
          <cell r="S4007" t="str">
            <v>plays</v>
          </cell>
        </row>
        <row r="4008">
          <cell r="D4008">
            <v>30000</v>
          </cell>
          <cell r="F4008" t="str">
            <v>failed</v>
          </cell>
          <cell r="S4008" t="str">
            <v>plays</v>
          </cell>
        </row>
        <row r="4009">
          <cell r="D4009">
            <v>2000</v>
          </cell>
          <cell r="F4009" t="str">
            <v>failed</v>
          </cell>
          <cell r="S4009" t="str">
            <v>plays</v>
          </cell>
        </row>
        <row r="4010">
          <cell r="D4010">
            <v>1000</v>
          </cell>
          <cell r="F4010" t="str">
            <v>failed</v>
          </cell>
          <cell r="S4010" t="str">
            <v>plays</v>
          </cell>
        </row>
        <row r="4011">
          <cell r="D4011">
            <v>1930</v>
          </cell>
          <cell r="F4011" t="str">
            <v>failed</v>
          </cell>
          <cell r="S4011" t="str">
            <v>plays</v>
          </cell>
        </row>
        <row r="4012">
          <cell r="D4012">
            <v>7200</v>
          </cell>
          <cell r="F4012" t="str">
            <v>failed</v>
          </cell>
          <cell r="S4012" t="str">
            <v>plays</v>
          </cell>
        </row>
        <row r="4013">
          <cell r="D4013">
            <v>250</v>
          </cell>
          <cell r="F4013" t="str">
            <v>failed</v>
          </cell>
          <cell r="S4013" t="str">
            <v>plays</v>
          </cell>
        </row>
        <row r="4014">
          <cell r="D4014">
            <v>575</v>
          </cell>
          <cell r="F4014" t="str">
            <v>failed</v>
          </cell>
          <cell r="S4014" t="str">
            <v>plays</v>
          </cell>
        </row>
        <row r="4015">
          <cell r="D4015">
            <v>2000</v>
          </cell>
          <cell r="F4015" t="str">
            <v>failed</v>
          </cell>
          <cell r="S4015" t="str">
            <v>plays</v>
          </cell>
        </row>
        <row r="4016">
          <cell r="D4016">
            <v>9000</v>
          </cell>
          <cell r="F4016" t="str">
            <v>failed</v>
          </cell>
          <cell r="S4016" t="str">
            <v>plays</v>
          </cell>
        </row>
        <row r="4017">
          <cell r="D4017">
            <v>7000</v>
          </cell>
          <cell r="F4017" t="str">
            <v>failed</v>
          </cell>
          <cell r="S4017" t="str">
            <v>plays</v>
          </cell>
        </row>
        <row r="4018">
          <cell r="D4018">
            <v>500</v>
          </cell>
          <cell r="F4018" t="str">
            <v>failed</v>
          </cell>
          <cell r="S4018" t="str">
            <v>plays</v>
          </cell>
        </row>
        <row r="4019">
          <cell r="D4019">
            <v>10000</v>
          </cell>
          <cell r="F4019" t="str">
            <v>failed</v>
          </cell>
          <cell r="S4019" t="str">
            <v>plays</v>
          </cell>
        </row>
        <row r="4020">
          <cell r="D4020">
            <v>1500</v>
          </cell>
          <cell r="F4020" t="str">
            <v>failed</v>
          </cell>
          <cell r="S4020" t="str">
            <v>plays</v>
          </cell>
        </row>
        <row r="4021">
          <cell r="D4021">
            <v>3500</v>
          </cell>
          <cell r="F4021" t="str">
            <v>failed</v>
          </cell>
          <cell r="S4021" t="str">
            <v>plays</v>
          </cell>
        </row>
        <row r="4022">
          <cell r="D4022">
            <v>600</v>
          </cell>
          <cell r="F4022" t="str">
            <v>failed</v>
          </cell>
          <cell r="S4022" t="str">
            <v>plays</v>
          </cell>
        </row>
        <row r="4023">
          <cell r="D4023">
            <v>15000</v>
          </cell>
          <cell r="F4023" t="str">
            <v>failed</v>
          </cell>
          <cell r="S4023" t="str">
            <v>plays</v>
          </cell>
        </row>
        <row r="4024">
          <cell r="D4024">
            <v>18000</v>
          </cell>
          <cell r="F4024" t="str">
            <v>failed</v>
          </cell>
          <cell r="S4024" t="str">
            <v>plays</v>
          </cell>
        </row>
        <row r="4025">
          <cell r="D4025">
            <v>7000</v>
          </cell>
          <cell r="F4025" t="str">
            <v>failed</v>
          </cell>
          <cell r="S4025" t="str">
            <v>plays</v>
          </cell>
        </row>
        <row r="4026">
          <cell r="D4026">
            <v>800</v>
          </cell>
          <cell r="F4026" t="str">
            <v>failed</v>
          </cell>
          <cell r="S4026" t="str">
            <v>plays</v>
          </cell>
        </row>
        <row r="4027">
          <cell r="D4027">
            <v>5000</v>
          </cell>
          <cell r="F4027" t="str">
            <v>failed</v>
          </cell>
          <cell r="S4027" t="str">
            <v>plays</v>
          </cell>
        </row>
        <row r="4028">
          <cell r="D4028">
            <v>4000</v>
          </cell>
          <cell r="F4028" t="str">
            <v>failed</v>
          </cell>
          <cell r="S4028" t="str">
            <v>plays</v>
          </cell>
        </row>
        <row r="4029">
          <cell r="D4029">
            <v>3000</v>
          </cell>
          <cell r="F4029" t="str">
            <v>failed</v>
          </cell>
          <cell r="S4029" t="str">
            <v>plays</v>
          </cell>
        </row>
        <row r="4030">
          <cell r="D4030">
            <v>2000</v>
          </cell>
          <cell r="F4030" t="str">
            <v>failed</v>
          </cell>
          <cell r="S4030" t="str">
            <v>plays</v>
          </cell>
        </row>
        <row r="4031">
          <cell r="D4031">
            <v>20000</v>
          </cell>
          <cell r="F4031" t="str">
            <v>failed</v>
          </cell>
          <cell r="S4031" t="str">
            <v>plays</v>
          </cell>
        </row>
        <row r="4032">
          <cell r="D4032">
            <v>2500</v>
          </cell>
          <cell r="F4032" t="str">
            <v>failed</v>
          </cell>
          <cell r="S4032" t="str">
            <v>plays</v>
          </cell>
        </row>
        <row r="4033">
          <cell r="D4033">
            <v>5000</v>
          </cell>
          <cell r="F4033" t="str">
            <v>failed</v>
          </cell>
          <cell r="S4033" t="str">
            <v>plays</v>
          </cell>
        </row>
        <row r="4034">
          <cell r="D4034">
            <v>6048</v>
          </cell>
          <cell r="F4034" t="str">
            <v>failed</v>
          </cell>
          <cell r="S4034" t="str">
            <v>plays</v>
          </cell>
        </row>
        <row r="4035">
          <cell r="D4035">
            <v>23900</v>
          </cell>
          <cell r="F4035" t="str">
            <v>failed</v>
          </cell>
          <cell r="S4035" t="str">
            <v>plays</v>
          </cell>
        </row>
        <row r="4036">
          <cell r="D4036">
            <v>13500</v>
          </cell>
          <cell r="F4036" t="str">
            <v>failed</v>
          </cell>
          <cell r="S4036" t="str">
            <v>plays</v>
          </cell>
        </row>
        <row r="4037">
          <cell r="D4037">
            <v>10000</v>
          </cell>
          <cell r="F4037" t="str">
            <v>failed</v>
          </cell>
          <cell r="S4037" t="str">
            <v>plays</v>
          </cell>
        </row>
        <row r="4038">
          <cell r="D4038">
            <v>6000</v>
          </cell>
          <cell r="F4038" t="str">
            <v>failed</v>
          </cell>
          <cell r="S4038" t="str">
            <v>plays</v>
          </cell>
        </row>
        <row r="4039">
          <cell r="D4039">
            <v>700</v>
          </cell>
          <cell r="F4039" t="str">
            <v>failed</v>
          </cell>
          <cell r="S4039" t="str">
            <v>plays</v>
          </cell>
        </row>
        <row r="4040">
          <cell r="D4040">
            <v>2500</v>
          </cell>
          <cell r="F4040" t="str">
            <v>failed</v>
          </cell>
          <cell r="S4040" t="str">
            <v>plays</v>
          </cell>
        </row>
        <row r="4041">
          <cell r="D4041">
            <v>500</v>
          </cell>
          <cell r="F4041" t="str">
            <v>failed</v>
          </cell>
          <cell r="S4041" t="str">
            <v>plays</v>
          </cell>
        </row>
        <row r="4042">
          <cell r="D4042">
            <v>8000</v>
          </cell>
          <cell r="F4042" t="str">
            <v>failed</v>
          </cell>
          <cell r="S4042" t="str">
            <v>plays</v>
          </cell>
        </row>
        <row r="4043">
          <cell r="D4043">
            <v>5000</v>
          </cell>
          <cell r="F4043" t="str">
            <v>failed</v>
          </cell>
          <cell r="S4043" t="str">
            <v>plays</v>
          </cell>
        </row>
        <row r="4044">
          <cell r="D4044">
            <v>10000</v>
          </cell>
          <cell r="F4044" t="str">
            <v>failed</v>
          </cell>
          <cell r="S4044" t="str">
            <v>plays</v>
          </cell>
        </row>
        <row r="4045">
          <cell r="D4045">
            <v>300</v>
          </cell>
          <cell r="F4045" t="str">
            <v>failed</v>
          </cell>
          <cell r="S4045" t="str">
            <v>plays</v>
          </cell>
        </row>
        <row r="4046">
          <cell r="D4046">
            <v>600</v>
          </cell>
          <cell r="F4046" t="str">
            <v>failed</v>
          </cell>
          <cell r="S4046" t="str">
            <v>plays</v>
          </cell>
        </row>
        <row r="4047">
          <cell r="D4047">
            <v>5000</v>
          </cell>
          <cell r="F4047" t="str">
            <v>failed</v>
          </cell>
          <cell r="S4047" t="str">
            <v>plays</v>
          </cell>
        </row>
        <row r="4048">
          <cell r="D4048">
            <v>5600</v>
          </cell>
          <cell r="F4048" t="str">
            <v>failed</v>
          </cell>
          <cell r="S4048" t="str">
            <v>plays</v>
          </cell>
        </row>
        <row r="4049">
          <cell r="D4049">
            <v>5000</v>
          </cell>
          <cell r="F4049" t="str">
            <v>failed</v>
          </cell>
          <cell r="S4049" t="str">
            <v>plays</v>
          </cell>
        </row>
        <row r="4050">
          <cell r="D4050">
            <v>17000</v>
          </cell>
          <cell r="F4050" t="str">
            <v>failed</v>
          </cell>
          <cell r="S4050" t="str">
            <v>plays</v>
          </cell>
        </row>
        <row r="4051">
          <cell r="D4051">
            <v>20000</v>
          </cell>
          <cell r="F4051" t="str">
            <v>failed</v>
          </cell>
          <cell r="S4051" t="str">
            <v>plays</v>
          </cell>
        </row>
        <row r="4052">
          <cell r="D4052">
            <v>1500</v>
          </cell>
          <cell r="F4052" t="str">
            <v>failed</v>
          </cell>
          <cell r="S4052" t="str">
            <v>plays</v>
          </cell>
        </row>
        <row r="4053">
          <cell r="D4053">
            <v>500</v>
          </cell>
          <cell r="F4053" t="str">
            <v>failed</v>
          </cell>
          <cell r="S4053" t="str">
            <v>plays</v>
          </cell>
        </row>
        <row r="4054">
          <cell r="D4054">
            <v>3000</v>
          </cell>
          <cell r="F4054" t="str">
            <v>failed</v>
          </cell>
          <cell r="S4054" t="str">
            <v>plays</v>
          </cell>
        </row>
        <row r="4055">
          <cell r="D4055">
            <v>500</v>
          </cell>
          <cell r="F4055" t="str">
            <v>failed</v>
          </cell>
          <cell r="S4055" t="str">
            <v>plays</v>
          </cell>
        </row>
        <row r="4056">
          <cell r="D4056">
            <v>8880</v>
          </cell>
          <cell r="F4056" t="str">
            <v>failed</v>
          </cell>
          <cell r="S4056" t="str">
            <v>plays</v>
          </cell>
        </row>
        <row r="4057">
          <cell r="D4057">
            <v>5000</v>
          </cell>
          <cell r="F4057" t="str">
            <v>failed</v>
          </cell>
          <cell r="S4057" t="str">
            <v>plays</v>
          </cell>
        </row>
        <row r="4058">
          <cell r="D4058">
            <v>1500</v>
          </cell>
          <cell r="F4058" t="str">
            <v>failed</v>
          </cell>
          <cell r="S4058" t="str">
            <v>plays</v>
          </cell>
        </row>
        <row r="4059">
          <cell r="D4059">
            <v>3500</v>
          </cell>
          <cell r="F4059" t="str">
            <v>failed</v>
          </cell>
          <cell r="S4059" t="str">
            <v>plays</v>
          </cell>
        </row>
        <row r="4060">
          <cell r="D4060">
            <v>3750</v>
          </cell>
          <cell r="F4060" t="str">
            <v>failed</v>
          </cell>
          <cell r="S4060" t="str">
            <v>plays</v>
          </cell>
        </row>
        <row r="4061">
          <cell r="D4061">
            <v>10000</v>
          </cell>
          <cell r="F4061" t="str">
            <v>failed</v>
          </cell>
          <cell r="S4061" t="str">
            <v>plays</v>
          </cell>
        </row>
        <row r="4062">
          <cell r="D4062">
            <v>10000</v>
          </cell>
          <cell r="F4062" t="str">
            <v>failed</v>
          </cell>
          <cell r="S4062" t="str">
            <v>plays</v>
          </cell>
        </row>
        <row r="4063">
          <cell r="D4063">
            <v>525</v>
          </cell>
          <cell r="F4063" t="str">
            <v>failed</v>
          </cell>
          <cell r="S4063" t="str">
            <v>plays</v>
          </cell>
        </row>
        <row r="4064">
          <cell r="D4064">
            <v>20000</v>
          </cell>
          <cell r="F4064" t="str">
            <v>failed</v>
          </cell>
          <cell r="S4064" t="str">
            <v>plays</v>
          </cell>
        </row>
        <row r="4065">
          <cell r="D4065">
            <v>9500</v>
          </cell>
          <cell r="F4065" t="str">
            <v>failed</v>
          </cell>
          <cell r="S4065" t="str">
            <v>plays</v>
          </cell>
        </row>
        <row r="4066">
          <cell r="D4066">
            <v>2000</v>
          </cell>
          <cell r="F4066" t="str">
            <v>failed</v>
          </cell>
          <cell r="S4066" t="str">
            <v>plays</v>
          </cell>
        </row>
        <row r="4067">
          <cell r="D4067">
            <v>4000</v>
          </cell>
          <cell r="F4067" t="str">
            <v>failed</v>
          </cell>
          <cell r="S4067" t="str">
            <v>plays</v>
          </cell>
        </row>
        <row r="4068">
          <cell r="D4068">
            <v>15000</v>
          </cell>
          <cell r="F4068" t="str">
            <v>failed</v>
          </cell>
          <cell r="S4068" t="str">
            <v>plays</v>
          </cell>
        </row>
        <row r="4069">
          <cell r="D4069">
            <v>5000</v>
          </cell>
          <cell r="F4069" t="str">
            <v>failed</v>
          </cell>
          <cell r="S4069" t="str">
            <v>plays</v>
          </cell>
        </row>
        <row r="4070">
          <cell r="D4070">
            <v>3495</v>
          </cell>
          <cell r="F4070" t="str">
            <v>failed</v>
          </cell>
          <cell r="S4070" t="str">
            <v>plays</v>
          </cell>
        </row>
        <row r="4071">
          <cell r="D4071">
            <v>1250</v>
          </cell>
          <cell r="F4071" t="str">
            <v>failed</v>
          </cell>
          <cell r="S4071" t="str">
            <v>plays</v>
          </cell>
        </row>
        <row r="4072">
          <cell r="D4072">
            <v>1000</v>
          </cell>
          <cell r="F4072" t="str">
            <v>failed</v>
          </cell>
          <cell r="S4072" t="str">
            <v>plays</v>
          </cell>
        </row>
        <row r="4073">
          <cell r="D4073">
            <v>20000</v>
          </cell>
          <cell r="F4073" t="str">
            <v>failed</v>
          </cell>
          <cell r="S4073" t="str">
            <v>plays</v>
          </cell>
        </row>
        <row r="4074">
          <cell r="D4074">
            <v>1000</v>
          </cell>
          <cell r="F4074" t="str">
            <v>failed</v>
          </cell>
          <cell r="S4074" t="str">
            <v>plays</v>
          </cell>
        </row>
        <row r="4075">
          <cell r="D4075">
            <v>3500</v>
          </cell>
          <cell r="F4075" t="str">
            <v>failed</v>
          </cell>
          <cell r="S4075" t="str">
            <v>plays</v>
          </cell>
        </row>
        <row r="4076">
          <cell r="D4076">
            <v>2750</v>
          </cell>
          <cell r="F4076" t="str">
            <v>failed</v>
          </cell>
          <cell r="S4076" t="str">
            <v>plays</v>
          </cell>
        </row>
        <row r="4077">
          <cell r="D4077">
            <v>2000</v>
          </cell>
          <cell r="F4077" t="str">
            <v>failed</v>
          </cell>
          <cell r="S4077" t="str">
            <v>plays</v>
          </cell>
        </row>
        <row r="4078">
          <cell r="D4078">
            <v>700</v>
          </cell>
          <cell r="F4078" t="str">
            <v>failed</v>
          </cell>
          <cell r="S4078" t="str">
            <v>plays</v>
          </cell>
        </row>
        <row r="4079">
          <cell r="D4079">
            <v>15000</v>
          </cell>
          <cell r="F4079" t="str">
            <v>failed</v>
          </cell>
          <cell r="S4079" t="str">
            <v>plays</v>
          </cell>
        </row>
        <row r="4080">
          <cell r="D4080">
            <v>250</v>
          </cell>
          <cell r="F4080" t="str">
            <v>failed</v>
          </cell>
          <cell r="S4080" t="str">
            <v>plays</v>
          </cell>
        </row>
        <row r="4081">
          <cell r="D4081">
            <v>3000</v>
          </cell>
          <cell r="F4081" t="str">
            <v>failed</v>
          </cell>
          <cell r="S4081" t="str">
            <v>plays</v>
          </cell>
        </row>
        <row r="4082">
          <cell r="D4082">
            <v>3000</v>
          </cell>
          <cell r="F4082" t="str">
            <v>failed</v>
          </cell>
          <cell r="S4082" t="str">
            <v>plays</v>
          </cell>
        </row>
        <row r="4083">
          <cell r="D4083">
            <v>2224</v>
          </cell>
          <cell r="F4083" t="str">
            <v>failed</v>
          </cell>
          <cell r="S4083" t="str">
            <v>plays</v>
          </cell>
        </row>
        <row r="4084">
          <cell r="D4084">
            <v>150</v>
          </cell>
          <cell r="F4084" t="str">
            <v>failed</v>
          </cell>
          <cell r="S4084" t="str">
            <v>plays</v>
          </cell>
        </row>
        <row r="4085">
          <cell r="D4085">
            <v>3500</v>
          </cell>
          <cell r="F4085" t="str">
            <v>failed</v>
          </cell>
          <cell r="S4085" t="str">
            <v>plays</v>
          </cell>
        </row>
        <row r="4086">
          <cell r="D4086">
            <v>3000</v>
          </cell>
          <cell r="F4086" t="str">
            <v>failed</v>
          </cell>
          <cell r="S4086" t="str">
            <v>plays</v>
          </cell>
        </row>
        <row r="4087">
          <cell r="D4087">
            <v>3500</v>
          </cell>
          <cell r="F4087" t="str">
            <v>failed</v>
          </cell>
          <cell r="S4087" t="str">
            <v>plays</v>
          </cell>
        </row>
        <row r="4088">
          <cell r="D4088">
            <v>1000</v>
          </cell>
          <cell r="F4088" t="str">
            <v>failed</v>
          </cell>
          <cell r="S4088" t="str">
            <v>plays</v>
          </cell>
        </row>
        <row r="4089">
          <cell r="D4089">
            <v>9600</v>
          </cell>
          <cell r="F4089" t="str">
            <v>failed</v>
          </cell>
          <cell r="S4089" t="str">
            <v>plays</v>
          </cell>
        </row>
        <row r="4090">
          <cell r="D4090">
            <v>2000</v>
          </cell>
          <cell r="F4090" t="str">
            <v>failed</v>
          </cell>
          <cell r="S4090" t="str">
            <v>plays</v>
          </cell>
        </row>
        <row r="4091">
          <cell r="D4091">
            <v>5000</v>
          </cell>
          <cell r="F4091" t="str">
            <v>failed</v>
          </cell>
          <cell r="S4091" t="str">
            <v>plays</v>
          </cell>
        </row>
        <row r="4092">
          <cell r="D4092">
            <v>1000</v>
          </cell>
          <cell r="F4092" t="str">
            <v>failed</v>
          </cell>
          <cell r="S4092" t="str">
            <v>plays</v>
          </cell>
        </row>
        <row r="4093">
          <cell r="D4093">
            <v>1600</v>
          </cell>
          <cell r="F4093" t="str">
            <v>failed</v>
          </cell>
          <cell r="S4093" t="str">
            <v>plays</v>
          </cell>
        </row>
        <row r="4094">
          <cell r="D4094">
            <v>110000</v>
          </cell>
          <cell r="F4094" t="str">
            <v>failed</v>
          </cell>
          <cell r="S4094" t="str">
            <v>plays</v>
          </cell>
        </row>
        <row r="4095">
          <cell r="D4095">
            <v>2500</v>
          </cell>
          <cell r="F4095" t="str">
            <v>failed</v>
          </cell>
          <cell r="S4095" t="str">
            <v>plays</v>
          </cell>
        </row>
        <row r="4096">
          <cell r="D4096">
            <v>2000</v>
          </cell>
          <cell r="F4096" t="str">
            <v>failed</v>
          </cell>
          <cell r="S4096" t="str">
            <v>plays</v>
          </cell>
        </row>
        <row r="4097">
          <cell r="D4097">
            <v>30000</v>
          </cell>
          <cell r="F4097" t="str">
            <v>failed</v>
          </cell>
          <cell r="S4097" t="str">
            <v>plays</v>
          </cell>
        </row>
        <row r="4098">
          <cell r="D4098">
            <v>3500</v>
          </cell>
          <cell r="F4098" t="str">
            <v>failed</v>
          </cell>
          <cell r="S4098" t="str">
            <v>plays</v>
          </cell>
        </row>
        <row r="4099">
          <cell r="D4099">
            <v>10000</v>
          </cell>
          <cell r="F4099" t="str">
            <v>failed</v>
          </cell>
          <cell r="S4099" t="str">
            <v>plays</v>
          </cell>
        </row>
        <row r="4100">
          <cell r="D4100">
            <v>75000</v>
          </cell>
          <cell r="F4100" t="str">
            <v>failed</v>
          </cell>
          <cell r="S4100" t="str">
            <v>plays</v>
          </cell>
        </row>
        <row r="4101">
          <cell r="D4101">
            <v>4500</v>
          </cell>
          <cell r="F4101" t="str">
            <v>failed</v>
          </cell>
          <cell r="S4101" t="str">
            <v>plays</v>
          </cell>
        </row>
        <row r="4102">
          <cell r="D4102">
            <v>270</v>
          </cell>
          <cell r="F4102" t="str">
            <v>failed</v>
          </cell>
          <cell r="S4102" t="str">
            <v>plays</v>
          </cell>
        </row>
        <row r="4103">
          <cell r="D4103">
            <v>600</v>
          </cell>
          <cell r="F4103" t="str">
            <v>failed</v>
          </cell>
          <cell r="S4103" t="str">
            <v>plays</v>
          </cell>
        </row>
        <row r="4104">
          <cell r="D4104">
            <v>500</v>
          </cell>
          <cell r="F4104" t="str">
            <v>failed</v>
          </cell>
          <cell r="S4104" t="str">
            <v>plays</v>
          </cell>
        </row>
        <row r="4105">
          <cell r="D4105">
            <v>1000</v>
          </cell>
          <cell r="F4105" t="str">
            <v>failed</v>
          </cell>
          <cell r="S4105" t="str">
            <v>plays</v>
          </cell>
        </row>
        <row r="4106">
          <cell r="D4106">
            <v>3000</v>
          </cell>
          <cell r="F4106" t="str">
            <v>failed</v>
          </cell>
          <cell r="S4106" t="str">
            <v>plays</v>
          </cell>
        </row>
        <row r="4107">
          <cell r="D4107">
            <v>33000</v>
          </cell>
          <cell r="F4107" t="str">
            <v>failed</v>
          </cell>
          <cell r="S4107" t="str">
            <v>plays</v>
          </cell>
        </row>
        <row r="4108">
          <cell r="D4108">
            <v>5000</v>
          </cell>
          <cell r="F4108" t="str">
            <v>failed</v>
          </cell>
          <cell r="S4108" t="str">
            <v>plays</v>
          </cell>
        </row>
        <row r="4109">
          <cell r="D4109">
            <v>2000</v>
          </cell>
          <cell r="F4109" t="str">
            <v>failed</v>
          </cell>
          <cell r="S4109" t="str">
            <v>plays</v>
          </cell>
        </row>
        <row r="4110">
          <cell r="D4110">
            <v>3000</v>
          </cell>
          <cell r="F4110" t="str">
            <v>failed</v>
          </cell>
          <cell r="S4110" t="str">
            <v>plays</v>
          </cell>
        </row>
        <row r="4111">
          <cell r="D4111">
            <v>500</v>
          </cell>
          <cell r="F4111" t="str">
            <v>failed</v>
          </cell>
          <cell r="S4111" t="str">
            <v>plays</v>
          </cell>
        </row>
        <row r="4112">
          <cell r="D4112">
            <v>300</v>
          </cell>
          <cell r="F4112" t="str">
            <v>failed</v>
          </cell>
          <cell r="S4112" t="str">
            <v>plays</v>
          </cell>
        </row>
        <row r="4113">
          <cell r="D4113">
            <v>3000</v>
          </cell>
          <cell r="F4113" t="str">
            <v>failed</v>
          </cell>
          <cell r="S4113" t="str">
            <v>plays</v>
          </cell>
        </row>
        <row r="4114">
          <cell r="D4114">
            <v>2500</v>
          </cell>
          <cell r="F4114" t="str">
            <v>failed</v>
          </cell>
          <cell r="S4114" t="str">
            <v>plays</v>
          </cell>
        </row>
        <row r="4115">
          <cell r="D4115">
            <v>1500</v>
          </cell>
          <cell r="F4115" t="str">
            <v>failed</v>
          </cell>
          <cell r="S4115" t="str">
            <v>plays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69.652142476851" createdVersion="8" refreshedVersion="8" minRefreshableVersion="3" recordCount="4114" xr:uid="{1AA94418-679A-D54C-87DC-D25E50F261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11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06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01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1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126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01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121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165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6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01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101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10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55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12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123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101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1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130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110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31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01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n v="100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n v="142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n v="309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n v="100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n v="120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n v="108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n v="1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n v="11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n v="11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n v="129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n v="103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n v="103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n v="148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n v="155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n v="114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n v="173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n v="108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n v="119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n v="127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n v="111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n v="127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n v="124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n v="108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n v="115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n v="153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n v="393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n v="127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n v="107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n v="198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n v="100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n v="100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n v="126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n v="115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n v="100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n v="120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n v="105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n v="111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n v="104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n v="13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n v="115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n v="106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n v="106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n v="106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n v="100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n v="128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n v="105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n v="107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n v="10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n v="102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n v="247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n v="22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n v="131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n v="104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n v="141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n v="103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n v="140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n v="114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n v="1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n v="113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n v="105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n v="0"/>
    <n v="0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n v="0"/>
    <n v="0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n v="14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n v="2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n v="0"/>
    <n v="0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n v="0"/>
    <n v="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n v="0"/>
    <n v="0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n v="10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n v="0"/>
    <n v="0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n v="0"/>
    <n v="0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n v="0"/>
    <n v="0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n v="0"/>
    <n v="0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n v="0"/>
    <n v="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n v="0"/>
    <n v="0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n v="1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n v="0"/>
    <n v="0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n v="1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n v="0"/>
    <n v="0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n v="0"/>
    <n v="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n v="0"/>
    <n v="0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n v="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n v="0"/>
    <n v="0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n v="0"/>
    <n v="0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n v="0"/>
    <n v="0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n v="0"/>
    <n v="0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n v="6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n v="0"/>
    <n v="0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n v="0"/>
    <n v="0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n v="0"/>
    <n v="0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n v="3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n v="0"/>
    <n v="0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n v="0"/>
    <n v="0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n v="0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n v="0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n v="0"/>
    <n v="0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n v="0"/>
    <n v="0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n v="0"/>
    <n v="0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n v="26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n v="58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n v="0"/>
    <n v="0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n v="51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n v="0"/>
    <n v="0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n v="15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n v="0"/>
    <n v="0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n v="0"/>
    <n v="0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n v="56"/>
    <n v="331.54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n v="12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n v="18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n v="1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n v="0"/>
    <n v="0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n v="0"/>
    <n v="0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n v="0"/>
    <n v="0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n v="0"/>
    <n v="0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n v="0"/>
    <n v="0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n v="0"/>
    <n v="0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n v="0"/>
    <n v="0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n v="0"/>
    <n v="0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n v="0"/>
    <n v="0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n v="0"/>
    <n v="0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n v="0"/>
    <n v="0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n v="0"/>
    <n v="0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n v="108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n v="113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n v="113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n v="103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n v="114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n v="104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n v="30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n v="134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n v="101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n v="113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n v="106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n v="126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n v="185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n v="101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n v="107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n v="139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n v="107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n v="191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n v="106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n v="107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n v="240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n v="118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n v="118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n v="111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n v="146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n v="132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n v="111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n v="147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n v="153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n v="105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n v="177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n v="108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n v="156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n v="108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n v="148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n v="150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n v="157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n v="156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n v="121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n v="101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n v="114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n v="105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n v="229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n v="109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n v="176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n v="10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n v="105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n v="107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n v="12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n v="102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n v="101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n v="133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n v="119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n v="109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n v="179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n v="102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n v="119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n v="100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n v="137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n v="232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n v="130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n v="29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n v="11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n v="106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n v="119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n v="104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n v="104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n v="11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n v="105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n v="385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n v="101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n v="114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n v="101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n v="283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n v="113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n v="103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n v="10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n v="123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n v="104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n v="113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n v="102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n v="107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n v="125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n v="11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n v="125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n v="107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n v="100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n v="102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n v="115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n v="127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n v="117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n v="104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n v="116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n v="10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n v="103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n v="105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n v="111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n v="124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n v="101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n v="11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n v="104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n v="101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n v="103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n v="110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n v="122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n v="114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n v="125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n v="107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n v="1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n v="12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n v="10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n v="112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n v="116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n v="105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n v="256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n v="207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n v="112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n v="106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n v="126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n v="182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n v="101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n v="101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n v="110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n v="108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n v="107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n v="104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n v="107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n v="112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n v="104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n v="105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n v="103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n v="108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n v="102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n v="101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n v="101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n v="127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n v="105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n v="103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n v="102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n v="120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n v="1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n v="100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n v="0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n v="1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n v="1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n v="1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n v="0"/>
    <n v="0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n v="0"/>
    <n v="0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n v="14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n v="0"/>
    <n v="0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n v="0"/>
    <n v="0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n v="0"/>
    <n v="0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n v="0"/>
    <n v="0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n v="0"/>
    <n v="0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n v="3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n v="1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n v="0"/>
    <n v="0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n v="1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n v="0"/>
    <n v="0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n v="8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n v="0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n v="0"/>
    <n v="0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n v="0"/>
    <n v="0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n v="2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n v="22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n v="0"/>
    <n v="0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n v="0"/>
    <n v="0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n v="12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n v="0"/>
    <n v="0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n v="2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n v="0"/>
    <n v="0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n v="0"/>
    <n v="0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n v="19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n v="6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n v="50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n v="22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n v="0"/>
    <n v="0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n v="0"/>
    <n v="0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n v="0"/>
    <n v="71.67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n v="0"/>
    <n v="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n v="0"/>
    <n v="0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n v="0"/>
    <n v="0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n v="0"/>
    <n v="0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n v="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n v="0"/>
    <n v="0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n v="0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n v="5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n v="1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n v="0"/>
    <n v="0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n v="2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n v="1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n v="0"/>
    <n v="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n v="14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n v="3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n v="0"/>
    <n v="0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n v="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n v="0"/>
    <n v="0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n v="23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n v="102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n v="105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n v="11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n v="121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n v="109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n v="114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n v="101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n v="116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n v="130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n v="108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n v="1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n v="123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n v="100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n v="105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n v="103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n v="118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n v="12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n v="302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n v="101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n v="27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n v="0"/>
    <n v="0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n v="5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n v="0"/>
    <n v="0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n v="37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n v="0"/>
    <n v="0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n v="0"/>
    <n v="0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n v="0"/>
    <n v="0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n v="0"/>
    <n v="0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n v="0"/>
    <n v="0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n v="0"/>
    <n v="0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n v="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n v="0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n v="0"/>
    <n v="0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n v="0"/>
    <n v="0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n v="0"/>
    <n v="0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n v="9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n v="3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n v="23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n v="34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n v="1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n v="0"/>
    <n v="0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n v="4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n v="0"/>
    <n v="0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n v="3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n v="0"/>
    <n v="0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n v="0"/>
    <n v="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n v="0"/>
    <n v="0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n v="0"/>
    <n v="0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n v="21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n v="0"/>
    <n v="0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n v="0"/>
    <n v="0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n v="0"/>
    <n v="0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n v="0"/>
    <n v="0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n v="0"/>
    <n v="0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n v="0"/>
    <n v="0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n v="0"/>
    <n v="0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n v="17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n v="0"/>
    <n v="0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n v="0"/>
    <n v="0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n v="0"/>
    <n v="0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n v="119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n v="1460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n v="106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n v="3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n v="132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n v="140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n v="112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n v="10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n v="141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n v="267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n v="147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n v="126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n v="104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n v="101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n v="3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n v="8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n v="39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n v="22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n v="0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n v="15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n v="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n v="26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n v="7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n v="0"/>
    <n v="0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n v="35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n v="0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n v="1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n v="15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n v="82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n v="27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n v="0"/>
    <n v="0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n v="22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n v="0"/>
    <n v="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n v="1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n v="144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n v="132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n v="105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n v="100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n v="101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n v="156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n v="106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n v="132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n v="126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n v="160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n v="120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n v="126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n v="315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n v="107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n v="102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n v="148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n v="102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n v="179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n v="111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n v="106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n v="103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n v="119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n v="112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n v="128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n v="104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n v="102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n v="118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n v="238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n v="102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n v="0"/>
    <n v="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n v="0"/>
    <n v="0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n v="0"/>
    <n v="0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n v="0"/>
    <n v="0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n v="0"/>
    <n v="0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n v="41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n v="0"/>
    <n v="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n v="51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n v="3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n v="104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n v="148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n v="143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n v="204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n v="105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n v="112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n v="108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n v="115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n v="100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n v="112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n v="101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n v="123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n v="1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n v="105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n v="104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n v="105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n v="1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n v="105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n v="160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n v="127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n v="107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n v="137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n v="156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n v="134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n v="1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n v="119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n v="180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n v="134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n v="100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n v="101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n v="103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n v="107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n v="101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n v="102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n v="117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n v="12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n v="14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n v="117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n v="120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n v="101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n v="267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n v="194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n v="12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n v="122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n v="120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n v="155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n v="13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n v="105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n v="118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n v="103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n v="218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n v="144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n v="105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n v="18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n v="24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n v="0"/>
    <n v="0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n v="31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n v="3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n v="2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n v="40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n v="75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n v="41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n v="0"/>
    <n v="0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n v="3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n v="41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n v="39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n v="2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n v="4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n v="0"/>
    <n v="0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n v="0"/>
    <n v="0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n v="0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n v="3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n v="0"/>
    <n v="0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n v="0"/>
    <n v="0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n v="0"/>
    <n v="0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n v="0"/>
    <n v="0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n v="7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n v="0"/>
    <n v="0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n v="6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n v="0"/>
    <n v="0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n v="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n v="0"/>
    <n v="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n v="21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n v="0"/>
    <n v="0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n v="0"/>
    <n v="0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n v="0"/>
    <n v="0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n v="7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n v="3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n v="0"/>
    <n v="0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n v="17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n v="2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n v="0"/>
    <n v="0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n v="28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n v="43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n v="2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n v="11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n v="39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n v="46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n v="42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n v="1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n v="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n v="35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n v="2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n v="15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n v="1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n v="6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n v="13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n v="13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n v="0"/>
    <n v="0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n v="2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n v="7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n v="1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n v="59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n v="8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n v="3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n v="16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n v="75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n v="35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n v="23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n v="352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n v="115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n v="237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n v="119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n v="110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n v="100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n v="103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n v="117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n v="112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n v="342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n v="107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n v="108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n v="103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n v="13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n v="108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n v="112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n v="102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n v="145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n v="128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n v="0"/>
    <n v="0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n v="9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n v="0"/>
    <n v="0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n v="1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n v="0"/>
    <n v="0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n v="0"/>
    <n v="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n v="0"/>
    <n v="0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n v="0"/>
    <n v="0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n v="0"/>
    <n v="0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n v="0"/>
    <n v="0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n v="0"/>
    <n v="0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n v="0"/>
    <n v="0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n v="0"/>
    <n v="0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n v="0"/>
    <n v="0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n v="0"/>
    <n v="0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n v="0"/>
    <n v="0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n v="9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n v="3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n v="3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n v="0"/>
    <n v="0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n v="6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n v="63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n v="29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n v="3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n v="9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n v="1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n v="1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n v="0"/>
    <n v="0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n v="3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n v="0"/>
    <n v="0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n v="14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n v="8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n v="14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n v="5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n v="18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n v="0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n v="7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n v="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n v="5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n v="5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n v="41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n v="0"/>
    <n v="0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n v="3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n v="1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n v="36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n v="0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n v="0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n v="8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n v="2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n v="0"/>
    <n v="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n v="0"/>
    <n v="0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n v="0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n v="0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n v="0"/>
    <n v="0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n v="2"/>
    <n v="25.43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n v="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n v="0"/>
    <n v="0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n v="14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n v="40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n v="0"/>
    <n v="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n v="0"/>
    <n v="0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n v="0"/>
    <n v="0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n v="0"/>
    <n v="0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n v="9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n v="0"/>
    <n v="0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n v="0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n v="0"/>
    <n v="0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n v="6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n v="7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n v="0"/>
    <n v="0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n v="2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n v="0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n v="0"/>
    <n v="0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n v="4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n v="0"/>
    <n v="0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n v="0"/>
    <n v="0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n v="0"/>
    <n v="0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n v="19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n v="2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n v="0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n v="0"/>
    <n v="0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n v="6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n v="0"/>
    <n v="0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n v="12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n v="0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n v="4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n v="105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n v="105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n v="107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n v="104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n v="161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n v="108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n v="13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n v="109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n v="104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n v="322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n v="135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n v="270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n v="261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n v="101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n v="12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n v="102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n v="199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n v="102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n v="103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n v="10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n v="115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n v="104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n v="155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n v="254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n v="129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n v="102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n v="78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n v="146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n v="103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n v="172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n v="159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n v="104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n v="111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n v="28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n v="112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n v="7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n v="4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n v="0"/>
    <n v="0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n v="29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n v="0"/>
    <n v="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n v="0"/>
    <n v="0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n v="12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n v="0"/>
    <n v="0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n v="0"/>
    <n v="0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n v="0"/>
    <n v="0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n v="18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n v="0"/>
    <n v="0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n v="51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n v="120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n v="117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n v="152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n v="104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n v="200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n v="102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n v="303833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n v="199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n v="118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n v="295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n v="104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n v="114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n v="125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n v="119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n v="119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n v="109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n v="115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n v="106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n v="104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n v="15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n v="104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n v="106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n v="155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n v="111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n v="111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n v="101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n v="102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n v="1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n v="12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n v="109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n v="146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n v="110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n v="102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n v="122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n v="102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n v="141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n v="110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n v="105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n v="124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n v="103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n v="100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n v="130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n v="40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n v="65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n v="112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n v="4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n v="15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n v="15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n v="1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n v="4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n v="1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n v="0"/>
    <n v="0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n v="0"/>
    <n v="0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n v="85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n v="4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n v="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n v="7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n v="0"/>
    <n v="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n v="378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n v="147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n v="102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n v="204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n v="10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n v="101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n v="136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n v="134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n v="130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n v="123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n v="183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n v="125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n v="112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n v="116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n v="173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n v="119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n v="100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n v="126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n v="114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n v="111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n v="105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n v="107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n v="105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n v="189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n v="171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n v="252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n v="116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n v="203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n v="112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n v="107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n v="212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n v="124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n v="11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n v="137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n v="135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n v="145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n v="109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n v="11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n v="114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n v="102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n v="122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n v="112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n v="107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n v="114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n v="110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n v="126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n v="167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n v="109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n v="0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n v="0"/>
    <n v="0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n v="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n v="18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n v="0"/>
    <n v="0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n v="20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n v="0"/>
    <n v="0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n v="0"/>
    <n v="0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n v="0"/>
    <n v="0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n v="32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n v="0"/>
    <n v="0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n v="1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n v="1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n v="0"/>
    <n v="0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n v="0"/>
    <n v="0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n v="0"/>
    <n v="0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n v="0"/>
    <n v="0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n v="0"/>
    <n v="0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n v="0"/>
    <n v="0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n v="0"/>
    <n v="0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n v="0"/>
    <n v="0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n v="0"/>
    <n v="0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n v="3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n v="0"/>
    <n v="0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n v="0"/>
    <n v="0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n v="0"/>
    <n v="0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n v="0"/>
    <n v="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n v="109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n v="14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n v="163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n v="456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n v="108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n v="102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n v="108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n v="125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n v="10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n v="139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n v="121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n v="1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n v="66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n v="111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n v="1182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n v="117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n v="1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n v="0"/>
    <n v="0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n v="0"/>
    <n v="0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n v="0"/>
    <n v="0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n v="31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n v="0"/>
    <n v="0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n v="9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n v="0"/>
    <n v="0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n v="0"/>
    <n v="0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n v="25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n v="166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n v="101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n v="108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n v="278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n v="104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n v="111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n v="215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n v="11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n v="124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n v="101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n v="112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n v="150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n v="106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n v="1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n v="109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n v="162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n v="205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n v="103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n v="103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n v="107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n v="1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n v="125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n v="174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n v="120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n v="110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n v="282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n v="101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n v="13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n v="176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n v="484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n v="145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n v="418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n v="132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n v="25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n v="18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n v="103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n v="136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n v="118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n v="0"/>
    <n v="0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n v="2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n v="0"/>
    <n v="0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n v="34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n v="13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n v="0"/>
    <n v="0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n v="49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n v="0"/>
    <n v="0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n v="0"/>
    <n v="0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n v="0"/>
    <n v="0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n v="45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n v="5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n v="0"/>
    <n v="0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n v="21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n v="14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n v="0"/>
    <n v="0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n v="41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n v="5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n v="2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n v="5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n v="0"/>
    <n v="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n v="0"/>
    <n v="0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n v="79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n v="0"/>
    <n v="0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n v="0"/>
    <n v="0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n v="0"/>
    <n v="0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n v="29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n v="0"/>
    <n v="0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n v="0"/>
    <n v="0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n v="0"/>
    <n v="0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n v="7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n v="108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n v="1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n v="100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n v="122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n v="101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n v="101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n v="145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n v="272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n v="1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n v="103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n v="114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n v="104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n v="133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n v="121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n v="102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n v="155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n v="117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n v="101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n v="104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n v="265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n v="156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n v="102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n v="1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n v="101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n v="125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n v="104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n v="100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n v="17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n v="100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n v="125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n v="11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n v="11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n v="105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n v="125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n v="101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n v="174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n v="12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n v="143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n v="100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n v="105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n v="132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n v="1254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n v="103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n v="103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n v="122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n v="119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n v="127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n v="103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n v="103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n v="101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n v="113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n v="128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n v="202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n v="137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n v="115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n v="112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n v="118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n v="101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n v="0"/>
    <n v="0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n v="109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n v="31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n v="4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n v="10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n v="25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n v="33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n v="48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n v="12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n v="0"/>
    <n v="0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n v="20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n v="0"/>
    <n v="0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n v="26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n v="65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n v="0"/>
    <n v="0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n v="0"/>
    <n v="0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n v="10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n v="0"/>
    <n v="0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n v="0"/>
    <n v="0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n v="8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n v="43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n v="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n v="6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n v="0"/>
    <n v="0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n v="7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n v="10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n v="68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n v="0"/>
    <n v="0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n v="0"/>
    <n v="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n v="0"/>
    <n v="0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n v="0"/>
    <n v="0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n v="0"/>
    <n v="0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n v="21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n v="0"/>
    <n v="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n v="11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n v="109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n v="1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n v="118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n v="114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n v="148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n v="105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n v="130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n v="123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n v="202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n v="10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n v="260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n v="10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n v="111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n v="116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n v="115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n v="107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n v="165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n v="155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n v="102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n v="20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n v="59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n v="0"/>
    <n v="0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n v="46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n v="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n v="3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n v="1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n v="6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n v="46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n v="65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n v="2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n v="36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n v="4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n v="26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n v="15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n v="24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n v="4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n v="2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n v="48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n v="15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n v="5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n v="61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n v="11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n v="39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n v="22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n v="14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n v="2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n v="2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n v="14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n v="48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n v="31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n v="35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n v="36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n v="3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n v="11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n v="41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n v="11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n v="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n v="13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n v="0"/>
    <n v="0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n v="49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n v="0"/>
    <n v="0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n v="2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n v="0"/>
    <n v="0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n v="7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n v="135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n v="1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n v="101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n v="10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n v="1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n v="167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n v="102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n v="10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n v="118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n v="104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n v="307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n v="1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n v="205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n v="102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n v="125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n v="12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n v="1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n v="138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n v="121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n v="107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n v="100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n v="102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n v="1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n v="117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n v="102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n v="101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n v="100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n v="109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n v="132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n v="133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n v="0"/>
    <n v="0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n v="8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n v="43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n v="5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n v="0"/>
    <n v="0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n v="1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n v="72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n v="1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n v="0"/>
    <n v="0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n v="0"/>
    <n v="0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n v="0"/>
    <n v="0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n v="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n v="173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n v="101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n v="105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n v="135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n v="116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n v="102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n v="111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n v="166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n v="145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n v="106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n v="137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n v="104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n v="10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n v="102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n v="145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n v="133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n v="109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n v="14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n v="39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n v="59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n v="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n v="47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n v="43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n v="241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n v="195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n v="103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n v="121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n v="107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n v="172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n v="124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n v="117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n v="187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n v="171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n v="126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n v="138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n v="788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n v="34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n v="150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n v="101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n v="106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n v="201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n v="198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n v="226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n v="399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n v="294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n v="168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n v="1436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n v="157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n v="118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n v="1105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n v="193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n v="262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n v="207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n v="370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n v="1132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n v="263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n v="67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n v="375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n v="209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n v="347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n v="402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n v="1027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n v="115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n v="0"/>
    <n v="0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n v="4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n v="2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n v="42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n v="7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n v="0"/>
    <n v="0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n v="0"/>
    <n v="0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n v="0"/>
    <n v="0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n v="0"/>
    <n v="0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n v="26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n v="1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n v="382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n v="312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n v="234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n v="124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n v="248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n v="116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n v="117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n v="82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n v="235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n v="7814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n v="11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n v="922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n v="125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n v="102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n v="192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n v="281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n v="161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n v="585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n v="201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n v="133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n v="120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n v="126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n v="36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n v="22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n v="12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n v="179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n v="387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n v="211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n v="132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n v="300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n v="421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n v="248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n v="12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n v="108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n v="819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n v="121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n v="103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n v="148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n v="12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n v="473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n v="130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n v="10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n v="114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n v="167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n v="153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n v="168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n v="143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n v="196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n v="191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n v="19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n v="219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n v="128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n v="167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n v="543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n v="116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n v="288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n v="115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n v="111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n v="108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n v="124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n v="101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n v="116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n v="12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n v="101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n v="10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n v="121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n v="100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n v="102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n v="100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n v="100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n v="132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n v="137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n v="113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n v="136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n v="146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n v="254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n v="107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n v="108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n v="107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n v="10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n v="1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n v="107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n v="105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n v="105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n v="226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n v="101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n v="148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n v="135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n v="101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n v="0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n v="1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n v="29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n v="12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n v="5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n v="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n v="2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n v="10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n v="0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n v="28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n v="13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n v="5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n v="0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n v="0"/>
    <n v="0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n v="6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n v="2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n v="30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n v="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n v="1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n v="0"/>
    <n v="0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n v="0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n v="3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n v="28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n v="7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n v="1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n v="116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n v="112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n v="132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n v="103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n v="139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n v="147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n v="122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n v="100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n v="181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n v="106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n v="10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n v="103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n v="250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n v="126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n v="100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n v="139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n v="161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n v="107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n v="15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n v="524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n v="489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n v="285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n v="11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n v="1015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n v="412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n v="503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n v="185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n v="1081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n v="452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n v="537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n v="12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n v="114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n v="951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n v="133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n v="147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n v="542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n v="704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n v="152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n v="103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n v="102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n v="151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n v="111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n v="293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n v="156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n v="106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n v="101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n v="123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n v="10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n v="108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n v="243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n v="94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n v="108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n v="157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n v="1174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n v="171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n v="126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n v="1212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n v="496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n v="332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n v="1165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n v="153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n v="537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n v="353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n v="137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n v="128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n v="271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n v="806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n v="136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n v="93025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n v="377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n v="2647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n v="10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n v="104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n v="107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n v="169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n v="975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n v="134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n v="272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n v="113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n v="460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n v="287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n v="636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n v="14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n v="1867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n v="327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n v="78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n v="154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n v="116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n v="18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n v="299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n v="32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n v="381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n v="1802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n v="72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n v="283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n v="1357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n v="220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n v="120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n v="408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n v="106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n v="141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n v="271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n v="154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n v="404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n v="185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n v="185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n v="101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n v="106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n v="121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n v="12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n v="104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n v="173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n v="107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n v="108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n v="146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n v="125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n v="149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n v="101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n v="105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n v="350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n v="101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n v="109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n v="101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n v="101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n v="107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n v="107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n v="101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n v="104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n v="108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n v="17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n v="15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n v="10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n v="104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n v="104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n v="121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n v="109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n v="39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n v="21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n v="8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n v="526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n v="254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n v="102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n v="144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n v="106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n v="212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n v="102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n v="102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n v="521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n v="111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n v="101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n v="294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n v="106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n v="0"/>
    <n v="0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n v="0"/>
    <n v="0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n v="0"/>
    <n v="0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n v="0"/>
    <n v="0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n v="0"/>
    <n v="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n v="1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n v="0"/>
    <n v="0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n v="0"/>
    <n v="0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n v="0"/>
    <n v="0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n v="0"/>
    <n v="0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n v="0"/>
    <n v="0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n v="0"/>
    <n v="0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n v="0"/>
    <n v="0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n v="0"/>
    <n v="0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n v="0"/>
    <n v="0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n v="11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n v="0"/>
    <n v="0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n v="0"/>
    <n v="0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n v="0"/>
    <n v="0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n v="11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n v="0"/>
    <n v="0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n v="0"/>
    <n v="0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n v="0"/>
    <n v="0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n v="0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n v="2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n v="1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n v="0"/>
    <n v="0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n v="1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n v="0"/>
    <n v="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n v="0"/>
    <n v="0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n v="0"/>
    <n v="0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n v="0"/>
    <n v="0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n v="0"/>
    <n v="0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n v="0"/>
    <n v="0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n v="0"/>
    <n v="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n v="1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n v="17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n v="0"/>
    <n v="0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n v="41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n v="25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n v="2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n v="0"/>
    <n v="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n v="1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n v="0"/>
    <n v="0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n v="1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n v="3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n v="1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n v="0"/>
    <n v="0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n v="0"/>
    <n v="0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n v="1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n v="1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n v="0"/>
    <n v="0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n v="0"/>
    <n v="0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n v="0"/>
    <n v="0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n v="0"/>
    <n v="0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n v="108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n v="126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n v="203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n v="109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n v="173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n v="168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n v="427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n v="108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n v="102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n v="115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n v="101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n v="182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n v="102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n v="11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n v="102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n v="101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n v="104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n v="111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n v="111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n v="180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n v="119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n v="107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n v="114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n v="103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n v="128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n v="136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n v="100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n v="100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n v="105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n v="105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n v="171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n v="128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n v="133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n v="113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n v="114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n v="119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n v="103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n v="26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n v="100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n v="107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n v="121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n v="125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n v="101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n v="128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n v="113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n v="203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n v="113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n v="3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n v="0"/>
    <n v="0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n v="0"/>
    <n v="0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n v="0"/>
    <n v="0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n v="1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n v="0"/>
    <n v="0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n v="0"/>
    <n v="0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n v="1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n v="0"/>
    <n v="0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n v="0"/>
    <n v="0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n v="0"/>
    <n v="0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n v="0"/>
    <n v="0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n v="1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n v="0"/>
    <n v="0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n v="0"/>
    <n v="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n v="109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n v="1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n v="156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n v="102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n v="100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n v="113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n v="107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n v="104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n v="1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n v="1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n v="12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n v="104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n v="100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n v="103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n v="156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n v="101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n v="195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n v="120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n v="102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n v="103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n v="156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n v="123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n v="107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n v="106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n v="118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n v="109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n v="0"/>
    <n v="0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n v="0"/>
    <n v="0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n v="0"/>
    <n v="0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n v="0"/>
    <n v="0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n v="0"/>
    <n v="0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n v="0"/>
    <n v="0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n v="0"/>
    <n v="0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n v="0"/>
    <n v="0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n v="0"/>
    <n v="0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n v="0"/>
    <n v="0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n v="0"/>
    <n v="0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n v="0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n v="11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n v="0"/>
    <n v="0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n v="2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n v="4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n v="0"/>
    <n v="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n v="0"/>
    <n v="0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n v="12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n v="24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n v="6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n v="39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n v="7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n v="661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n v="326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n v="104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n v="110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n v="408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n v="224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n v="304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n v="172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n v="101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n v="115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n v="878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n v="105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n v="188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n v="144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n v="146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n v="1379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n v="647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n v="110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n v="115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n v="355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n v="100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n v="102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n v="164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n v="106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n v="0"/>
    <n v="0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n v="2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n v="11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n v="8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n v="0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n v="2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n v="1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n v="12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n v="0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n v="11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n v="0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n v="105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n v="103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n v="123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n v="159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n v="171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n v="6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n v="11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n v="33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n v="28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n v="8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n v="18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n v="0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n v="0"/>
    <n v="0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n v="0"/>
    <n v="0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n v="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n v="11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n v="1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n v="0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n v="6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n v="26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n v="0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n v="0"/>
    <n v="0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n v="112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n v="351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n v="233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n v="102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n v="154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n v="101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n v="131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n v="102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n v="116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n v="265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n v="120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n v="120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n v="104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n v="109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n v="118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n v="1462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n v="140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n v="297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n v="14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n v="49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n v="202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n v="104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n v="170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n v="104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n v="118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n v="108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n v="978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n v="12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n v="246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n v="384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n v="103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n v="29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n v="0"/>
    <n v="0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n v="5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n v="22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n v="0"/>
    <n v="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n v="0"/>
    <n v="0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n v="11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n v="0"/>
    <n v="0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n v="52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n v="10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n v="0"/>
    <n v="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n v="0"/>
    <n v="0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n v="1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n v="14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n v="0"/>
    <n v="0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n v="0"/>
    <n v="0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n v="14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n v="8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n v="0"/>
    <n v="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n v="120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n v="115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n v="119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n v="105"/>
    <n v="36.86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n v="118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n v="101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n v="105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n v="103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n v="108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n v="111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n v="104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n v="103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n v="101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n v="117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n v="133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n v="133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n v="102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n v="128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n v="110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n v="112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n v="126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n v="100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n v="102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n v="108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n v="100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n v="113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n v="128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n v="108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n v="242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n v="142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n v="130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n v="106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n v="105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n v="100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n v="100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n v="124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n v="117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n v="103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n v="108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n v="120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n v="1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n v="107"/>
    <n v="35.04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n v="1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n v="111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n v="115"/>
    <n v="30.1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n v="108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n v="17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n v="187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n v="100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n v="12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n v="111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n v="104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n v="0"/>
    <n v="0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n v="0"/>
    <n v="0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n v="5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n v="32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n v="0"/>
    <n v="0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n v="0"/>
    <n v="0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n v="0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n v="4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n v="0"/>
    <n v="0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n v="2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n v="0"/>
    <n v="0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n v="42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n v="5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n v="2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n v="0"/>
    <n v="0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n v="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n v="7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n v="32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n v="0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n v="0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n v="2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n v="0"/>
    <n v="0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n v="42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n v="1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n v="5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n v="0"/>
    <n v="0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n v="38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n v="5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n v="0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n v="0"/>
    <n v="0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n v="11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n v="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n v="23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n v="0"/>
    <n v="0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n v="0"/>
    <n v="0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n v="38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n v="9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n v="0"/>
    <n v="0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n v="21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n v="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n v="4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n v="0"/>
    <n v="0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n v="6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n v="1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n v="18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n v="9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n v="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n v="0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n v="37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n v="1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n v="0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n v="61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n v="8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n v="22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n v="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n v="27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n v="100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n v="103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n v="102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n v="131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n v="100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n v="102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n v="101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n v="106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n v="105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n v="10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n v="108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n v="101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n v="128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n v="1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n v="101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n v="107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n v="2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n v="0"/>
    <n v="0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n v="0"/>
    <n v="0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n v="4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n v="0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n v="0"/>
    <n v="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n v="2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n v="8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n v="0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n v="0"/>
    <n v="0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n v="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n v="0"/>
    <n v="0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n v="0"/>
    <n v="0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n v="0"/>
    <n v="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n v="107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n v="101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n v="109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n v="114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n v="114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n v="106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n v="163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n v="106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n v="100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n v="105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n v="175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n v="102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n v="100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n v="171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n v="114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n v="129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n v="101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n v="109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n v="129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n v="102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n v="147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n v="100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n v="122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n v="1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n v="11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n v="100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n v="177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n v="1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n v="105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n v="100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n v="458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n v="105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n v="172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n v="103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n v="319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n v="109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n v="101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n v="113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n v="120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n v="108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n v="101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n v="12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n v="117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n v="157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n v="113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n v="103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n v="106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n v="101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n v="121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n v="101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n v="116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n v="101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n v="103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n v="246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n v="302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n v="168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n v="11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n v="107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n v="100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n v="147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n v="113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n v="10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n v="127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n v="213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n v="101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n v="109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n v="108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n v="110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n v="128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n v="11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n v="109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n v="133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n v="191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n v="166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n v="107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n v="106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n v="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n v="0"/>
    <n v="0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n v="0"/>
    <n v="0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n v="0"/>
    <n v="0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n v="0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n v="0"/>
    <n v="0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n v="67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n v="20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n v="11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n v="12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n v="1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n v="3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n v="6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n v="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n v="0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n v="9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n v="0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n v="1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n v="0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n v="0"/>
    <n v="0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n v="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n v="12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n v="2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n v="0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n v="23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n v="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n v="16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n v="1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n v="23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n v="4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n v="17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n v="4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n v="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n v="39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n v="42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n v="20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n v="25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n v="27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n v="5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n v="4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n v="0"/>
    <n v="0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n v="1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n v="6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n v="0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n v="0"/>
    <n v="0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n v="4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n v="0"/>
    <n v="0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n v="0"/>
    <n v="0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n v="0"/>
    <n v="0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n v="0"/>
    <n v="0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n v="118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n v="131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n v="101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n v="100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n v="106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n v="336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n v="113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n v="189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n v="102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n v="101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n v="114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n v="133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n v="102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n v="105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n v="127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n v="111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n v="107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n v="163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n v="16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n v="116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n v="124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n v="112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n v="109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n v="115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n v="103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n v="101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n v="115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n v="117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n v="172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n v="114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n v="120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n v="109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n v="101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n v="10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n v="107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n v="100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n v="102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n v="116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n v="65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n v="1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n v="0"/>
    <n v="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n v="12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n v="0"/>
    <n v="0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n v="59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n v="0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n v="52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n v="25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n v="0"/>
    <n v="0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n v="0"/>
    <n v="0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n v="46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n v="104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n v="119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n v="126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n v="12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n v="126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n v="100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n v="102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n v="100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n v="100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n v="116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n v="102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n v="100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n v="103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n v="125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n v="110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n v="102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n v="102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n v="104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n v="102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n v="10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n v="11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n v="131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n v="100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n v="103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n v="101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n v="101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n v="112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n v="106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n v="115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n v="127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n v="103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n v="103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n v="104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n v="111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n v="106"/>
    <n v="46.4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n v="101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n v="105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n v="102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n v="111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n v="128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n v="102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n v="101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n v="175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n v="128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n v="106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n v="109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n v="100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n v="103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n v="112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n v="103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n v="164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n v="131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n v="102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n v="128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n v="130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n v="154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n v="107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n v="101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n v="100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n v="117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n v="103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n v="114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n v="103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n v="122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n v="103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n v="105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n v="102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n v="102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n v="100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n v="1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n v="114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n v="286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n v="118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n v="103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n v="144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n v="100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n v="102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n v="116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n v="136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n v="133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n v="103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n v="105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n v="175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n v="107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n v="122"/>
    <n v="75.09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n v="159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n v="100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n v="1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n v="116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n v="211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n v="110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n v="1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n v="106"/>
    <n v="61.9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n v="12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n v="101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n v="102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n v="126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n v="102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n v="113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n v="101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n v="101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n v="146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n v="117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n v="106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n v="10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n v="105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n v="139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n v="1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n v="100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n v="110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n v="104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n v="138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n v="100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n v="102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n v="171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n v="101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n v="110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n v="119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n v="1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n v="153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n v="104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n v="101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n v="315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n v="102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n v="126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n v="101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n v="101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n v="103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n v="101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n v="113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n v="101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n v="106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n v="104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n v="221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n v="119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n v="105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n v="104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n v="118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n v="139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n v="104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n v="100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n v="107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n v="100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n v="100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n v="101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n v="108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n v="104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n v="104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n v="102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n v="101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n v="112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n v="1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n v="100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n v="105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n v="117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n v="104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n v="115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n v="102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n v="223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n v="100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n v="106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n v="184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n v="104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n v="112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n v="111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n v="104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n v="100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n v="102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n v="110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n v="100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n v="122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n v="138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n v="100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n v="107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n v="211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n v="124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n v="109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n v="104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n v="100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n v="13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n v="104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n v="100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n v="120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n v="1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n v="101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n v="107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n v="138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n v="101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n v="109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n v="104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n v="103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n v="108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n v="100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n v="103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n v="109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n v="100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n v="11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n v="1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n v="106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n v="112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n v="106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n v="101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n v="104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n v="135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n v="105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n v="103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n v="186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n v="100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n v="108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n v="110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n v="171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n v="152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n v="101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n v="153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n v="101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n v="101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n v="191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n v="14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n v="124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n v="126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n v="139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n v="202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n v="103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n v="102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n v="103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n v="127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n v="101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n v="122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n v="113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n v="150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n v="215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n v="102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n v="100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n v="10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n v="11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n v="115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n v="113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n v="128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n v="143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n v="119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n v="138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n v="160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n v="114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n v="101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n v="155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n v="128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n v="121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n v="113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n v="128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n v="105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n v="1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n v="100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n v="107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n v="124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n v="109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n v="102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n v="106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n v="106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n v="101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n v="105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n v="108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n v="104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n v="10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n v="106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n v="101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n v="101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n v="100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n v="118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n v="103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n v="100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n v="100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n v="110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n v="101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n v="101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n v="169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n v="1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n v="114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n v="102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n v="106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n v="117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n v="101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n v="132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n v="1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n v="128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n v="119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n v="126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n v="156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n v="103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n v="153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n v="18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n v="128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n v="120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n v="123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n v="105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n v="102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n v="105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n v="100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n v="100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n v="102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n v="114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n v="102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n v="102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n v="105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n v="102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n v="106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n v="113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n v="100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n v="100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n v="100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n v="144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n v="104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n v="108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n v="102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n v="149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n v="105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n v="101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n v="131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n v="105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n v="109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n v="111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n v="100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n v="114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n v="100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n v="103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n v="106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n v="101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n v="130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n v="100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n v="100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n v="114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n v="100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n v="287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n v="109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n v="116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n v="119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n v="109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n v="127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n v="101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n v="128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n v="100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n v="175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n v="127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n v="111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n v="126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n v="119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n v="108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n v="103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n v="11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n v="202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n v="104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n v="100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n v="171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n v="113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n v="184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n v="130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n v="1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n v="153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n v="162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n v="136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n v="144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n v="101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n v="107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n v="125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n v="101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n v="113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n v="105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n v="11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n v="1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n v="12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n v="105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n v="103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n v="102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n v="100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n v="0"/>
    <n v="0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n v="51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n v="35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n v="4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n v="0"/>
    <n v="0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n v="31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n v="6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n v="0"/>
    <n v="0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n v="0"/>
    <n v="0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n v="16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n v="5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n v="100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n v="100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n v="104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n v="251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n v="101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n v="174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n v="116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n v="111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n v="102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n v="100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n v="11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n v="1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n v="109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n v="11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n v="100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n v="103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n v="104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n v="138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n v="110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n v="101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n v="102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n v="114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n v="100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n v="140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n v="129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n v="103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n v="103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n v="139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n v="111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n v="139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n v="106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n v="101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n v="100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n v="109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n v="118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n v="120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n v="128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n v="126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n v="129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n v="107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n v="100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n v="155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n v="111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n v="121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n v="100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n v="109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n v="123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n v="136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n v="103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n v="186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n v="300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n v="108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n v="141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n v="114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n v="154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n v="102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n v="102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n v="103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n v="156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n v="239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n v="105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n v="101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n v="111"/>
    <n v="47.66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n v="10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n v="103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n v="339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n v="101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n v="9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n v="11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n v="15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n v="0"/>
    <n v="0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n v="2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n v="1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n v="21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n v="20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n v="1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n v="0"/>
    <n v="0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n v="0"/>
    <n v="0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n v="0"/>
    <n v="0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n v="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n v="104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n v="13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n v="113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n v="103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n v="12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n v="130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n v="101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n v="102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n v="110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n v="101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n v="1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n v="106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n v="100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n v="1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n v="113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n v="103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n v="117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n v="108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n v="100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n v="146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n v="11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n v="108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n v="1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n v="107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n v="143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n v="105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n v="104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n v="110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n v="102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n v="129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n v="111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n v="0"/>
    <n v="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n v="0"/>
    <n v="0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n v="90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n v="4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n v="9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n v="0"/>
    <n v="0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n v="0"/>
    <n v="0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n v="30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n v="100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n v="101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n v="122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n v="330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n v="110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n v="101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n v="140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n v="100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n v="119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n v="106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n v="14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n v="105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n v="110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n v="106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n v="108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n v="105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n v="153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n v="100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n v="100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n v="106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n v="105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n v="11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n v="109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n v="113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n v="102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n v="101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n v="101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n v="6500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n v="9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n v="22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n v="21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n v="2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n v="3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n v="16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n v="16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n v="7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n v="4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n v="34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n v="5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n v="18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n v="0"/>
    <n v="0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n v="1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n v="27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n v="13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n v="3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n v="0"/>
    <n v="0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n v="0"/>
    <n v="0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n v="0"/>
    <n v="0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n v="0"/>
    <n v="0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n v="53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n v="5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n v="0"/>
    <n v="0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n v="13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n v="0"/>
    <n v="0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n v="0"/>
    <n v="0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n v="0"/>
    <n v="0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n v="0"/>
    <n v="0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n v="0"/>
    <n v="0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n v="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n v="1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n v="33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n v="0"/>
    <n v="0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n v="22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n v="3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n v="11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n v="1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n v="33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n v="1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n v="49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n v="0"/>
    <n v="0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n v="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n v="12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n v="67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n v="3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n v="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n v="10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n v="36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n v="0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n v="0"/>
    <n v="0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n v="0"/>
    <n v="0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n v="8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n v="12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n v="0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n v="2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n v="0"/>
    <n v="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n v="0"/>
    <n v="0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n v="16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n v="11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n v="44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n v="0"/>
    <n v="0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n v="12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n v="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n v="0"/>
    <n v="0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n v="36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n v="0"/>
    <n v="0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n v="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n v="0"/>
    <n v="0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n v="16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n v="1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n v="0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n v="0"/>
    <n v="0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n v="0"/>
    <n v="0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n v="24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n v="0"/>
    <n v="0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n v="32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n v="24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n v="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n v="3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n v="0"/>
    <n v="0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n v="11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n v="7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n v="1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n v="21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n v="78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n v="32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n v="0"/>
    <n v="0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n v="11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n v="2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n v="18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n v="4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n v="35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n v="6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n v="32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n v="1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n v="38"/>
    <n v="11.62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n v="0"/>
    <n v="0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n v="4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n v="5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n v="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n v="17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n v="0"/>
    <n v="0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n v="57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n v="17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n v="0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n v="10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n v="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n v="4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n v="24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n v="0"/>
    <n v="0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n v="0"/>
    <n v="0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n v="0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n v="14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n v="1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n v="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n v="17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n v="7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n v="0"/>
    <n v="0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n v="1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n v="0"/>
    <n v="0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n v="0"/>
    <n v="0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n v="16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n v="0"/>
    <n v="0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n v="7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n v="26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n v="47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n v="31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n v="0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n v="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n v="0"/>
    <n v="0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n v="38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n v="0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n v="8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n v="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n v="18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n v="0"/>
    <n v="0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n v="38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n v="0"/>
    <n v="0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n v="18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n v="53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n v="22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n v="3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n v="3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n v="3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n v="0"/>
    <n v="0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n v="2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n v="1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n v="19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n v="61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n v="34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n v="17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n v="0"/>
    <n v="0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n v="0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n v="1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n v="29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n v="0"/>
    <n v="0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n v="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n v="0"/>
    <n v="0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n v="0"/>
    <n v="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n v="16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n v="22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n v="0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n v="5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n v="0"/>
    <n v="0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n v="11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n v="3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n v="0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n v="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n v="37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n v="3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n v="0"/>
    <n v="0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n v="0"/>
    <n v="0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n v="0"/>
    <n v="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n v="0"/>
    <n v="0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n v="27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n v="10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n v="21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n v="7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n v="71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n v="0"/>
    <n v="0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n v="29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n v="3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n v="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n v="0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D43CE-E301-2345-80F2-52D180CB397A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9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selection activeCell="A4115" sqref="A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7" width="36.5" customWidth="1"/>
    <col min="18" max="18" width="24.5" customWidth="1"/>
    <col min="19" max="19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8310</v>
      </c>
      <c r="Q1" s="1" t="s">
        <v>8311</v>
      </c>
      <c r="R1" s="1" t="s">
        <v>8306</v>
      </c>
      <c r="S1" s="1" t="s">
        <v>8307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>
        <f>ROUND(E2/D2*100,0)</f>
        <v>137</v>
      </c>
      <c r="Q2">
        <f>IFERROR(ROUND(E2/L2,2),0)</f>
        <v>63.92</v>
      </c>
      <c r="R2" t="str">
        <f t="shared" ref="R2:R65" si="1">LEFT(N2,SEARCH("/",N2)-1)</f>
        <v>film &amp; video</v>
      </c>
      <c r="S2" t="str">
        <f t="shared" ref="S2:S65" si="2">RIGHT(N2,LEN(N2)-SEARCH("/",N2))</f>
        <v>television</v>
      </c>
      <c r="T2">
        <f>YEAR(O2)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>
        <f t="shared" ref="P3:P66" si="3">ROUND(E3/D3*100,0)</f>
        <v>143</v>
      </c>
      <c r="Q3">
        <f t="shared" ref="Q3:Q66" si="4">IFERROR(ROUND(E3/L3,2),0)</f>
        <v>185.48</v>
      </c>
      <c r="R3" t="str">
        <f t="shared" si="1"/>
        <v>film &amp; video</v>
      </c>
      <c r="S3" t="str">
        <f t="shared" si="2"/>
        <v>television</v>
      </c>
      <c r="T3">
        <f t="shared" ref="T3:T66" si="5">YEAR(O3)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>
        <f t="shared" si="3"/>
        <v>105</v>
      </c>
      <c r="Q4">
        <f t="shared" si="4"/>
        <v>15</v>
      </c>
      <c r="R4" t="str">
        <f t="shared" si="1"/>
        <v>film &amp; video</v>
      </c>
      <c r="S4" t="str">
        <f t="shared" si="2"/>
        <v>television</v>
      </c>
      <c r="T4">
        <f t="shared" si="5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>
        <f t="shared" si="3"/>
        <v>104</v>
      </c>
      <c r="Q5">
        <f t="shared" si="4"/>
        <v>69.27</v>
      </c>
      <c r="R5" t="str">
        <f t="shared" si="1"/>
        <v>film &amp; video</v>
      </c>
      <c r="S5" t="str">
        <f t="shared" si="2"/>
        <v>television</v>
      </c>
      <c r="T5">
        <f t="shared" si="5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>
        <f t="shared" si="3"/>
        <v>123</v>
      </c>
      <c r="Q6">
        <f t="shared" si="4"/>
        <v>190.55</v>
      </c>
      <c r="R6" t="str">
        <f t="shared" si="1"/>
        <v>film &amp; video</v>
      </c>
      <c r="S6" t="str">
        <f t="shared" si="2"/>
        <v>television</v>
      </c>
      <c r="T6">
        <f t="shared" si="5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>
        <f t="shared" si="3"/>
        <v>110</v>
      </c>
      <c r="Q7">
        <f t="shared" si="4"/>
        <v>93.4</v>
      </c>
      <c r="R7" t="str">
        <f t="shared" si="1"/>
        <v>film &amp; video</v>
      </c>
      <c r="S7" t="str">
        <f t="shared" si="2"/>
        <v>television</v>
      </c>
      <c r="T7">
        <f t="shared" si="5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>
        <f t="shared" si="3"/>
        <v>106</v>
      </c>
      <c r="Q8">
        <f t="shared" si="4"/>
        <v>146.88</v>
      </c>
      <c r="R8" t="str">
        <f t="shared" si="1"/>
        <v>film &amp; video</v>
      </c>
      <c r="S8" t="str">
        <f t="shared" si="2"/>
        <v>television</v>
      </c>
      <c r="T8">
        <f t="shared" si="5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>
        <f t="shared" si="3"/>
        <v>101</v>
      </c>
      <c r="Q9">
        <f t="shared" si="4"/>
        <v>159.82</v>
      </c>
      <c r="R9" t="str">
        <f t="shared" si="1"/>
        <v>film &amp; video</v>
      </c>
      <c r="S9" t="str">
        <f t="shared" si="2"/>
        <v>television</v>
      </c>
      <c r="T9">
        <f t="shared" si="5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>
        <f t="shared" si="3"/>
        <v>100</v>
      </c>
      <c r="Q10">
        <f t="shared" si="4"/>
        <v>291.79000000000002</v>
      </c>
      <c r="R10" t="str">
        <f t="shared" si="1"/>
        <v>film &amp; video</v>
      </c>
      <c r="S10" t="str">
        <f t="shared" si="2"/>
        <v>television</v>
      </c>
      <c r="T10">
        <f t="shared" si="5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>
        <f t="shared" si="3"/>
        <v>126</v>
      </c>
      <c r="Q11">
        <f t="shared" si="4"/>
        <v>31.5</v>
      </c>
      <c r="R11" t="str">
        <f t="shared" si="1"/>
        <v>film &amp; video</v>
      </c>
      <c r="S11" t="str">
        <f t="shared" si="2"/>
        <v>television</v>
      </c>
      <c r="T11">
        <f t="shared" si="5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>
        <f t="shared" si="3"/>
        <v>101</v>
      </c>
      <c r="Q12">
        <f t="shared" si="4"/>
        <v>158.68</v>
      </c>
      <c r="R12" t="str">
        <f t="shared" si="1"/>
        <v>film &amp; video</v>
      </c>
      <c r="S12" t="str">
        <f t="shared" si="2"/>
        <v>television</v>
      </c>
      <c r="T12">
        <f t="shared" si="5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>
        <f t="shared" si="3"/>
        <v>121</v>
      </c>
      <c r="Q13">
        <f t="shared" si="4"/>
        <v>80.33</v>
      </c>
      <c r="R13" t="str">
        <f t="shared" si="1"/>
        <v>film &amp; video</v>
      </c>
      <c r="S13" t="str">
        <f t="shared" si="2"/>
        <v>television</v>
      </c>
      <c r="T13">
        <f t="shared" si="5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>
        <f t="shared" si="3"/>
        <v>165</v>
      </c>
      <c r="Q14">
        <f t="shared" si="4"/>
        <v>59.96</v>
      </c>
      <c r="R14" t="str">
        <f t="shared" si="1"/>
        <v>film &amp; video</v>
      </c>
      <c r="S14" t="str">
        <f t="shared" si="2"/>
        <v>television</v>
      </c>
      <c r="T14">
        <f t="shared" si="5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>
        <f t="shared" si="3"/>
        <v>160</v>
      </c>
      <c r="Q15">
        <f t="shared" si="4"/>
        <v>109.78</v>
      </c>
      <c r="R15" t="str">
        <f t="shared" si="1"/>
        <v>film &amp; video</v>
      </c>
      <c r="S15" t="str">
        <f t="shared" si="2"/>
        <v>television</v>
      </c>
      <c r="T15">
        <f t="shared" si="5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>
        <f t="shared" si="3"/>
        <v>101</v>
      </c>
      <c r="Q16">
        <f t="shared" si="4"/>
        <v>147.71</v>
      </c>
      <c r="R16" t="str">
        <f t="shared" si="1"/>
        <v>film &amp; video</v>
      </c>
      <c r="S16" t="str">
        <f t="shared" si="2"/>
        <v>television</v>
      </c>
      <c r="T16">
        <f t="shared" si="5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>
        <f t="shared" si="3"/>
        <v>107</v>
      </c>
      <c r="Q17">
        <f t="shared" si="4"/>
        <v>21.76</v>
      </c>
      <c r="R17" t="str">
        <f t="shared" si="1"/>
        <v>film &amp; video</v>
      </c>
      <c r="S17" t="str">
        <f t="shared" si="2"/>
        <v>television</v>
      </c>
      <c r="T17">
        <f t="shared" si="5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>
        <f t="shared" si="3"/>
        <v>100</v>
      </c>
      <c r="Q18">
        <f t="shared" si="4"/>
        <v>171.84</v>
      </c>
      <c r="R18" t="str">
        <f t="shared" si="1"/>
        <v>film &amp; video</v>
      </c>
      <c r="S18" t="str">
        <f t="shared" si="2"/>
        <v>television</v>
      </c>
      <c r="T18">
        <f t="shared" si="5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>
        <f t="shared" si="3"/>
        <v>101</v>
      </c>
      <c r="Q19">
        <f t="shared" si="4"/>
        <v>41.94</v>
      </c>
      <c r="R19" t="str">
        <f t="shared" si="1"/>
        <v>film &amp; video</v>
      </c>
      <c r="S19" t="str">
        <f t="shared" si="2"/>
        <v>television</v>
      </c>
      <c r="T19">
        <f t="shared" si="5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>
        <f t="shared" si="3"/>
        <v>106</v>
      </c>
      <c r="Q20">
        <f t="shared" si="4"/>
        <v>93.26</v>
      </c>
      <c r="R20" t="str">
        <f t="shared" si="1"/>
        <v>film &amp; video</v>
      </c>
      <c r="S20" t="str">
        <f t="shared" si="2"/>
        <v>television</v>
      </c>
      <c r="T20">
        <f t="shared" si="5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>
        <f t="shared" si="3"/>
        <v>145</v>
      </c>
      <c r="Q21">
        <f t="shared" si="4"/>
        <v>56.14</v>
      </c>
      <c r="R21" t="str">
        <f t="shared" si="1"/>
        <v>film &amp; video</v>
      </c>
      <c r="S21" t="str">
        <f t="shared" si="2"/>
        <v>television</v>
      </c>
      <c r="T21">
        <f t="shared" si="5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>
        <f t="shared" si="3"/>
        <v>100</v>
      </c>
      <c r="Q22">
        <f t="shared" si="4"/>
        <v>80.16</v>
      </c>
      <c r="R22" t="str">
        <f t="shared" si="1"/>
        <v>film &amp; video</v>
      </c>
      <c r="S22" t="str">
        <f t="shared" si="2"/>
        <v>television</v>
      </c>
      <c r="T22">
        <f t="shared" si="5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>
        <f t="shared" si="3"/>
        <v>109</v>
      </c>
      <c r="Q23">
        <f t="shared" si="4"/>
        <v>199.9</v>
      </c>
      <c r="R23" t="str">
        <f t="shared" si="1"/>
        <v>film &amp; video</v>
      </c>
      <c r="S23" t="str">
        <f t="shared" si="2"/>
        <v>television</v>
      </c>
      <c r="T23">
        <f t="shared" si="5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>
        <f t="shared" si="3"/>
        <v>117</v>
      </c>
      <c r="Q24">
        <f t="shared" si="4"/>
        <v>51.25</v>
      </c>
      <c r="R24" t="str">
        <f t="shared" si="1"/>
        <v>film &amp; video</v>
      </c>
      <c r="S24" t="str">
        <f t="shared" si="2"/>
        <v>television</v>
      </c>
      <c r="T24">
        <f t="shared" si="5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>
        <f t="shared" si="3"/>
        <v>119</v>
      </c>
      <c r="Q25">
        <f t="shared" si="4"/>
        <v>103.04</v>
      </c>
      <c r="R25" t="str">
        <f t="shared" si="1"/>
        <v>film &amp; video</v>
      </c>
      <c r="S25" t="str">
        <f t="shared" si="2"/>
        <v>television</v>
      </c>
      <c r="T25">
        <f t="shared" si="5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>
        <f t="shared" si="3"/>
        <v>109</v>
      </c>
      <c r="Q26">
        <f t="shared" si="4"/>
        <v>66.349999999999994</v>
      </c>
      <c r="R26" t="str">
        <f t="shared" si="1"/>
        <v>film &amp; video</v>
      </c>
      <c r="S26" t="str">
        <f t="shared" si="2"/>
        <v>television</v>
      </c>
      <c r="T26">
        <f t="shared" si="5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>
        <f t="shared" si="3"/>
        <v>133</v>
      </c>
      <c r="Q27">
        <f t="shared" si="4"/>
        <v>57.14</v>
      </c>
      <c r="R27" t="str">
        <f t="shared" si="1"/>
        <v>film &amp; video</v>
      </c>
      <c r="S27" t="str">
        <f t="shared" si="2"/>
        <v>television</v>
      </c>
      <c r="T27">
        <f t="shared" si="5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>
        <f t="shared" si="3"/>
        <v>155</v>
      </c>
      <c r="Q28">
        <f t="shared" si="4"/>
        <v>102.11</v>
      </c>
      <c r="R28" t="str">
        <f t="shared" si="1"/>
        <v>film &amp; video</v>
      </c>
      <c r="S28" t="str">
        <f t="shared" si="2"/>
        <v>television</v>
      </c>
      <c r="T28">
        <f t="shared" si="5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>
        <f t="shared" si="3"/>
        <v>112</v>
      </c>
      <c r="Q29">
        <f t="shared" si="4"/>
        <v>148.97</v>
      </c>
      <c r="R29" t="str">
        <f t="shared" si="1"/>
        <v>film &amp; video</v>
      </c>
      <c r="S29" t="str">
        <f t="shared" si="2"/>
        <v>television</v>
      </c>
      <c r="T29">
        <f t="shared" si="5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>
        <f t="shared" si="3"/>
        <v>100</v>
      </c>
      <c r="Q30">
        <f t="shared" si="4"/>
        <v>169.61</v>
      </c>
      <c r="R30" t="str">
        <f t="shared" si="1"/>
        <v>film &amp; video</v>
      </c>
      <c r="S30" t="str">
        <f t="shared" si="2"/>
        <v>television</v>
      </c>
      <c r="T30">
        <f t="shared" si="5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>
        <f t="shared" si="3"/>
        <v>123</v>
      </c>
      <c r="Q31">
        <f t="shared" si="4"/>
        <v>31.62</v>
      </c>
      <c r="R31" t="str">
        <f t="shared" si="1"/>
        <v>film &amp; video</v>
      </c>
      <c r="S31" t="str">
        <f t="shared" si="2"/>
        <v>television</v>
      </c>
      <c r="T31">
        <f t="shared" si="5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>
        <f t="shared" si="3"/>
        <v>101</v>
      </c>
      <c r="Q32">
        <f t="shared" si="4"/>
        <v>76.45</v>
      </c>
      <c r="R32" t="str">
        <f t="shared" si="1"/>
        <v>film &amp; video</v>
      </c>
      <c r="S32" t="str">
        <f t="shared" si="2"/>
        <v>television</v>
      </c>
      <c r="T32">
        <f t="shared" si="5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>
        <f t="shared" si="3"/>
        <v>100</v>
      </c>
      <c r="Q33">
        <f t="shared" si="4"/>
        <v>13</v>
      </c>
      <c r="R33" t="str">
        <f t="shared" si="1"/>
        <v>film &amp; video</v>
      </c>
      <c r="S33" t="str">
        <f t="shared" si="2"/>
        <v>television</v>
      </c>
      <c r="T33">
        <f t="shared" si="5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>
        <f t="shared" si="3"/>
        <v>100</v>
      </c>
      <c r="Q34">
        <f t="shared" si="4"/>
        <v>320.45</v>
      </c>
      <c r="R34" t="str">
        <f t="shared" si="1"/>
        <v>film &amp; video</v>
      </c>
      <c r="S34" t="str">
        <f t="shared" si="2"/>
        <v>television</v>
      </c>
      <c r="T34">
        <f t="shared" si="5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>
        <f t="shared" si="3"/>
        <v>102</v>
      </c>
      <c r="Q35">
        <f t="shared" si="4"/>
        <v>83.75</v>
      </c>
      <c r="R35" t="str">
        <f t="shared" si="1"/>
        <v>film &amp; video</v>
      </c>
      <c r="S35" t="str">
        <f t="shared" si="2"/>
        <v>television</v>
      </c>
      <c r="T35">
        <f t="shared" si="5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>
        <f t="shared" si="3"/>
        <v>130</v>
      </c>
      <c r="Q36">
        <f t="shared" si="4"/>
        <v>49.88</v>
      </c>
      <c r="R36" t="str">
        <f t="shared" si="1"/>
        <v>film &amp; video</v>
      </c>
      <c r="S36" t="str">
        <f t="shared" si="2"/>
        <v>television</v>
      </c>
      <c r="T36">
        <f t="shared" si="5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>
        <f t="shared" si="3"/>
        <v>167</v>
      </c>
      <c r="Q37">
        <f t="shared" si="4"/>
        <v>59.46</v>
      </c>
      <c r="R37" t="str">
        <f t="shared" si="1"/>
        <v>film &amp; video</v>
      </c>
      <c r="S37" t="str">
        <f t="shared" si="2"/>
        <v>television</v>
      </c>
      <c r="T37">
        <f t="shared" si="5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>
        <f t="shared" si="3"/>
        <v>142</v>
      </c>
      <c r="Q38">
        <f t="shared" si="4"/>
        <v>193.84</v>
      </c>
      <c r="R38" t="str">
        <f t="shared" si="1"/>
        <v>film &amp; video</v>
      </c>
      <c r="S38" t="str">
        <f t="shared" si="2"/>
        <v>television</v>
      </c>
      <c r="T38">
        <f t="shared" si="5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>
        <f t="shared" si="3"/>
        <v>183</v>
      </c>
      <c r="Q39">
        <f t="shared" si="4"/>
        <v>159.51</v>
      </c>
      <c r="R39" t="str">
        <f t="shared" si="1"/>
        <v>film &amp; video</v>
      </c>
      <c r="S39" t="str">
        <f t="shared" si="2"/>
        <v>television</v>
      </c>
      <c r="T39">
        <f t="shared" si="5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>
        <f t="shared" si="3"/>
        <v>110</v>
      </c>
      <c r="Q40">
        <f t="shared" si="4"/>
        <v>41.68</v>
      </c>
      <c r="R40" t="str">
        <f t="shared" si="1"/>
        <v>film &amp; video</v>
      </c>
      <c r="S40" t="str">
        <f t="shared" si="2"/>
        <v>television</v>
      </c>
      <c r="T40">
        <f t="shared" si="5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>
        <f t="shared" si="3"/>
        <v>131</v>
      </c>
      <c r="Q41">
        <f t="shared" si="4"/>
        <v>150.9</v>
      </c>
      <c r="R41" t="str">
        <f t="shared" si="1"/>
        <v>film &amp; video</v>
      </c>
      <c r="S41" t="str">
        <f t="shared" si="2"/>
        <v>television</v>
      </c>
      <c r="T41">
        <f t="shared" si="5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>
        <f t="shared" si="3"/>
        <v>101</v>
      </c>
      <c r="Q42">
        <f t="shared" si="4"/>
        <v>126.69</v>
      </c>
      <c r="R42" t="str">
        <f t="shared" si="1"/>
        <v>film &amp; video</v>
      </c>
      <c r="S42" t="str">
        <f t="shared" si="2"/>
        <v>television</v>
      </c>
      <c r="T42">
        <f t="shared" si="5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>
        <f t="shared" si="3"/>
        <v>100</v>
      </c>
      <c r="Q43">
        <f t="shared" si="4"/>
        <v>105.26</v>
      </c>
      <c r="R43" t="str">
        <f t="shared" si="1"/>
        <v>film &amp; video</v>
      </c>
      <c r="S43" t="str">
        <f t="shared" si="2"/>
        <v>television</v>
      </c>
      <c r="T43">
        <f t="shared" si="5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>
        <f t="shared" si="3"/>
        <v>142</v>
      </c>
      <c r="Q44">
        <f t="shared" si="4"/>
        <v>117.51</v>
      </c>
      <c r="R44" t="str">
        <f t="shared" si="1"/>
        <v>film &amp; video</v>
      </c>
      <c r="S44" t="str">
        <f t="shared" si="2"/>
        <v>television</v>
      </c>
      <c r="T44">
        <f t="shared" si="5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>
        <f t="shared" si="3"/>
        <v>309</v>
      </c>
      <c r="Q45">
        <f t="shared" si="4"/>
        <v>117.36</v>
      </c>
      <c r="R45" t="str">
        <f t="shared" si="1"/>
        <v>film &amp; video</v>
      </c>
      <c r="S45" t="str">
        <f t="shared" si="2"/>
        <v>television</v>
      </c>
      <c r="T45">
        <f t="shared" si="5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>
        <f t="shared" si="3"/>
        <v>100</v>
      </c>
      <c r="Q46">
        <f t="shared" si="4"/>
        <v>133.33000000000001</v>
      </c>
      <c r="R46" t="str">
        <f t="shared" si="1"/>
        <v>film &amp; video</v>
      </c>
      <c r="S46" t="str">
        <f t="shared" si="2"/>
        <v>television</v>
      </c>
      <c r="T46">
        <f t="shared" si="5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>
        <f t="shared" si="3"/>
        <v>120</v>
      </c>
      <c r="Q47">
        <f t="shared" si="4"/>
        <v>98.36</v>
      </c>
      <c r="R47" t="str">
        <f t="shared" si="1"/>
        <v>film &amp; video</v>
      </c>
      <c r="S47" t="str">
        <f t="shared" si="2"/>
        <v>television</v>
      </c>
      <c r="T47">
        <f t="shared" si="5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>
        <f t="shared" si="3"/>
        <v>104</v>
      </c>
      <c r="Q48">
        <f t="shared" si="4"/>
        <v>194.44</v>
      </c>
      <c r="R48" t="str">
        <f t="shared" si="1"/>
        <v>film &amp; video</v>
      </c>
      <c r="S48" t="str">
        <f t="shared" si="2"/>
        <v>television</v>
      </c>
      <c r="T48">
        <f t="shared" si="5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>
        <f t="shared" si="3"/>
        <v>108</v>
      </c>
      <c r="Q49">
        <f t="shared" si="4"/>
        <v>76.87</v>
      </c>
      <c r="R49" t="str">
        <f t="shared" si="1"/>
        <v>film &amp; video</v>
      </c>
      <c r="S49" t="str">
        <f t="shared" si="2"/>
        <v>television</v>
      </c>
      <c r="T49">
        <f t="shared" si="5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>
        <f t="shared" si="3"/>
        <v>108</v>
      </c>
      <c r="Q50">
        <f t="shared" si="4"/>
        <v>56.82</v>
      </c>
      <c r="R50" t="str">
        <f t="shared" si="1"/>
        <v>film &amp; video</v>
      </c>
      <c r="S50" t="str">
        <f t="shared" si="2"/>
        <v>television</v>
      </c>
      <c r="T50">
        <f t="shared" si="5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>
        <f t="shared" si="3"/>
        <v>100</v>
      </c>
      <c r="Q51">
        <f t="shared" si="4"/>
        <v>137.93</v>
      </c>
      <c r="R51" t="str">
        <f t="shared" si="1"/>
        <v>film &amp; video</v>
      </c>
      <c r="S51" t="str">
        <f t="shared" si="2"/>
        <v>television</v>
      </c>
      <c r="T51">
        <f t="shared" si="5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>
        <f t="shared" si="3"/>
        <v>100</v>
      </c>
      <c r="Q52">
        <f t="shared" si="4"/>
        <v>27.27</v>
      </c>
      <c r="R52" t="str">
        <f t="shared" si="1"/>
        <v>film &amp; video</v>
      </c>
      <c r="S52" t="str">
        <f t="shared" si="2"/>
        <v>television</v>
      </c>
      <c r="T52">
        <f t="shared" si="5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>
        <f t="shared" si="3"/>
        <v>128</v>
      </c>
      <c r="Q53">
        <f t="shared" si="4"/>
        <v>118.34</v>
      </c>
      <c r="R53" t="str">
        <f t="shared" si="1"/>
        <v>film &amp; video</v>
      </c>
      <c r="S53" t="str">
        <f t="shared" si="2"/>
        <v>television</v>
      </c>
      <c r="T53">
        <f t="shared" si="5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>
        <f t="shared" si="3"/>
        <v>116</v>
      </c>
      <c r="Q54">
        <f t="shared" si="4"/>
        <v>223.48</v>
      </c>
      <c r="R54" t="str">
        <f t="shared" si="1"/>
        <v>film &amp; video</v>
      </c>
      <c r="S54" t="str">
        <f t="shared" si="2"/>
        <v>television</v>
      </c>
      <c r="T54">
        <f t="shared" si="5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>
        <f t="shared" si="3"/>
        <v>110</v>
      </c>
      <c r="Q55">
        <f t="shared" si="4"/>
        <v>28.11</v>
      </c>
      <c r="R55" t="str">
        <f t="shared" si="1"/>
        <v>film &amp; video</v>
      </c>
      <c r="S55" t="str">
        <f t="shared" si="2"/>
        <v>television</v>
      </c>
      <c r="T55">
        <f t="shared" si="5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>
        <f t="shared" si="3"/>
        <v>101</v>
      </c>
      <c r="Q56">
        <f t="shared" si="4"/>
        <v>194.23</v>
      </c>
      <c r="R56" t="str">
        <f t="shared" si="1"/>
        <v>film &amp; video</v>
      </c>
      <c r="S56" t="str">
        <f t="shared" si="2"/>
        <v>television</v>
      </c>
      <c r="T56">
        <f t="shared" si="5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>
        <f t="shared" si="3"/>
        <v>129</v>
      </c>
      <c r="Q57">
        <f t="shared" si="4"/>
        <v>128.94999999999999</v>
      </c>
      <c r="R57" t="str">
        <f t="shared" si="1"/>
        <v>film &amp; video</v>
      </c>
      <c r="S57" t="str">
        <f t="shared" si="2"/>
        <v>television</v>
      </c>
      <c r="T57">
        <f t="shared" si="5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>
        <f t="shared" si="3"/>
        <v>107</v>
      </c>
      <c r="Q58">
        <f t="shared" si="4"/>
        <v>49.32</v>
      </c>
      <c r="R58" t="str">
        <f t="shared" si="1"/>
        <v>film &amp; video</v>
      </c>
      <c r="S58" t="str">
        <f t="shared" si="2"/>
        <v>television</v>
      </c>
      <c r="T58">
        <f t="shared" si="5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>
        <f t="shared" si="3"/>
        <v>102</v>
      </c>
      <c r="Q59">
        <f t="shared" si="4"/>
        <v>221.52</v>
      </c>
      <c r="R59" t="str">
        <f t="shared" si="1"/>
        <v>film &amp; video</v>
      </c>
      <c r="S59" t="str">
        <f t="shared" si="2"/>
        <v>television</v>
      </c>
      <c r="T59">
        <f t="shared" si="5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>
        <f t="shared" si="3"/>
        <v>103</v>
      </c>
      <c r="Q60">
        <f t="shared" si="4"/>
        <v>137.21</v>
      </c>
      <c r="R60" t="str">
        <f t="shared" si="1"/>
        <v>film &amp; video</v>
      </c>
      <c r="S60" t="str">
        <f t="shared" si="2"/>
        <v>television</v>
      </c>
      <c r="T60">
        <f t="shared" si="5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>
        <f t="shared" si="3"/>
        <v>100</v>
      </c>
      <c r="Q61">
        <f t="shared" si="4"/>
        <v>606.82000000000005</v>
      </c>
      <c r="R61" t="str">
        <f t="shared" si="1"/>
        <v>film &amp; video</v>
      </c>
      <c r="S61" t="str">
        <f t="shared" si="2"/>
        <v>television</v>
      </c>
      <c r="T61">
        <f t="shared" si="5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>
        <f t="shared" si="3"/>
        <v>103</v>
      </c>
      <c r="Q62">
        <f t="shared" si="4"/>
        <v>43.04</v>
      </c>
      <c r="R62" t="str">
        <f t="shared" si="1"/>
        <v>film &amp; video</v>
      </c>
      <c r="S62" t="str">
        <f t="shared" si="2"/>
        <v>shorts</v>
      </c>
      <c r="T62">
        <f t="shared" si="5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>
        <f t="shared" si="3"/>
        <v>148</v>
      </c>
      <c r="Q63">
        <f t="shared" si="4"/>
        <v>322.39</v>
      </c>
      <c r="R63" t="str">
        <f t="shared" si="1"/>
        <v>film &amp; video</v>
      </c>
      <c r="S63" t="str">
        <f t="shared" si="2"/>
        <v>shorts</v>
      </c>
      <c r="T63">
        <f t="shared" si="5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>
        <f t="shared" si="3"/>
        <v>155</v>
      </c>
      <c r="Q64">
        <f t="shared" si="4"/>
        <v>96.71</v>
      </c>
      <c r="R64" t="str">
        <f t="shared" si="1"/>
        <v>film &amp; video</v>
      </c>
      <c r="S64" t="str">
        <f t="shared" si="2"/>
        <v>shorts</v>
      </c>
      <c r="T64">
        <f t="shared" si="5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>
        <f t="shared" si="3"/>
        <v>114</v>
      </c>
      <c r="Q65">
        <f t="shared" si="4"/>
        <v>35.47</v>
      </c>
      <c r="R65" t="str">
        <f t="shared" si="1"/>
        <v>film &amp; video</v>
      </c>
      <c r="S65" t="str">
        <f t="shared" si="2"/>
        <v>shorts</v>
      </c>
      <c r="T65">
        <f t="shared" si="5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6">(((J66/60)/60)/24)+DATE(1970,1,1)</f>
        <v>41433.01829861111</v>
      </c>
      <c r="P66">
        <f t="shared" si="3"/>
        <v>173</v>
      </c>
      <c r="Q66">
        <f t="shared" si="4"/>
        <v>86.67</v>
      </c>
      <c r="R66" t="str">
        <f t="shared" ref="R66:R129" si="7">LEFT(N66,SEARCH("/",N66)-1)</f>
        <v>film &amp; video</v>
      </c>
      <c r="S66" t="str">
        <f t="shared" ref="S66:S129" si="8">RIGHT(N66,LEN(N66)-SEARCH("/",N66))</f>
        <v>shorts</v>
      </c>
      <c r="T66">
        <f t="shared" si="5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6"/>
        <v>41835.821226851855</v>
      </c>
      <c r="P67">
        <f t="shared" ref="P67:P130" si="9">ROUND(E67/D67*100,0)</f>
        <v>108</v>
      </c>
      <c r="Q67">
        <f t="shared" ref="Q67:Q130" si="10">IFERROR(ROUND(E67/L67,2),0)</f>
        <v>132.05000000000001</v>
      </c>
      <c r="R67" t="str">
        <f t="shared" si="7"/>
        <v>film &amp; video</v>
      </c>
      <c r="S67" t="str">
        <f t="shared" si="8"/>
        <v>shorts</v>
      </c>
      <c r="T67">
        <f t="shared" ref="T67:T130" si="11">YEAR(O67)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6"/>
        <v>42539.849768518514</v>
      </c>
      <c r="P68">
        <f t="shared" si="9"/>
        <v>119</v>
      </c>
      <c r="Q68">
        <f t="shared" si="10"/>
        <v>91.23</v>
      </c>
      <c r="R68" t="str">
        <f t="shared" si="7"/>
        <v>film &amp; video</v>
      </c>
      <c r="S68" t="str">
        <f t="shared" si="8"/>
        <v>shorts</v>
      </c>
      <c r="T68">
        <f t="shared" si="11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6"/>
        <v>41075.583379629628</v>
      </c>
      <c r="P69">
        <f t="shared" si="9"/>
        <v>116</v>
      </c>
      <c r="Q69">
        <f t="shared" si="10"/>
        <v>116.25</v>
      </c>
      <c r="R69" t="str">
        <f t="shared" si="7"/>
        <v>film &amp; video</v>
      </c>
      <c r="S69" t="str">
        <f t="shared" si="8"/>
        <v>shorts</v>
      </c>
      <c r="T69">
        <f t="shared" si="11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6"/>
        <v>41663.569340277776</v>
      </c>
      <c r="P70">
        <f t="shared" si="9"/>
        <v>127</v>
      </c>
      <c r="Q70">
        <f t="shared" si="10"/>
        <v>21.19</v>
      </c>
      <c r="R70" t="str">
        <f t="shared" si="7"/>
        <v>film &amp; video</v>
      </c>
      <c r="S70" t="str">
        <f t="shared" si="8"/>
        <v>shorts</v>
      </c>
      <c r="T70">
        <f t="shared" si="11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6"/>
        <v>40786.187789351854</v>
      </c>
      <c r="P71">
        <f t="shared" si="9"/>
        <v>111</v>
      </c>
      <c r="Q71">
        <f t="shared" si="10"/>
        <v>62.33</v>
      </c>
      <c r="R71" t="str">
        <f t="shared" si="7"/>
        <v>film &amp; video</v>
      </c>
      <c r="S71" t="str">
        <f t="shared" si="8"/>
        <v>shorts</v>
      </c>
      <c r="T71">
        <f t="shared" si="11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6"/>
        <v>40730.896354166667</v>
      </c>
      <c r="P72">
        <f t="shared" si="9"/>
        <v>127</v>
      </c>
      <c r="Q72">
        <f t="shared" si="10"/>
        <v>37.409999999999997</v>
      </c>
      <c r="R72" t="str">
        <f t="shared" si="7"/>
        <v>film &amp; video</v>
      </c>
      <c r="S72" t="str">
        <f t="shared" si="8"/>
        <v>shorts</v>
      </c>
      <c r="T72">
        <f t="shared" si="11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6"/>
        <v>40997.271493055552</v>
      </c>
      <c r="P73">
        <f t="shared" si="9"/>
        <v>124</v>
      </c>
      <c r="Q73">
        <f t="shared" si="10"/>
        <v>69.72</v>
      </c>
      <c r="R73" t="str">
        <f t="shared" si="7"/>
        <v>film &amp; video</v>
      </c>
      <c r="S73" t="str">
        <f t="shared" si="8"/>
        <v>shorts</v>
      </c>
      <c r="T73">
        <f t="shared" si="11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6"/>
        <v>41208.010196759256</v>
      </c>
      <c r="P74">
        <f t="shared" si="9"/>
        <v>108</v>
      </c>
      <c r="Q74">
        <f t="shared" si="10"/>
        <v>58.17</v>
      </c>
      <c r="R74" t="str">
        <f t="shared" si="7"/>
        <v>film &amp; video</v>
      </c>
      <c r="S74" t="str">
        <f t="shared" si="8"/>
        <v>shorts</v>
      </c>
      <c r="T74">
        <f t="shared" si="11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6"/>
        <v>40587.75675925926</v>
      </c>
      <c r="P75">
        <f t="shared" si="9"/>
        <v>100</v>
      </c>
      <c r="Q75">
        <f t="shared" si="10"/>
        <v>50</v>
      </c>
      <c r="R75" t="str">
        <f t="shared" si="7"/>
        <v>film &amp; video</v>
      </c>
      <c r="S75" t="str">
        <f t="shared" si="8"/>
        <v>shorts</v>
      </c>
      <c r="T75">
        <f t="shared" si="11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6"/>
        <v>42360.487210648149</v>
      </c>
      <c r="P76">
        <f t="shared" si="9"/>
        <v>113</v>
      </c>
      <c r="Q76">
        <f t="shared" si="10"/>
        <v>19.47</v>
      </c>
      <c r="R76" t="str">
        <f t="shared" si="7"/>
        <v>film &amp; video</v>
      </c>
      <c r="S76" t="str">
        <f t="shared" si="8"/>
        <v>shorts</v>
      </c>
      <c r="T76">
        <f t="shared" si="11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6"/>
        <v>41357.209166666667</v>
      </c>
      <c r="P77">
        <f t="shared" si="9"/>
        <v>115</v>
      </c>
      <c r="Q77">
        <f t="shared" si="10"/>
        <v>85.96</v>
      </c>
      <c r="R77" t="str">
        <f t="shared" si="7"/>
        <v>film &amp; video</v>
      </c>
      <c r="S77" t="str">
        <f t="shared" si="8"/>
        <v>shorts</v>
      </c>
      <c r="T77">
        <f t="shared" si="11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6"/>
        <v>40844.691643518519</v>
      </c>
      <c r="P78">
        <f t="shared" si="9"/>
        <v>153</v>
      </c>
      <c r="Q78">
        <f t="shared" si="10"/>
        <v>30.67</v>
      </c>
      <c r="R78" t="str">
        <f t="shared" si="7"/>
        <v>film &amp; video</v>
      </c>
      <c r="S78" t="str">
        <f t="shared" si="8"/>
        <v>shorts</v>
      </c>
      <c r="T78">
        <f t="shared" si="11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6"/>
        <v>40997.144872685189</v>
      </c>
      <c r="P79">
        <f t="shared" si="9"/>
        <v>393</v>
      </c>
      <c r="Q79">
        <f t="shared" si="10"/>
        <v>60.38</v>
      </c>
      <c r="R79" t="str">
        <f t="shared" si="7"/>
        <v>film &amp; video</v>
      </c>
      <c r="S79" t="str">
        <f t="shared" si="8"/>
        <v>shorts</v>
      </c>
      <c r="T79">
        <f t="shared" si="11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6"/>
        <v>42604.730567129634</v>
      </c>
      <c r="P80">
        <f t="shared" si="9"/>
        <v>2702</v>
      </c>
      <c r="Q80">
        <f t="shared" si="10"/>
        <v>38.6</v>
      </c>
      <c r="R80" t="str">
        <f t="shared" si="7"/>
        <v>film &amp; video</v>
      </c>
      <c r="S80" t="str">
        <f t="shared" si="8"/>
        <v>shorts</v>
      </c>
      <c r="T80">
        <f t="shared" si="11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6"/>
        <v>41724.776539351849</v>
      </c>
      <c r="P81">
        <f t="shared" si="9"/>
        <v>127</v>
      </c>
      <c r="Q81">
        <f t="shared" si="10"/>
        <v>40.270000000000003</v>
      </c>
      <c r="R81" t="str">
        <f t="shared" si="7"/>
        <v>film &amp; video</v>
      </c>
      <c r="S81" t="str">
        <f t="shared" si="8"/>
        <v>shorts</v>
      </c>
      <c r="T81">
        <f t="shared" si="11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6"/>
        <v>41583.083981481483</v>
      </c>
      <c r="P82">
        <f t="shared" si="9"/>
        <v>107</v>
      </c>
      <c r="Q82">
        <f t="shared" si="10"/>
        <v>273.83</v>
      </c>
      <c r="R82" t="str">
        <f t="shared" si="7"/>
        <v>film &amp; video</v>
      </c>
      <c r="S82" t="str">
        <f t="shared" si="8"/>
        <v>shorts</v>
      </c>
      <c r="T82">
        <f t="shared" si="11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6"/>
        <v>41100.158877314818</v>
      </c>
      <c r="P83">
        <f t="shared" si="9"/>
        <v>198</v>
      </c>
      <c r="Q83">
        <f t="shared" si="10"/>
        <v>53.04</v>
      </c>
      <c r="R83" t="str">
        <f t="shared" si="7"/>
        <v>film &amp; video</v>
      </c>
      <c r="S83" t="str">
        <f t="shared" si="8"/>
        <v>shorts</v>
      </c>
      <c r="T83">
        <f t="shared" si="11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6"/>
        <v>40795.820150462961</v>
      </c>
      <c r="P84">
        <f t="shared" si="9"/>
        <v>100</v>
      </c>
      <c r="Q84">
        <f t="shared" si="10"/>
        <v>40.01</v>
      </c>
      <c r="R84" t="str">
        <f t="shared" si="7"/>
        <v>film &amp; video</v>
      </c>
      <c r="S84" t="str">
        <f t="shared" si="8"/>
        <v>shorts</v>
      </c>
      <c r="T84">
        <f t="shared" si="11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6"/>
        <v>42042.615613425922</v>
      </c>
      <c r="P85">
        <f t="shared" si="9"/>
        <v>103</v>
      </c>
      <c r="Q85">
        <f t="shared" si="10"/>
        <v>15.77</v>
      </c>
      <c r="R85" t="str">
        <f t="shared" si="7"/>
        <v>film &amp; video</v>
      </c>
      <c r="S85" t="str">
        <f t="shared" si="8"/>
        <v>shorts</v>
      </c>
      <c r="T85">
        <f t="shared" si="11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6"/>
        <v>40648.757939814815</v>
      </c>
      <c r="P86">
        <f t="shared" si="9"/>
        <v>100</v>
      </c>
      <c r="Q86">
        <f t="shared" si="10"/>
        <v>71.430000000000007</v>
      </c>
      <c r="R86" t="str">
        <f t="shared" si="7"/>
        <v>film &amp; video</v>
      </c>
      <c r="S86" t="str">
        <f t="shared" si="8"/>
        <v>shorts</v>
      </c>
      <c r="T86">
        <f t="shared" si="11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6"/>
        <v>40779.125428240739</v>
      </c>
      <c r="P87">
        <f t="shared" si="9"/>
        <v>126</v>
      </c>
      <c r="Q87">
        <f t="shared" si="10"/>
        <v>71.709999999999994</v>
      </c>
      <c r="R87" t="str">
        <f t="shared" si="7"/>
        <v>film &amp; video</v>
      </c>
      <c r="S87" t="str">
        <f t="shared" si="8"/>
        <v>shorts</v>
      </c>
      <c r="T87">
        <f t="shared" si="11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6"/>
        <v>42291.556076388893</v>
      </c>
      <c r="P88">
        <f t="shared" si="9"/>
        <v>106</v>
      </c>
      <c r="Q88">
        <f t="shared" si="10"/>
        <v>375.76</v>
      </c>
      <c r="R88" t="str">
        <f t="shared" si="7"/>
        <v>film &amp; video</v>
      </c>
      <c r="S88" t="str">
        <f t="shared" si="8"/>
        <v>shorts</v>
      </c>
      <c r="T88">
        <f t="shared" si="11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6"/>
        <v>40322.53938657407</v>
      </c>
      <c r="P89">
        <f t="shared" si="9"/>
        <v>105</v>
      </c>
      <c r="Q89">
        <f t="shared" si="10"/>
        <v>104.6</v>
      </c>
      <c r="R89" t="str">
        <f t="shared" si="7"/>
        <v>film &amp; video</v>
      </c>
      <c r="S89" t="str">
        <f t="shared" si="8"/>
        <v>shorts</v>
      </c>
      <c r="T89">
        <f t="shared" si="11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6"/>
        <v>41786.65892361111</v>
      </c>
      <c r="P90">
        <f t="shared" si="9"/>
        <v>103</v>
      </c>
      <c r="Q90">
        <f t="shared" si="10"/>
        <v>60</v>
      </c>
      <c r="R90" t="str">
        <f t="shared" si="7"/>
        <v>film &amp; video</v>
      </c>
      <c r="S90" t="str">
        <f t="shared" si="8"/>
        <v>shorts</v>
      </c>
      <c r="T90">
        <f t="shared" si="11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6"/>
        <v>41402.752222222225</v>
      </c>
      <c r="P91">
        <f t="shared" si="9"/>
        <v>115</v>
      </c>
      <c r="Q91">
        <f t="shared" si="10"/>
        <v>123.29</v>
      </c>
      <c r="R91" t="str">
        <f t="shared" si="7"/>
        <v>film &amp; video</v>
      </c>
      <c r="S91" t="str">
        <f t="shared" si="8"/>
        <v>shorts</v>
      </c>
      <c r="T91">
        <f t="shared" si="11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6"/>
        <v>40706.297442129631</v>
      </c>
      <c r="P92">
        <f t="shared" si="9"/>
        <v>100</v>
      </c>
      <c r="Q92">
        <f t="shared" si="10"/>
        <v>31.38</v>
      </c>
      <c r="R92" t="str">
        <f t="shared" si="7"/>
        <v>film &amp; video</v>
      </c>
      <c r="S92" t="str">
        <f t="shared" si="8"/>
        <v>shorts</v>
      </c>
      <c r="T92">
        <f t="shared" si="11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6"/>
        <v>40619.402361111112</v>
      </c>
      <c r="P93">
        <f t="shared" si="9"/>
        <v>120</v>
      </c>
      <c r="Q93">
        <f t="shared" si="10"/>
        <v>78.260000000000005</v>
      </c>
      <c r="R93" t="str">
        <f t="shared" si="7"/>
        <v>film &amp; video</v>
      </c>
      <c r="S93" t="str">
        <f t="shared" si="8"/>
        <v>shorts</v>
      </c>
      <c r="T93">
        <f t="shared" si="11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6"/>
        <v>42721.198877314819</v>
      </c>
      <c r="P94">
        <f t="shared" si="9"/>
        <v>105</v>
      </c>
      <c r="Q94">
        <f t="shared" si="10"/>
        <v>122.33</v>
      </c>
      <c r="R94" t="str">
        <f t="shared" si="7"/>
        <v>film &amp; video</v>
      </c>
      <c r="S94" t="str">
        <f t="shared" si="8"/>
        <v>shorts</v>
      </c>
      <c r="T94">
        <f t="shared" si="11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6"/>
        <v>41065.858067129629</v>
      </c>
      <c r="P95">
        <f t="shared" si="9"/>
        <v>111</v>
      </c>
      <c r="Q95">
        <f t="shared" si="10"/>
        <v>73.73</v>
      </c>
      <c r="R95" t="str">
        <f t="shared" si="7"/>
        <v>film &amp; video</v>
      </c>
      <c r="S95" t="str">
        <f t="shared" si="8"/>
        <v>shorts</v>
      </c>
      <c r="T95">
        <f t="shared" si="11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6"/>
        <v>41716.717847222222</v>
      </c>
      <c r="P96">
        <f t="shared" si="9"/>
        <v>104</v>
      </c>
      <c r="Q96">
        <f t="shared" si="10"/>
        <v>21.67</v>
      </c>
      <c r="R96" t="str">
        <f t="shared" si="7"/>
        <v>film &amp; video</v>
      </c>
      <c r="S96" t="str">
        <f t="shared" si="8"/>
        <v>shorts</v>
      </c>
      <c r="T96">
        <f t="shared" si="11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6"/>
        <v>40935.005104166667</v>
      </c>
      <c r="P97">
        <f t="shared" si="9"/>
        <v>131</v>
      </c>
      <c r="Q97">
        <f t="shared" si="10"/>
        <v>21.9</v>
      </c>
      <c r="R97" t="str">
        <f t="shared" si="7"/>
        <v>film &amp; video</v>
      </c>
      <c r="S97" t="str">
        <f t="shared" si="8"/>
        <v>shorts</v>
      </c>
      <c r="T97">
        <f t="shared" si="11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6"/>
        <v>40324.662511574075</v>
      </c>
      <c r="P98">
        <f t="shared" si="9"/>
        <v>115</v>
      </c>
      <c r="Q98">
        <f t="shared" si="10"/>
        <v>50.59</v>
      </c>
      <c r="R98" t="str">
        <f t="shared" si="7"/>
        <v>film &amp; video</v>
      </c>
      <c r="S98" t="str">
        <f t="shared" si="8"/>
        <v>shorts</v>
      </c>
      <c r="T98">
        <f t="shared" si="11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6"/>
        <v>40706.135208333333</v>
      </c>
      <c r="P99">
        <f t="shared" si="9"/>
        <v>106</v>
      </c>
      <c r="Q99">
        <f t="shared" si="10"/>
        <v>53.13</v>
      </c>
      <c r="R99" t="str">
        <f t="shared" si="7"/>
        <v>film &amp; video</v>
      </c>
      <c r="S99" t="str">
        <f t="shared" si="8"/>
        <v>shorts</v>
      </c>
      <c r="T99">
        <f t="shared" si="11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6"/>
        <v>41214.79483796296</v>
      </c>
      <c r="P100">
        <f t="shared" si="9"/>
        <v>106</v>
      </c>
      <c r="Q100">
        <f t="shared" si="10"/>
        <v>56.67</v>
      </c>
      <c r="R100" t="str">
        <f t="shared" si="7"/>
        <v>film &amp; video</v>
      </c>
      <c r="S100" t="str">
        <f t="shared" si="8"/>
        <v>shorts</v>
      </c>
      <c r="T100">
        <f t="shared" si="11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6"/>
        <v>41631.902766203704</v>
      </c>
      <c r="P101">
        <f t="shared" si="9"/>
        <v>106</v>
      </c>
      <c r="Q101">
        <f t="shared" si="10"/>
        <v>40.78</v>
      </c>
      <c r="R101" t="str">
        <f t="shared" si="7"/>
        <v>film &amp; video</v>
      </c>
      <c r="S101" t="str">
        <f t="shared" si="8"/>
        <v>shorts</v>
      </c>
      <c r="T101">
        <f t="shared" si="11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6"/>
        <v>41197.753310185188</v>
      </c>
      <c r="P102">
        <f t="shared" si="9"/>
        <v>100</v>
      </c>
      <c r="Q102">
        <f t="shared" si="10"/>
        <v>192.31</v>
      </c>
      <c r="R102" t="str">
        <f t="shared" si="7"/>
        <v>film &amp; video</v>
      </c>
      <c r="S102" t="str">
        <f t="shared" si="8"/>
        <v>shorts</v>
      </c>
      <c r="T102">
        <f t="shared" si="11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6"/>
        <v>41274.776736111111</v>
      </c>
      <c r="P103">
        <f t="shared" si="9"/>
        <v>100</v>
      </c>
      <c r="Q103">
        <f t="shared" si="10"/>
        <v>100</v>
      </c>
      <c r="R103" t="str">
        <f t="shared" si="7"/>
        <v>film &amp; video</v>
      </c>
      <c r="S103" t="str">
        <f t="shared" si="8"/>
        <v>shorts</v>
      </c>
      <c r="T103">
        <f t="shared" si="11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6"/>
        <v>40505.131168981483</v>
      </c>
      <c r="P104">
        <f t="shared" si="9"/>
        <v>128</v>
      </c>
      <c r="Q104">
        <f t="shared" si="10"/>
        <v>117.92</v>
      </c>
      <c r="R104" t="str">
        <f t="shared" si="7"/>
        <v>film &amp; video</v>
      </c>
      <c r="S104" t="str">
        <f t="shared" si="8"/>
        <v>shorts</v>
      </c>
      <c r="T104">
        <f t="shared" si="11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6"/>
        <v>41682.805902777778</v>
      </c>
      <c r="P105">
        <f t="shared" si="9"/>
        <v>105</v>
      </c>
      <c r="Q105">
        <f t="shared" si="10"/>
        <v>27.9</v>
      </c>
      <c r="R105" t="str">
        <f t="shared" si="7"/>
        <v>film &amp; video</v>
      </c>
      <c r="S105" t="str">
        <f t="shared" si="8"/>
        <v>shorts</v>
      </c>
      <c r="T105">
        <f t="shared" si="11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6"/>
        <v>40612.695208333331</v>
      </c>
      <c r="P106">
        <f t="shared" si="9"/>
        <v>120</v>
      </c>
      <c r="Q106">
        <f t="shared" si="10"/>
        <v>60</v>
      </c>
      <c r="R106" t="str">
        <f t="shared" si="7"/>
        <v>film &amp; video</v>
      </c>
      <c r="S106" t="str">
        <f t="shared" si="8"/>
        <v>shorts</v>
      </c>
      <c r="T106">
        <f t="shared" si="11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6"/>
        <v>42485.724768518514</v>
      </c>
      <c r="P107">
        <f t="shared" si="9"/>
        <v>107</v>
      </c>
      <c r="Q107">
        <f t="shared" si="10"/>
        <v>39.380000000000003</v>
      </c>
      <c r="R107" t="str">
        <f t="shared" si="7"/>
        <v>film &amp; video</v>
      </c>
      <c r="S107" t="str">
        <f t="shared" si="8"/>
        <v>shorts</v>
      </c>
      <c r="T107">
        <f t="shared" si="11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6"/>
        <v>40987.776631944449</v>
      </c>
      <c r="P108">
        <f t="shared" si="9"/>
        <v>101</v>
      </c>
      <c r="Q108">
        <f t="shared" si="10"/>
        <v>186.11</v>
      </c>
      <c r="R108" t="str">
        <f t="shared" si="7"/>
        <v>film &amp; video</v>
      </c>
      <c r="S108" t="str">
        <f t="shared" si="8"/>
        <v>shorts</v>
      </c>
      <c r="T108">
        <f t="shared" si="11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6"/>
        <v>40635.982488425929</v>
      </c>
      <c r="P109">
        <f t="shared" si="9"/>
        <v>102</v>
      </c>
      <c r="Q109">
        <f t="shared" si="10"/>
        <v>111.38</v>
      </c>
      <c r="R109" t="str">
        <f t="shared" si="7"/>
        <v>film &amp; video</v>
      </c>
      <c r="S109" t="str">
        <f t="shared" si="8"/>
        <v>shorts</v>
      </c>
      <c r="T109">
        <f t="shared" si="11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6"/>
        <v>41365.613078703704</v>
      </c>
      <c r="P110">
        <f t="shared" si="9"/>
        <v>247</v>
      </c>
      <c r="Q110">
        <f t="shared" si="10"/>
        <v>78.72</v>
      </c>
      <c r="R110" t="str">
        <f t="shared" si="7"/>
        <v>film &amp; video</v>
      </c>
      <c r="S110" t="str">
        <f t="shared" si="8"/>
        <v>shorts</v>
      </c>
      <c r="T110">
        <f t="shared" si="11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6"/>
        <v>40570.025810185187</v>
      </c>
      <c r="P111">
        <f t="shared" si="9"/>
        <v>220</v>
      </c>
      <c r="Q111">
        <f t="shared" si="10"/>
        <v>46.7</v>
      </c>
      <c r="R111" t="str">
        <f t="shared" si="7"/>
        <v>film &amp; video</v>
      </c>
      <c r="S111" t="str">
        <f t="shared" si="8"/>
        <v>shorts</v>
      </c>
      <c r="T111">
        <f t="shared" si="11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6"/>
        <v>41557.949687500004</v>
      </c>
      <c r="P112">
        <f t="shared" si="9"/>
        <v>131</v>
      </c>
      <c r="Q112">
        <f t="shared" si="10"/>
        <v>65.38</v>
      </c>
      <c r="R112" t="str">
        <f t="shared" si="7"/>
        <v>film &amp; video</v>
      </c>
      <c r="S112" t="str">
        <f t="shared" si="8"/>
        <v>shorts</v>
      </c>
      <c r="T112">
        <f t="shared" si="11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6"/>
        <v>42125.333182870367</v>
      </c>
      <c r="P113">
        <f t="shared" si="9"/>
        <v>155</v>
      </c>
      <c r="Q113">
        <f t="shared" si="10"/>
        <v>102.08</v>
      </c>
      <c r="R113" t="str">
        <f t="shared" si="7"/>
        <v>film &amp; video</v>
      </c>
      <c r="S113" t="str">
        <f t="shared" si="8"/>
        <v>shorts</v>
      </c>
      <c r="T113">
        <f t="shared" si="11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6"/>
        <v>41718.043032407404</v>
      </c>
      <c r="P114">
        <f t="shared" si="9"/>
        <v>104</v>
      </c>
      <c r="Q114">
        <f t="shared" si="10"/>
        <v>64.2</v>
      </c>
      <c r="R114" t="str">
        <f t="shared" si="7"/>
        <v>film &amp; video</v>
      </c>
      <c r="S114" t="str">
        <f t="shared" si="8"/>
        <v>shorts</v>
      </c>
      <c r="T114">
        <f t="shared" si="11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6"/>
        <v>40753.758425925924</v>
      </c>
      <c r="P115">
        <f t="shared" si="9"/>
        <v>141</v>
      </c>
      <c r="Q115">
        <f t="shared" si="10"/>
        <v>90.38</v>
      </c>
      <c r="R115" t="str">
        <f t="shared" si="7"/>
        <v>film &amp; video</v>
      </c>
      <c r="S115" t="str">
        <f t="shared" si="8"/>
        <v>shorts</v>
      </c>
      <c r="T115">
        <f t="shared" si="11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6"/>
        <v>40861.27416666667</v>
      </c>
      <c r="P116">
        <f t="shared" si="9"/>
        <v>103</v>
      </c>
      <c r="Q116">
        <f t="shared" si="10"/>
        <v>88.57</v>
      </c>
      <c r="R116" t="str">
        <f t="shared" si="7"/>
        <v>film &amp; video</v>
      </c>
      <c r="S116" t="str">
        <f t="shared" si="8"/>
        <v>shorts</v>
      </c>
      <c r="T116">
        <f t="shared" si="11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6"/>
        <v>40918.738935185182</v>
      </c>
      <c r="P117">
        <f t="shared" si="9"/>
        <v>140</v>
      </c>
      <c r="Q117">
        <f t="shared" si="10"/>
        <v>28.73</v>
      </c>
      <c r="R117" t="str">
        <f t="shared" si="7"/>
        <v>film &amp; video</v>
      </c>
      <c r="S117" t="str">
        <f t="shared" si="8"/>
        <v>shorts</v>
      </c>
      <c r="T117">
        <f t="shared" si="11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6"/>
        <v>40595.497164351851</v>
      </c>
      <c r="P118">
        <f t="shared" si="9"/>
        <v>114</v>
      </c>
      <c r="Q118">
        <f t="shared" si="10"/>
        <v>69.790000000000006</v>
      </c>
      <c r="R118" t="str">
        <f t="shared" si="7"/>
        <v>film &amp; video</v>
      </c>
      <c r="S118" t="str">
        <f t="shared" si="8"/>
        <v>shorts</v>
      </c>
      <c r="T118">
        <f t="shared" si="11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6"/>
        <v>40248.834999999999</v>
      </c>
      <c r="P119">
        <f t="shared" si="9"/>
        <v>100</v>
      </c>
      <c r="Q119">
        <f t="shared" si="10"/>
        <v>167.49</v>
      </c>
      <c r="R119" t="str">
        <f t="shared" si="7"/>
        <v>film &amp; video</v>
      </c>
      <c r="S119" t="str">
        <f t="shared" si="8"/>
        <v>shorts</v>
      </c>
      <c r="T119">
        <f t="shared" si="11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6"/>
        <v>40723.053657407407</v>
      </c>
      <c r="P120">
        <f t="shared" si="9"/>
        <v>113</v>
      </c>
      <c r="Q120">
        <f t="shared" si="10"/>
        <v>144.91</v>
      </c>
      <c r="R120" t="str">
        <f t="shared" si="7"/>
        <v>film &amp; video</v>
      </c>
      <c r="S120" t="str">
        <f t="shared" si="8"/>
        <v>shorts</v>
      </c>
      <c r="T120">
        <f t="shared" si="11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6"/>
        <v>40739.069282407407</v>
      </c>
      <c r="P121">
        <f t="shared" si="9"/>
        <v>105</v>
      </c>
      <c r="Q121">
        <f t="shared" si="10"/>
        <v>91.84</v>
      </c>
      <c r="R121" t="str">
        <f t="shared" si="7"/>
        <v>film &amp; video</v>
      </c>
      <c r="S121" t="str">
        <f t="shared" si="8"/>
        <v>shorts</v>
      </c>
      <c r="T121">
        <f t="shared" si="11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6"/>
        <v>42616.049849537041</v>
      </c>
      <c r="P122">
        <f t="shared" si="9"/>
        <v>0</v>
      </c>
      <c r="Q122">
        <f t="shared" si="10"/>
        <v>10</v>
      </c>
      <c r="R122" t="str">
        <f t="shared" si="7"/>
        <v>film &amp; video</v>
      </c>
      <c r="S122" t="str">
        <f t="shared" si="8"/>
        <v>science fiction</v>
      </c>
      <c r="T122">
        <f t="shared" si="11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6"/>
        <v>42096.704976851848</v>
      </c>
      <c r="P123">
        <f t="shared" si="9"/>
        <v>0</v>
      </c>
      <c r="Q123">
        <f t="shared" si="10"/>
        <v>1</v>
      </c>
      <c r="R123" t="str">
        <f t="shared" si="7"/>
        <v>film &amp; video</v>
      </c>
      <c r="S123" t="str">
        <f t="shared" si="8"/>
        <v>science fiction</v>
      </c>
      <c r="T123">
        <f t="shared" si="11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6"/>
        <v>42593.431793981479</v>
      </c>
      <c r="P124">
        <f t="shared" si="9"/>
        <v>0</v>
      </c>
      <c r="Q124">
        <f t="shared" si="10"/>
        <v>0</v>
      </c>
      <c r="R124" t="str">
        <f t="shared" si="7"/>
        <v>film &amp; video</v>
      </c>
      <c r="S124" t="str">
        <f t="shared" si="8"/>
        <v>science fiction</v>
      </c>
      <c r="T124">
        <f t="shared" si="11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6"/>
        <v>41904.781990740739</v>
      </c>
      <c r="P125">
        <f t="shared" si="9"/>
        <v>0</v>
      </c>
      <c r="Q125">
        <f t="shared" si="10"/>
        <v>25.17</v>
      </c>
      <c r="R125" t="str">
        <f t="shared" si="7"/>
        <v>film &amp; video</v>
      </c>
      <c r="S125" t="str">
        <f t="shared" si="8"/>
        <v>science fiction</v>
      </c>
      <c r="T125">
        <f t="shared" si="11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6"/>
        <v>42114.928726851853</v>
      </c>
      <c r="P126">
        <f t="shared" si="9"/>
        <v>0</v>
      </c>
      <c r="Q126">
        <f t="shared" si="10"/>
        <v>0</v>
      </c>
      <c r="R126" t="str">
        <f t="shared" si="7"/>
        <v>film &amp; video</v>
      </c>
      <c r="S126" t="str">
        <f t="shared" si="8"/>
        <v>science fiction</v>
      </c>
      <c r="T126">
        <f t="shared" si="11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6"/>
        <v>42709.993981481486</v>
      </c>
      <c r="P127">
        <f t="shared" si="9"/>
        <v>14</v>
      </c>
      <c r="Q127">
        <f t="shared" si="10"/>
        <v>11.67</v>
      </c>
      <c r="R127" t="str">
        <f t="shared" si="7"/>
        <v>film &amp; video</v>
      </c>
      <c r="S127" t="str">
        <f t="shared" si="8"/>
        <v>science fiction</v>
      </c>
      <c r="T127">
        <f t="shared" si="11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6"/>
        <v>42135.589548611111</v>
      </c>
      <c r="P128">
        <f t="shared" si="9"/>
        <v>6</v>
      </c>
      <c r="Q128">
        <f t="shared" si="10"/>
        <v>106.69</v>
      </c>
      <c r="R128" t="str">
        <f t="shared" si="7"/>
        <v>film &amp; video</v>
      </c>
      <c r="S128" t="str">
        <f t="shared" si="8"/>
        <v>science fiction</v>
      </c>
      <c r="T128">
        <f t="shared" si="11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6"/>
        <v>42067.62431712963</v>
      </c>
      <c r="P129">
        <f t="shared" si="9"/>
        <v>2</v>
      </c>
      <c r="Q129">
        <f t="shared" si="10"/>
        <v>47.5</v>
      </c>
      <c r="R129" t="str">
        <f t="shared" si="7"/>
        <v>film &amp; video</v>
      </c>
      <c r="S129" t="str">
        <f t="shared" si="8"/>
        <v>science fiction</v>
      </c>
      <c r="T129">
        <f t="shared" si="11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12">(((J130/60)/60)/24)+DATE(1970,1,1)</f>
        <v>42628.22792824074</v>
      </c>
      <c r="P130">
        <f t="shared" si="9"/>
        <v>2</v>
      </c>
      <c r="Q130">
        <f t="shared" si="10"/>
        <v>311.17</v>
      </c>
      <c r="R130" t="str">
        <f t="shared" ref="R130:R193" si="13">LEFT(N130,SEARCH("/",N130)-1)</f>
        <v>film &amp; video</v>
      </c>
      <c r="S130" t="str">
        <f t="shared" ref="S130:S193" si="14">RIGHT(N130,LEN(N130)-SEARCH("/",N130))</f>
        <v>science fiction</v>
      </c>
      <c r="T130">
        <f t="shared" si="11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12"/>
        <v>41882.937303240738</v>
      </c>
      <c r="P131">
        <f t="shared" ref="P131:P194" si="15">ROUND(E131/D131*100,0)</f>
        <v>0</v>
      </c>
      <c r="Q131">
        <f t="shared" ref="Q131:Q194" si="16">IFERROR(ROUND(E131/L131,2),0)</f>
        <v>0</v>
      </c>
      <c r="R131" t="str">
        <f t="shared" si="13"/>
        <v>film &amp; video</v>
      </c>
      <c r="S131" t="str">
        <f t="shared" si="14"/>
        <v>science fiction</v>
      </c>
      <c r="T131">
        <f t="shared" ref="T131:T194" si="17">YEAR(O131)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2"/>
        <v>41778.915416666663</v>
      </c>
      <c r="P132">
        <f t="shared" si="15"/>
        <v>0</v>
      </c>
      <c r="Q132">
        <f t="shared" si="16"/>
        <v>0</v>
      </c>
      <c r="R132" t="str">
        <f t="shared" si="13"/>
        <v>film &amp; video</v>
      </c>
      <c r="S132" t="str">
        <f t="shared" si="14"/>
        <v>science fiction</v>
      </c>
      <c r="T132">
        <f t="shared" si="17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2"/>
        <v>42541.837511574078</v>
      </c>
      <c r="P133">
        <f t="shared" si="15"/>
        <v>0</v>
      </c>
      <c r="Q133">
        <f t="shared" si="16"/>
        <v>0</v>
      </c>
      <c r="R133" t="str">
        <f t="shared" si="13"/>
        <v>film &amp; video</v>
      </c>
      <c r="S133" t="str">
        <f t="shared" si="14"/>
        <v>science fiction</v>
      </c>
      <c r="T133">
        <f t="shared" si="17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2"/>
        <v>41905.812581018516</v>
      </c>
      <c r="P134">
        <f t="shared" si="15"/>
        <v>10</v>
      </c>
      <c r="Q134">
        <f t="shared" si="16"/>
        <v>94.51</v>
      </c>
      <c r="R134" t="str">
        <f t="shared" si="13"/>
        <v>film &amp; video</v>
      </c>
      <c r="S134" t="str">
        <f t="shared" si="14"/>
        <v>science fiction</v>
      </c>
      <c r="T134">
        <f t="shared" si="17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2"/>
        <v>42491.80768518518</v>
      </c>
      <c r="P135">
        <f t="shared" si="15"/>
        <v>0</v>
      </c>
      <c r="Q135">
        <f t="shared" si="16"/>
        <v>0</v>
      </c>
      <c r="R135" t="str">
        <f t="shared" si="13"/>
        <v>film &amp; video</v>
      </c>
      <c r="S135" t="str">
        <f t="shared" si="14"/>
        <v>science fiction</v>
      </c>
      <c r="T135">
        <f t="shared" si="17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2"/>
        <v>42221.909930555557</v>
      </c>
      <c r="P136">
        <f t="shared" si="15"/>
        <v>0</v>
      </c>
      <c r="Q136">
        <f t="shared" si="16"/>
        <v>0</v>
      </c>
      <c r="R136" t="str">
        <f t="shared" si="13"/>
        <v>film &amp; video</v>
      </c>
      <c r="S136" t="str">
        <f t="shared" si="14"/>
        <v>science fiction</v>
      </c>
      <c r="T136">
        <f t="shared" si="17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2"/>
        <v>41788.381909722222</v>
      </c>
      <c r="P137">
        <f t="shared" si="15"/>
        <v>13</v>
      </c>
      <c r="Q137">
        <f t="shared" si="16"/>
        <v>80.599999999999994</v>
      </c>
      <c r="R137" t="str">
        <f t="shared" si="13"/>
        <v>film &amp; video</v>
      </c>
      <c r="S137" t="str">
        <f t="shared" si="14"/>
        <v>science fiction</v>
      </c>
      <c r="T137">
        <f t="shared" si="17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2"/>
        <v>42096.410115740742</v>
      </c>
      <c r="P138">
        <f t="shared" si="15"/>
        <v>0</v>
      </c>
      <c r="Q138">
        <f t="shared" si="16"/>
        <v>0</v>
      </c>
      <c r="R138" t="str">
        <f t="shared" si="13"/>
        <v>film &amp; video</v>
      </c>
      <c r="S138" t="str">
        <f t="shared" si="14"/>
        <v>science fiction</v>
      </c>
      <c r="T138">
        <f t="shared" si="17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2"/>
        <v>42239.573993055557</v>
      </c>
      <c r="P139">
        <f t="shared" si="15"/>
        <v>0</v>
      </c>
      <c r="Q139">
        <f t="shared" si="16"/>
        <v>0</v>
      </c>
      <c r="R139" t="str">
        <f t="shared" si="13"/>
        <v>film &amp; video</v>
      </c>
      <c r="S139" t="str">
        <f t="shared" si="14"/>
        <v>science fiction</v>
      </c>
      <c r="T139">
        <f t="shared" si="17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2"/>
        <v>42186.257418981477</v>
      </c>
      <c r="P140">
        <f t="shared" si="15"/>
        <v>3</v>
      </c>
      <c r="Q140">
        <f t="shared" si="16"/>
        <v>81.239999999999995</v>
      </c>
      <c r="R140" t="str">
        <f t="shared" si="13"/>
        <v>film &amp; video</v>
      </c>
      <c r="S140" t="str">
        <f t="shared" si="14"/>
        <v>science fiction</v>
      </c>
      <c r="T140">
        <f t="shared" si="17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2"/>
        <v>42187.920972222222</v>
      </c>
      <c r="P141">
        <f t="shared" si="15"/>
        <v>100</v>
      </c>
      <c r="Q141">
        <f t="shared" si="16"/>
        <v>500</v>
      </c>
      <c r="R141" t="str">
        <f t="shared" si="13"/>
        <v>film &amp; video</v>
      </c>
      <c r="S141" t="str">
        <f t="shared" si="14"/>
        <v>science fiction</v>
      </c>
      <c r="T141">
        <f t="shared" si="17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2"/>
        <v>42053.198287037041</v>
      </c>
      <c r="P142">
        <f t="shared" si="15"/>
        <v>0</v>
      </c>
      <c r="Q142">
        <f t="shared" si="16"/>
        <v>0</v>
      </c>
      <c r="R142" t="str">
        <f t="shared" si="13"/>
        <v>film &amp; video</v>
      </c>
      <c r="S142" t="str">
        <f t="shared" si="14"/>
        <v>science fiction</v>
      </c>
      <c r="T142">
        <f t="shared" si="17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2"/>
        <v>42110.153043981481</v>
      </c>
      <c r="P143">
        <f t="shared" si="15"/>
        <v>11</v>
      </c>
      <c r="Q143">
        <f t="shared" si="16"/>
        <v>46.18</v>
      </c>
      <c r="R143" t="str">
        <f t="shared" si="13"/>
        <v>film &amp; video</v>
      </c>
      <c r="S143" t="str">
        <f t="shared" si="14"/>
        <v>science fiction</v>
      </c>
      <c r="T143">
        <f t="shared" si="17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2"/>
        <v>41938.893263888887</v>
      </c>
      <c r="P144">
        <f t="shared" si="15"/>
        <v>0</v>
      </c>
      <c r="Q144">
        <f t="shared" si="16"/>
        <v>10</v>
      </c>
      <c r="R144" t="str">
        <f t="shared" si="13"/>
        <v>film &amp; video</v>
      </c>
      <c r="S144" t="str">
        <f t="shared" si="14"/>
        <v>science fiction</v>
      </c>
      <c r="T144">
        <f t="shared" si="17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2"/>
        <v>42559.064143518524</v>
      </c>
      <c r="P145">
        <f t="shared" si="15"/>
        <v>0</v>
      </c>
      <c r="Q145">
        <f t="shared" si="16"/>
        <v>0</v>
      </c>
      <c r="R145" t="str">
        <f t="shared" si="13"/>
        <v>film &amp; video</v>
      </c>
      <c r="S145" t="str">
        <f t="shared" si="14"/>
        <v>science fiction</v>
      </c>
      <c r="T145">
        <f t="shared" si="17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2"/>
        <v>42047.762407407412</v>
      </c>
      <c r="P146">
        <f t="shared" si="15"/>
        <v>28</v>
      </c>
      <c r="Q146">
        <f t="shared" si="16"/>
        <v>55.95</v>
      </c>
      <c r="R146" t="str">
        <f t="shared" si="13"/>
        <v>film &amp; video</v>
      </c>
      <c r="S146" t="str">
        <f t="shared" si="14"/>
        <v>science fiction</v>
      </c>
      <c r="T146">
        <f t="shared" si="17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2"/>
        <v>42200.542268518519</v>
      </c>
      <c r="P147">
        <f t="shared" si="15"/>
        <v>8</v>
      </c>
      <c r="Q147">
        <f t="shared" si="16"/>
        <v>37.56</v>
      </c>
      <c r="R147" t="str">
        <f t="shared" si="13"/>
        <v>film &amp; video</v>
      </c>
      <c r="S147" t="str">
        <f t="shared" si="14"/>
        <v>science fiction</v>
      </c>
      <c r="T147">
        <f t="shared" si="17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2"/>
        <v>42693.016180555554</v>
      </c>
      <c r="P148">
        <f t="shared" si="15"/>
        <v>1</v>
      </c>
      <c r="Q148">
        <f t="shared" si="16"/>
        <v>38.33</v>
      </c>
      <c r="R148" t="str">
        <f t="shared" si="13"/>
        <v>film &amp; video</v>
      </c>
      <c r="S148" t="str">
        <f t="shared" si="14"/>
        <v>science fiction</v>
      </c>
      <c r="T148">
        <f t="shared" si="17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2"/>
        <v>41969.767824074079</v>
      </c>
      <c r="P149">
        <f t="shared" si="15"/>
        <v>0</v>
      </c>
      <c r="Q149">
        <f t="shared" si="16"/>
        <v>0</v>
      </c>
      <c r="R149" t="str">
        <f t="shared" si="13"/>
        <v>film &amp; video</v>
      </c>
      <c r="S149" t="str">
        <f t="shared" si="14"/>
        <v>science fiction</v>
      </c>
      <c r="T149">
        <f t="shared" si="17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2"/>
        <v>42397.281666666662</v>
      </c>
      <c r="P150">
        <f t="shared" si="15"/>
        <v>0</v>
      </c>
      <c r="Q150">
        <f t="shared" si="16"/>
        <v>20</v>
      </c>
      <c r="R150" t="str">
        <f t="shared" si="13"/>
        <v>film &amp; video</v>
      </c>
      <c r="S150" t="str">
        <f t="shared" si="14"/>
        <v>science fiction</v>
      </c>
      <c r="T150">
        <f t="shared" si="17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2"/>
        <v>41968.172106481477</v>
      </c>
      <c r="P151">
        <f t="shared" si="15"/>
        <v>1</v>
      </c>
      <c r="Q151">
        <f t="shared" si="16"/>
        <v>15.33</v>
      </c>
      <c r="R151" t="str">
        <f t="shared" si="13"/>
        <v>film &amp; video</v>
      </c>
      <c r="S151" t="str">
        <f t="shared" si="14"/>
        <v>science fiction</v>
      </c>
      <c r="T151">
        <f t="shared" si="17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2"/>
        <v>42090.161828703705</v>
      </c>
      <c r="P152">
        <f t="shared" si="15"/>
        <v>23</v>
      </c>
      <c r="Q152">
        <f t="shared" si="16"/>
        <v>449.43</v>
      </c>
      <c r="R152" t="str">
        <f t="shared" si="13"/>
        <v>film &amp; video</v>
      </c>
      <c r="S152" t="str">
        <f t="shared" si="14"/>
        <v>science fiction</v>
      </c>
      <c r="T152">
        <f t="shared" si="17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2"/>
        <v>42113.550821759258</v>
      </c>
      <c r="P153">
        <f t="shared" si="15"/>
        <v>0</v>
      </c>
      <c r="Q153">
        <f t="shared" si="16"/>
        <v>28</v>
      </c>
      <c r="R153" t="str">
        <f t="shared" si="13"/>
        <v>film &amp; video</v>
      </c>
      <c r="S153" t="str">
        <f t="shared" si="14"/>
        <v>science fiction</v>
      </c>
      <c r="T153">
        <f t="shared" si="17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2"/>
        <v>41875.077546296299</v>
      </c>
      <c r="P154">
        <f t="shared" si="15"/>
        <v>0</v>
      </c>
      <c r="Q154">
        <f t="shared" si="16"/>
        <v>15</v>
      </c>
      <c r="R154" t="str">
        <f t="shared" si="13"/>
        <v>film &amp; video</v>
      </c>
      <c r="S154" t="str">
        <f t="shared" si="14"/>
        <v>science fiction</v>
      </c>
      <c r="T154">
        <f t="shared" si="17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2"/>
        <v>41933.586157407408</v>
      </c>
      <c r="P155">
        <f t="shared" si="15"/>
        <v>1</v>
      </c>
      <c r="Q155">
        <f t="shared" si="16"/>
        <v>35.9</v>
      </c>
      <c r="R155" t="str">
        <f t="shared" si="13"/>
        <v>film &amp; video</v>
      </c>
      <c r="S155" t="str">
        <f t="shared" si="14"/>
        <v>science fiction</v>
      </c>
      <c r="T155">
        <f t="shared" si="17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2"/>
        <v>42115.547395833331</v>
      </c>
      <c r="P156">
        <f t="shared" si="15"/>
        <v>3</v>
      </c>
      <c r="Q156">
        <f t="shared" si="16"/>
        <v>13.33</v>
      </c>
      <c r="R156" t="str">
        <f t="shared" si="13"/>
        <v>film &amp; video</v>
      </c>
      <c r="S156" t="str">
        <f t="shared" si="14"/>
        <v>science fiction</v>
      </c>
      <c r="T156">
        <f t="shared" si="17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2"/>
        <v>42168.559432870374</v>
      </c>
      <c r="P157">
        <f t="shared" si="15"/>
        <v>0</v>
      </c>
      <c r="Q157">
        <f t="shared" si="16"/>
        <v>20.25</v>
      </c>
      <c r="R157" t="str">
        <f t="shared" si="13"/>
        <v>film &amp; video</v>
      </c>
      <c r="S157" t="str">
        <f t="shared" si="14"/>
        <v>science fiction</v>
      </c>
      <c r="T157">
        <f t="shared" si="17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2"/>
        <v>41794.124953703707</v>
      </c>
      <c r="P158">
        <f t="shared" si="15"/>
        <v>5</v>
      </c>
      <c r="Q158">
        <f t="shared" si="16"/>
        <v>119</v>
      </c>
      <c r="R158" t="str">
        <f t="shared" si="13"/>
        <v>film &amp; video</v>
      </c>
      <c r="S158" t="str">
        <f t="shared" si="14"/>
        <v>science fiction</v>
      </c>
      <c r="T158">
        <f t="shared" si="17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2"/>
        <v>42396.911712962959</v>
      </c>
      <c r="P159">
        <f t="shared" si="15"/>
        <v>0</v>
      </c>
      <c r="Q159">
        <f t="shared" si="16"/>
        <v>4</v>
      </c>
      <c r="R159" t="str">
        <f t="shared" si="13"/>
        <v>film &amp; video</v>
      </c>
      <c r="S159" t="str">
        <f t="shared" si="14"/>
        <v>science fiction</v>
      </c>
      <c r="T159">
        <f t="shared" si="17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2"/>
        <v>41904.07671296296</v>
      </c>
      <c r="P160">
        <f t="shared" si="15"/>
        <v>0</v>
      </c>
      <c r="Q160">
        <f t="shared" si="16"/>
        <v>0</v>
      </c>
      <c r="R160" t="str">
        <f t="shared" si="13"/>
        <v>film &amp; video</v>
      </c>
      <c r="S160" t="str">
        <f t="shared" si="14"/>
        <v>science fiction</v>
      </c>
      <c r="T160">
        <f t="shared" si="17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2"/>
        <v>42514.434548611112</v>
      </c>
      <c r="P161">
        <f t="shared" si="15"/>
        <v>0</v>
      </c>
      <c r="Q161">
        <f t="shared" si="16"/>
        <v>10</v>
      </c>
      <c r="R161" t="str">
        <f t="shared" si="13"/>
        <v>film &amp; video</v>
      </c>
      <c r="S161" t="str">
        <f t="shared" si="14"/>
        <v>science fiction</v>
      </c>
      <c r="T161">
        <f t="shared" si="17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2"/>
        <v>42171.913090277783</v>
      </c>
      <c r="P162">
        <f t="shared" si="15"/>
        <v>0</v>
      </c>
      <c r="Q162">
        <f t="shared" si="16"/>
        <v>0</v>
      </c>
      <c r="R162" t="str">
        <f t="shared" si="13"/>
        <v>film &amp; video</v>
      </c>
      <c r="S162" t="str">
        <f t="shared" si="14"/>
        <v>drama</v>
      </c>
      <c r="T162">
        <f t="shared" si="17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2"/>
        <v>41792.687442129631</v>
      </c>
      <c r="P163">
        <f t="shared" si="15"/>
        <v>0</v>
      </c>
      <c r="Q163">
        <f t="shared" si="16"/>
        <v>5</v>
      </c>
      <c r="R163" t="str">
        <f t="shared" si="13"/>
        <v>film &amp; video</v>
      </c>
      <c r="S163" t="str">
        <f t="shared" si="14"/>
        <v>drama</v>
      </c>
      <c r="T163">
        <f t="shared" si="17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2"/>
        <v>41835.126805555556</v>
      </c>
      <c r="P164">
        <f t="shared" si="15"/>
        <v>16</v>
      </c>
      <c r="Q164">
        <f t="shared" si="16"/>
        <v>43.5</v>
      </c>
      <c r="R164" t="str">
        <f t="shared" si="13"/>
        <v>film &amp; video</v>
      </c>
      <c r="S164" t="str">
        <f t="shared" si="14"/>
        <v>drama</v>
      </c>
      <c r="T164">
        <f t="shared" si="17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2"/>
        <v>42243.961273148147</v>
      </c>
      <c r="P165">
        <f t="shared" si="15"/>
        <v>0</v>
      </c>
      <c r="Q165">
        <f t="shared" si="16"/>
        <v>0</v>
      </c>
      <c r="R165" t="str">
        <f t="shared" si="13"/>
        <v>film &amp; video</v>
      </c>
      <c r="S165" t="str">
        <f t="shared" si="14"/>
        <v>drama</v>
      </c>
      <c r="T165">
        <f t="shared" si="17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2"/>
        <v>41841.762743055559</v>
      </c>
      <c r="P166">
        <f t="shared" si="15"/>
        <v>1</v>
      </c>
      <c r="Q166">
        <f t="shared" si="16"/>
        <v>91.43</v>
      </c>
      <c r="R166" t="str">
        <f t="shared" si="13"/>
        <v>film &amp; video</v>
      </c>
      <c r="S166" t="str">
        <f t="shared" si="14"/>
        <v>drama</v>
      </c>
      <c r="T166">
        <f t="shared" si="17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2"/>
        <v>42351.658842592587</v>
      </c>
      <c r="P167">
        <f t="shared" si="15"/>
        <v>0</v>
      </c>
      <c r="Q167">
        <f t="shared" si="16"/>
        <v>0</v>
      </c>
      <c r="R167" t="str">
        <f t="shared" si="13"/>
        <v>film &amp; video</v>
      </c>
      <c r="S167" t="str">
        <f t="shared" si="14"/>
        <v>drama</v>
      </c>
      <c r="T167">
        <f t="shared" si="17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2"/>
        <v>42721.075949074075</v>
      </c>
      <c r="P168">
        <f t="shared" si="15"/>
        <v>60</v>
      </c>
      <c r="Q168">
        <f t="shared" si="16"/>
        <v>3000</v>
      </c>
      <c r="R168" t="str">
        <f t="shared" si="13"/>
        <v>film &amp; video</v>
      </c>
      <c r="S168" t="str">
        <f t="shared" si="14"/>
        <v>drama</v>
      </c>
      <c r="T168">
        <f t="shared" si="17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2"/>
        <v>42160.927488425921</v>
      </c>
      <c r="P169">
        <f t="shared" si="15"/>
        <v>0</v>
      </c>
      <c r="Q169">
        <f t="shared" si="16"/>
        <v>5.5</v>
      </c>
      <c r="R169" t="str">
        <f t="shared" si="13"/>
        <v>film &amp; video</v>
      </c>
      <c r="S169" t="str">
        <f t="shared" si="14"/>
        <v>drama</v>
      </c>
      <c r="T169">
        <f t="shared" si="17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2"/>
        <v>42052.83530092593</v>
      </c>
      <c r="P170">
        <f t="shared" si="15"/>
        <v>4</v>
      </c>
      <c r="Q170">
        <f t="shared" si="16"/>
        <v>108.33</v>
      </c>
      <c r="R170" t="str">
        <f t="shared" si="13"/>
        <v>film &amp; video</v>
      </c>
      <c r="S170" t="str">
        <f t="shared" si="14"/>
        <v>drama</v>
      </c>
      <c r="T170">
        <f t="shared" si="17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2"/>
        <v>41900.505312499998</v>
      </c>
      <c r="P171">
        <f t="shared" si="15"/>
        <v>22</v>
      </c>
      <c r="Q171">
        <f t="shared" si="16"/>
        <v>56</v>
      </c>
      <c r="R171" t="str">
        <f t="shared" si="13"/>
        <v>film &amp; video</v>
      </c>
      <c r="S171" t="str">
        <f t="shared" si="14"/>
        <v>drama</v>
      </c>
      <c r="T171">
        <f t="shared" si="17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2"/>
        <v>42216.977812500001</v>
      </c>
      <c r="P172">
        <f t="shared" si="15"/>
        <v>3</v>
      </c>
      <c r="Q172">
        <f t="shared" si="16"/>
        <v>32.5</v>
      </c>
      <c r="R172" t="str">
        <f t="shared" si="13"/>
        <v>film &amp; video</v>
      </c>
      <c r="S172" t="str">
        <f t="shared" si="14"/>
        <v>drama</v>
      </c>
      <c r="T172">
        <f t="shared" si="17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2"/>
        <v>42534.180717592593</v>
      </c>
      <c r="P173">
        <f t="shared" si="15"/>
        <v>0</v>
      </c>
      <c r="Q173">
        <f t="shared" si="16"/>
        <v>1</v>
      </c>
      <c r="R173" t="str">
        <f t="shared" si="13"/>
        <v>film &amp; video</v>
      </c>
      <c r="S173" t="str">
        <f t="shared" si="14"/>
        <v>drama</v>
      </c>
      <c r="T173">
        <f t="shared" si="17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2"/>
        <v>42047.394942129627</v>
      </c>
      <c r="P174">
        <f t="shared" si="15"/>
        <v>0</v>
      </c>
      <c r="Q174">
        <f t="shared" si="16"/>
        <v>0</v>
      </c>
      <c r="R174" t="str">
        <f t="shared" si="13"/>
        <v>film &amp; video</v>
      </c>
      <c r="S174" t="str">
        <f t="shared" si="14"/>
        <v>drama</v>
      </c>
      <c r="T174">
        <f t="shared" si="17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2"/>
        <v>42033.573009259257</v>
      </c>
      <c r="P175">
        <f t="shared" si="15"/>
        <v>0</v>
      </c>
      <c r="Q175">
        <f t="shared" si="16"/>
        <v>0</v>
      </c>
      <c r="R175" t="str">
        <f t="shared" si="13"/>
        <v>film &amp; video</v>
      </c>
      <c r="S175" t="str">
        <f t="shared" si="14"/>
        <v>drama</v>
      </c>
      <c r="T175">
        <f t="shared" si="17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2"/>
        <v>42072.758981481486</v>
      </c>
      <c r="P176">
        <f t="shared" si="15"/>
        <v>0</v>
      </c>
      <c r="Q176">
        <f t="shared" si="16"/>
        <v>0</v>
      </c>
      <c r="R176" t="str">
        <f t="shared" si="13"/>
        <v>film &amp; video</v>
      </c>
      <c r="S176" t="str">
        <f t="shared" si="14"/>
        <v>drama</v>
      </c>
      <c r="T176">
        <f t="shared" si="17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2"/>
        <v>41855.777905092589</v>
      </c>
      <c r="P177">
        <f t="shared" si="15"/>
        <v>6</v>
      </c>
      <c r="Q177">
        <f t="shared" si="16"/>
        <v>49.88</v>
      </c>
      <c r="R177" t="str">
        <f t="shared" si="13"/>
        <v>film &amp; video</v>
      </c>
      <c r="S177" t="str">
        <f t="shared" si="14"/>
        <v>drama</v>
      </c>
      <c r="T177">
        <f t="shared" si="17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2"/>
        <v>42191.824062500003</v>
      </c>
      <c r="P178">
        <f t="shared" si="15"/>
        <v>0</v>
      </c>
      <c r="Q178">
        <f t="shared" si="16"/>
        <v>0</v>
      </c>
      <c r="R178" t="str">
        <f t="shared" si="13"/>
        <v>film &amp; video</v>
      </c>
      <c r="S178" t="str">
        <f t="shared" si="14"/>
        <v>drama</v>
      </c>
      <c r="T178">
        <f t="shared" si="17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2"/>
        <v>42070.047754629632</v>
      </c>
      <c r="P179">
        <f t="shared" si="15"/>
        <v>40</v>
      </c>
      <c r="Q179">
        <f t="shared" si="16"/>
        <v>25.71</v>
      </c>
      <c r="R179" t="str">
        <f t="shared" si="13"/>
        <v>film &amp; video</v>
      </c>
      <c r="S179" t="str">
        <f t="shared" si="14"/>
        <v>drama</v>
      </c>
      <c r="T179">
        <f t="shared" si="17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2"/>
        <v>42304.955381944441</v>
      </c>
      <c r="P180">
        <f t="shared" si="15"/>
        <v>0</v>
      </c>
      <c r="Q180">
        <f t="shared" si="16"/>
        <v>0</v>
      </c>
      <c r="R180" t="str">
        <f t="shared" si="13"/>
        <v>film &amp; video</v>
      </c>
      <c r="S180" t="str">
        <f t="shared" si="14"/>
        <v>drama</v>
      </c>
      <c r="T180">
        <f t="shared" si="17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2"/>
        <v>42403.080497685187</v>
      </c>
      <c r="P181">
        <f t="shared" si="15"/>
        <v>20</v>
      </c>
      <c r="Q181">
        <f t="shared" si="16"/>
        <v>100</v>
      </c>
      <c r="R181" t="str">
        <f t="shared" si="13"/>
        <v>film &amp; video</v>
      </c>
      <c r="S181" t="str">
        <f t="shared" si="14"/>
        <v>drama</v>
      </c>
      <c r="T181">
        <f t="shared" si="17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2"/>
        <v>42067.991238425922</v>
      </c>
      <c r="P182">
        <f t="shared" si="15"/>
        <v>33</v>
      </c>
      <c r="Q182">
        <f t="shared" si="16"/>
        <v>30.85</v>
      </c>
      <c r="R182" t="str">
        <f t="shared" si="13"/>
        <v>film &amp; video</v>
      </c>
      <c r="S182" t="str">
        <f t="shared" si="14"/>
        <v>drama</v>
      </c>
      <c r="T182">
        <f t="shared" si="17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2"/>
        <v>42147.741840277777</v>
      </c>
      <c r="P183">
        <f t="shared" si="15"/>
        <v>21</v>
      </c>
      <c r="Q183">
        <f t="shared" si="16"/>
        <v>180.5</v>
      </c>
      <c r="R183" t="str">
        <f t="shared" si="13"/>
        <v>film &amp; video</v>
      </c>
      <c r="S183" t="str">
        <f t="shared" si="14"/>
        <v>drama</v>
      </c>
      <c r="T183">
        <f t="shared" si="17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2"/>
        <v>42712.011944444443</v>
      </c>
      <c r="P184">
        <f t="shared" si="15"/>
        <v>0</v>
      </c>
      <c r="Q184">
        <f t="shared" si="16"/>
        <v>0</v>
      </c>
      <c r="R184" t="str">
        <f t="shared" si="13"/>
        <v>film &amp; video</v>
      </c>
      <c r="S184" t="str">
        <f t="shared" si="14"/>
        <v>drama</v>
      </c>
      <c r="T184">
        <f t="shared" si="17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2"/>
        <v>41939.810300925928</v>
      </c>
      <c r="P185">
        <f t="shared" si="15"/>
        <v>36</v>
      </c>
      <c r="Q185">
        <f t="shared" si="16"/>
        <v>373.5</v>
      </c>
      <c r="R185" t="str">
        <f t="shared" si="13"/>
        <v>film &amp; video</v>
      </c>
      <c r="S185" t="str">
        <f t="shared" si="14"/>
        <v>drama</v>
      </c>
      <c r="T185">
        <f t="shared" si="17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2"/>
        <v>41825.791226851856</v>
      </c>
      <c r="P186">
        <f t="shared" si="15"/>
        <v>3</v>
      </c>
      <c r="Q186">
        <f t="shared" si="16"/>
        <v>25.5</v>
      </c>
      <c r="R186" t="str">
        <f t="shared" si="13"/>
        <v>film &amp; video</v>
      </c>
      <c r="S186" t="str">
        <f t="shared" si="14"/>
        <v>drama</v>
      </c>
      <c r="T186">
        <f t="shared" si="17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2"/>
        <v>42570.91133101852</v>
      </c>
      <c r="P187">
        <f t="shared" si="15"/>
        <v>6</v>
      </c>
      <c r="Q187">
        <f t="shared" si="16"/>
        <v>220</v>
      </c>
      <c r="R187" t="str">
        <f t="shared" si="13"/>
        <v>film &amp; video</v>
      </c>
      <c r="S187" t="str">
        <f t="shared" si="14"/>
        <v>drama</v>
      </c>
      <c r="T187">
        <f t="shared" si="17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2"/>
        <v>42767.812893518523</v>
      </c>
      <c r="P188">
        <f t="shared" si="15"/>
        <v>0</v>
      </c>
      <c r="Q188">
        <f t="shared" si="16"/>
        <v>0</v>
      </c>
      <c r="R188" t="str">
        <f t="shared" si="13"/>
        <v>film &amp; video</v>
      </c>
      <c r="S188" t="str">
        <f t="shared" si="14"/>
        <v>drama</v>
      </c>
      <c r="T188">
        <f t="shared" si="17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2"/>
        <v>42182.234456018516</v>
      </c>
      <c r="P189">
        <f t="shared" si="15"/>
        <v>16</v>
      </c>
      <c r="Q189">
        <f t="shared" si="16"/>
        <v>160</v>
      </c>
      <c r="R189" t="str">
        <f t="shared" si="13"/>
        <v>film &amp; video</v>
      </c>
      <c r="S189" t="str">
        <f t="shared" si="14"/>
        <v>drama</v>
      </c>
      <c r="T189">
        <f t="shared" si="17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2"/>
        <v>41857.18304398148</v>
      </c>
      <c r="P190">
        <f t="shared" si="15"/>
        <v>0</v>
      </c>
      <c r="Q190">
        <f t="shared" si="16"/>
        <v>0</v>
      </c>
      <c r="R190" t="str">
        <f t="shared" si="13"/>
        <v>film &amp; video</v>
      </c>
      <c r="S190" t="str">
        <f t="shared" si="14"/>
        <v>drama</v>
      </c>
      <c r="T190">
        <f t="shared" si="17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2"/>
        <v>42556.690706018519</v>
      </c>
      <c r="P191">
        <f t="shared" si="15"/>
        <v>0</v>
      </c>
      <c r="Q191">
        <f t="shared" si="16"/>
        <v>69</v>
      </c>
      <c r="R191" t="str">
        <f t="shared" si="13"/>
        <v>film &amp; video</v>
      </c>
      <c r="S191" t="str">
        <f t="shared" si="14"/>
        <v>drama</v>
      </c>
      <c r="T191">
        <f t="shared" si="17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2"/>
        <v>42527.650995370372</v>
      </c>
      <c r="P192">
        <f t="shared" si="15"/>
        <v>0</v>
      </c>
      <c r="Q192">
        <f t="shared" si="16"/>
        <v>50</v>
      </c>
      <c r="R192" t="str">
        <f t="shared" si="13"/>
        <v>film &amp; video</v>
      </c>
      <c r="S192" t="str">
        <f t="shared" si="14"/>
        <v>drama</v>
      </c>
      <c r="T192">
        <f t="shared" si="17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2"/>
        <v>42239.441412037035</v>
      </c>
      <c r="P193">
        <f t="shared" si="15"/>
        <v>5</v>
      </c>
      <c r="Q193">
        <f t="shared" si="16"/>
        <v>83.33</v>
      </c>
      <c r="R193" t="str">
        <f t="shared" si="13"/>
        <v>film &amp; video</v>
      </c>
      <c r="S193" t="str">
        <f t="shared" si="14"/>
        <v>drama</v>
      </c>
      <c r="T193">
        <f t="shared" si="17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8">(((J194/60)/60)/24)+DATE(1970,1,1)</f>
        <v>41899.792037037041</v>
      </c>
      <c r="P194">
        <f t="shared" si="15"/>
        <v>0</v>
      </c>
      <c r="Q194">
        <f t="shared" si="16"/>
        <v>5.67</v>
      </c>
      <c r="R194" t="str">
        <f t="shared" ref="R194:R257" si="19">LEFT(N194,SEARCH("/",N194)-1)</f>
        <v>film &amp; video</v>
      </c>
      <c r="S194" t="str">
        <f t="shared" ref="S194:S257" si="20">RIGHT(N194,LEN(N194)-SEARCH("/",N194))</f>
        <v>drama</v>
      </c>
      <c r="T194">
        <f t="shared" si="17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8"/>
        <v>41911.934791666667</v>
      </c>
      <c r="P195">
        <f t="shared" ref="P195:P258" si="21">ROUND(E195/D195*100,0)</f>
        <v>0</v>
      </c>
      <c r="Q195">
        <f t="shared" ref="Q195:Q258" si="22">IFERROR(ROUND(E195/L195,2),0)</f>
        <v>0</v>
      </c>
      <c r="R195" t="str">
        <f t="shared" si="19"/>
        <v>film &amp; video</v>
      </c>
      <c r="S195" t="str">
        <f t="shared" si="20"/>
        <v>drama</v>
      </c>
      <c r="T195">
        <f t="shared" ref="T195:T258" si="23">YEAR(O195)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8"/>
        <v>42375.996886574074</v>
      </c>
      <c r="P196">
        <f t="shared" si="21"/>
        <v>0</v>
      </c>
      <c r="Q196">
        <f t="shared" si="22"/>
        <v>1</v>
      </c>
      <c r="R196" t="str">
        <f t="shared" si="19"/>
        <v>film &amp; video</v>
      </c>
      <c r="S196" t="str">
        <f t="shared" si="20"/>
        <v>drama</v>
      </c>
      <c r="T196">
        <f t="shared" si="23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8"/>
        <v>42135.67050925926</v>
      </c>
      <c r="P197">
        <f t="shared" si="21"/>
        <v>0</v>
      </c>
      <c r="Q197">
        <f t="shared" si="22"/>
        <v>0</v>
      </c>
      <c r="R197" t="str">
        <f t="shared" si="19"/>
        <v>film &amp; video</v>
      </c>
      <c r="S197" t="str">
        <f t="shared" si="20"/>
        <v>drama</v>
      </c>
      <c r="T197">
        <f t="shared" si="23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8"/>
        <v>42259.542800925927</v>
      </c>
      <c r="P198">
        <f t="shared" si="21"/>
        <v>42</v>
      </c>
      <c r="Q198">
        <f t="shared" si="22"/>
        <v>77.11</v>
      </c>
      <c r="R198" t="str">
        <f t="shared" si="19"/>
        <v>film &amp; video</v>
      </c>
      <c r="S198" t="str">
        <f t="shared" si="20"/>
        <v>drama</v>
      </c>
      <c r="T198">
        <f t="shared" si="23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8"/>
        <v>42741.848379629635</v>
      </c>
      <c r="P199">
        <f t="shared" si="21"/>
        <v>10</v>
      </c>
      <c r="Q199">
        <f t="shared" si="22"/>
        <v>32.75</v>
      </c>
      <c r="R199" t="str">
        <f t="shared" si="19"/>
        <v>film &amp; video</v>
      </c>
      <c r="S199" t="str">
        <f t="shared" si="20"/>
        <v>drama</v>
      </c>
      <c r="T199">
        <f t="shared" si="23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8"/>
        <v>41887.383356481485</v>
      </c>
      <c r="P200">
        <f t="shared" si="21"/>
        <v>1</v>
      </c>
      <c r="Q200">
        <f t="shared" si="22"/>
        <v>46.5</v>
      </c>
      <c r="R200" t="str">
        <f t="shared" si="19"/>
        <v>film &amp; video</v>
      </c>
      <c r="S200" t="str">
        <f t="shared" si="20"/>
        <v>drama</v>
      </c>
      <c r="T200">
        <f t="shared" si="23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8"/>
        <v>42584.123865740738</v>
      </c>
      <c r="P201">
        <f t="shared" si="21"/>
        <v>0</v>
      </c>
      <c r="Q201">
        <f t="shared" si="22"/>
        <v>0</v>
      </c>
      <c r="R201" t="str">
        <f t="shared" si="19"/>
        <v>film &amp; video</v>
      </c>
      <c r="S201" t="str">
        <f t="shared" si="20"/>
        <v>drama</v>
      </c>
      <c r="T201">
        <f t="shared" si="23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8"/>
        <v>41867.083368055559</v>
      </c>
      <c r="P202">
        <f t="shared" si="21"/>
        <v>26</v>
      </c>
      <c r="Q202">
        <f t="shared" si="22"/>
        <v>87.31</v>
      </c>
      <c r="R202" t="str">
        <f t="shared" si="19"/>
        <v>film &amp; video</v>
      </c>
      <c r="S202" t="str">
        <f t="shared" si="20"/>
        <v>drama</v>
      </c>
      <c r="T202">
        <f t="shared" si="23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8"/>
        <v>42023.818622685183</v>
      </c>
      <c r="P203">
        <f t="shared" si="21"/>
        <v>58</v>
      </c>
      <c r="Q203">
        <f t="shared" si="22"/>
        <v>54.29</v>
      </c>
      <c r="R203" t="str">
        <f t="shared" si="19"/>
        <v>film &amp; video</v>
      </c>
      <c r="S203" t="str">
        <f t="shared" si="20"/>
        <v>drama</v>
      </c>
      <c r="T203">
        <f t="shared" si="23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8"/>
        <v>42255.927824074075</v>
      </c>
      <c r="P204">
        <f t="shared" si="21"/>
        <v>0</v>
      </c>
      <c r="Q204">
        <f t="shared" si="22"/>
        <v>0</v>
      </c>
      <c r="R204" t="str">
        <f t="shared" si="19"/>
        <v>film &amp; video</v>
      </c>
      <c r="S204" t="str">
        <f t="shared" si="20"/>
        <v>drama</v>
      </c>
      <c r="T204">
        <f t="shared" si="23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8"/>
        <v>41973.847962962958</v>
      </c>
      <c r="P205">
        <f t="shared" si="21"/>
        <v>30</v>
      </c>
      <c r="Q205">
        <f t="shared" si="22"/>
        <v>93.25</v>
      </c>
      <c r="R205" t="str">
        <f t="shared" si="19"/>
        <v>film &amp; video</v>
      </c>
      <c r="S205" t="str">
        <f t="shared" si="20"/>
        <v>drama</v>
      </c>
      <c r="T205">
        <f t="shared" si="23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8"/>
        <v>42556.583368055552</v>
      </c>
      <c r="P206">
        <f t="shared" si="21"/>
        <v>51</v>
      </c>
      <c r="Q206">
        <f t="shared" si="22"/>
        <v>117.68</v>
      </c>
      <c r="R206" t="str">
        <f t="shared" si="19"/>
        <v>film &amp; video</v>
      </c>
      <c r="S206" t="str">
        <f t="shared" si="20"/>
        <v>drama</v>
      </c>
      <c r="T206">
        <f t="shared" si="23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8"/>
        <v>42248.632199074069</v>
      </c>
      <c r="P207">
        <f t="shared" si="21"/>
        <v>16</v>
      </c>
      <c r="Q207">
        <f t="shared" si="22"/>
        <v>76.47</v>
      </c>
      <c r="R207" t="str">
        <f t="shared" si="19"/>
        <v>film &amp; video</v>
      </c>
      <c r="S207" t="str">
        <f t="shared" si="20"/>
        <v>drama</v>
      </c>
      <c r="T207">
        <f t="shared" si="23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8"/>
        <v>42567.004432870366</v>
      </c>
      <c r="P208">
        <f t="shared" si="21"/>
        <v>0</v>
      </c>
      <c r="Q208">
        <f t="shared" si="22"/>
        <v>0</v>
      </c>
      <c r="R208" t="str">
        <f t="shared" si="19"/>
        <v>film &amp; video</v>
      </c>
      <c r="S208" t="str">
        <f t="shared" si="20"/>
        <v>drama</v>
      </c>
      <c r="T208">
        <f t="shared" si="23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8"/>
        <v>41978.197199074071</v>
      </c>
      <c r="P209">
        <f t="shared" si="21"/>
        <v>15</v>
      </c>
      <c r="Q209">
        <f t="shared" si="22"/>
        <v>163.85</v>
      </c>
      <c r="R209" t="str">
        <f t="shared" si="19"/>
        <v>film &amp; video</v>
      </c>
      <c r="S209" t="str">
        <f t="shared" si="20"/>
        <v>drama</v>
      </c>
      <c r="T209">
        <f t="shared" si="23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8"/>
        <v>41959.369988425926</v>
      </c>
      <c r="P210">
        <f t="shared" si="21"/>
        <v>0</v>
      </c>
      <c r="Q210">
        <f t="shared" si="22"/>
        <v>0</v>
      </c>
      <c r="R210" t="str">
        <f t="shared" si="19"/>
        <v>film &amp; video</v>
      </c>
      <c r="S210" t="str">
        <f t="shared" si="20"/>
        <v>drama</v>
      </c>
      <c r="T210">
        <f t="shared" si="23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8"/>
        <v>42165.922858796301</v>
      </c>
      <c r="P211">
        <f t="shared" si="21"/>
        <v>0</v>
      </c>
      <c r="Q211">
        <f t="shared" si="22"/>
        <v>0</v>
      </c>
      <c r="R211" t="str">
        <f t="shared" si="19"/>
        <v>film &amp; video</v>
      </c>
      <c r="S211" t="str">
        <f t="shared" si="20"/>
        <v>drama</v>
      </c>
      <c r="T211">
        <f t="shared" si="23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8"/>
        <v>42249.064722222218</v>
      </c>
      <c r="P212">
        <f t="shared" si="21"/>
        <v>25</v>
      </c>
      <c r="Q212">
        <f t="shared" si="22"/>
        <v>91.82</v>
      </c>
      <c r="R212" t="str">
        <f t="shared" si="19"/>
        <v>film &amp; video</v>
      </c>
      <c r="S212" t="str">
        <f t="shared" si="20"/>
        <v>drama</v>
      </c>
      <c r="T212">
        <f t="shared" si="23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8"/>
        <v>42236.159918981488</v>
      </c>
      <c r="P213">
        <f t="shared" si="21"/>
        <v>45</v>
      </c>
      <c r="Q213">
        <f t="shared" si="22"/>
        <v>185.83</v>
      </c>
      <c r="R213" t="str">
        <f t="shared" si="19"/>
        <v>film &amp; video</v>
      </c>
      <c r="S213" t="str">
        <f t="shared" si="20"/>
        <v>drama</v>
      </c>
      <c r="T213">
        <f t="shared" si="23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8"/>
        <v>42416.881018518514</v>
      </c>
      <c r="P214">
        <f t="shared" si="21"/>
        <v>0</v>
      </c>
      <c r="Q214">
        <f t="shared" si="22"/>
        <v>1</v>
      </c>
      <c r="R214" t="str">
        <f t="shared" si="19"/>
        <v>film &amp; video</v>
      </c>
      <c r="S214" t="str">
        <f t="shared" si="20"/>
        <v>drama</v>
      </c>
      <c r="T214">
        <f t="shared" si="23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8"/>
        <v>42202.594293981485</v>
      </c>
      <c r="P215">
        <f t="shared" si="21"/>
        <v>0</v>
      </c>
      <c r="Q215">
        <f t="shared" si="22"/>
        <v>20</v>
      </c>
      <c r="R215" t="str">
        <f t="shared" si="19"/>
        <v>film &amp; video</v>
      </c>
      <c r="S215" t="str">
        <f t="shared" si="20"/>
        <v>drama</v>
      </c>
      <c r="T215">
        <f t="shared" si="23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8"/>
        <v>42009.64061342593</v>
      </c>
      <c r="P216">
        <f t="shared" si="21"/>
        <v>0</v>
      </c>
      <c r="Q216">
        <f t="shared" si="22"/>
        <v>1</v>
      </c>
      <c r="R216" t="str">
        <f t="shared" si="19"/>
        <v>film &amp; video</v>
      </c>
      <c r="S216" t="str">
        <f t="shared" si="20"/>
        <v>drama</v>
      </c>
      <c r="T216">
        <f t="shared" si="23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8"/>
        <v>42375.230115740742</v>
      </c>
      <c r="P217">
        <f t="shared" si="21"/>
        <v>0</v>
      </c>
      <c r="Q217">
        <f t="shared" si="22"/>
        <v>10</v>
      </c>
      <c r="R217" t="str">
        <f t="shared" si="19"/>
        <v>film &amp; video</v>
      </c>
      <c r="S217" t="str">
        <f t="shared" si="20"/>
        <v>drama</v>
      </c>
      <c r="T217">
        <f t="shared" si="23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8"/>
        <v>42066.958761574075</v>
      </c>
      <c r="P218">
        <f t="shared" si="21"/>
        <v>56</v>
      </c>
      <c r="Q218">
        <f t="shared" si="22"/>
        <v>331.54</v>
      </c>
      <c r="R218" t="str">
        <f t="shared" si="19"/>
        <v>film &amp; video</v>
      </c>
      <c r="S218" t="str">
        <f t="shared" si="20"/>
        <v>drama</v>
      </c>
      <c r="T218">
        <f t="shared" si="23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8"/>
        <v>41970.64061342593</v>
      </c>
      <c r="P219">
        <f t="shared" si="21"/>
        <v>12</v>
      </c>
      <c r="Q219">
        <f t="shared" si="22"/>
        <v>314.29000000000002</v>
      </c>
      <c r="R219" t="str">
        <f t="shared" si="19"/>
        <v>film &amp; video</v>
      </c>
      <c r="S219" t="str">
        <f t="shared" si="20"/>
        <v>drama</v>
      </c>
      <c r="T219">
        <f t="shared" si="23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8"/>
        <v>42079.628344907411</v>
      </c>
      <c r="P220">
        <f t="shared" si="21"/>
        <v>2</v>
      </c>
      <c r="Q220">
        <f t="shared" si="22"/>
        <v>100</v>
      </c>
      <c r="R220" t="str">
        <f t="shared" si="19"/>
        <v>film &amp; video</v>
      </c>
      <c r="S220" t="str">
        <f t="shared" si="20"/>
        <v>drama</v>
      </c>
      <c r="T220">
        <f t="shared" si="23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8"/>
        <v>42429.326678240745</v>
      </c>
      <c r="P221">
        <f t="shared" si="21"/>
        <v>18</v>
      </c>
      <c r="Q221">
        <f t="shared" si="22"/>
        <v>115.99</v>
      </c>
      <c r="R221" t="str">
        <f t="shared" si="19"/>
        <v>film &amp; video</v>
      </c>
      <c r="S221" t="str">
        <f t="shared" si="20"/>
        <v>drama</v>
      </c>
      <c r="T221">
        <f t="shared" si="23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8"/>
        <v>42195.643865740742</v>
      </c>
      <c r="P222">
        <f t="shared" si="21"/>
        <v>1</v>
      </c>
      <c r="Q222">
        <f t="shared" si="22"/>
        <v>120</v>
      </c>
      <c r="R222" t="str">
        <f t="shared" si="19"/>
        <v>film &amp; video</v>
      </c>
      <c r="S222" t="str">
        <f t="shared" si="20"/>
        <v>drama</v>
      </c>
      <c r="T222">
        <f t="shared" si="23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8"/>
        <v>42031.837546296301</v>
      </c>
      <c r="P223">
        <f t="shared" si="21"/>
        <v>0</v>
      </c>
      <c r="Q223">
        <f t="shared" si="22"/>
        <v>0</v>
      </c>
      <c r="R223" t="str">
        <f t="shared" si="19"/>
        <v>film &amp; video</v>
      </c>
      <c r="S223" t="str">
        <f t="shared" si="20"/>
        <v>drama</v>
      </c>
      <c r="T223">
        <f t="shared" si="23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8"/>
        <v>42031.769884259258</v>
      </c>
      <c r="P224">
        <f t="shared" si="21"/>
        <v>13</v>
      </c>
      <c r="Q224">
        <f t="shared" si="22"/>
        <v>65</v>
      </c>
      <c r="R224" t="str">
        <f t="shared" si="19"/>
        <v>film &amp; video</v>
      </c>
      <c r="S224" t="str">
        <f t="shared" si="20"/>
        <v>drama</v>
      </c>
      <c r="T224">
        <f t="shared" si="23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8"/>
        <v>42482.048032407409</v>
      </c>
      <c r="P225">
        <f t="shared" si="21"/>
        <v>0</v>
      </c>
      <c r="Q225">
        <f t="shared" si="22"/>
        <v>0</v>
      </c>
      <c r="R225" t="str">
        <f t="shared" si="19"/>
        <v>film &amp; video</v>
      </c>
      <c r="S225" t="str">
        <f t="shared" si="20"/>
        <v>drama</v>
      </c>
      <c r="T225">
        <f t="shared" si="23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8"/>
        <v>42135.235254629632</v>
      </c>
      <c r="P226">
        <f t="shared" si="21"/>
        <v>0</v>
      </c>
      <c r="Q226">
        <f t="shared" si="22"/>
        <v>0</v>
      </c>
      <c r="R226" t="str">
        <f t="shared" si="19"/>
        <v>film &amp; video</v>
      </c>
      <c r="S226" t="str">
        <f t="shared" si="20"/>
        <v>drama</v>
      </c>
      <c r="T226">
        <f t="shared" si="23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8"/>
        <v>42438.961273148147</v>
      </c>
      <c r="P227">
        <f t="shared" si="21"/>
        <v>0</v>
      </c>
      <c r="Q227">
        <f t="shared" si="22"/>
        <v>0</v>
      </c>
      <c r="R227" t="str">
        <f t="shared" si="19"/>
        <v>film &amp; video</v>
      </c>
      <c r="S227" t="str">
        <f t="shared" si="20"/>
        <v>drama</v>
      </c>
      <c r="T227">
        <f t="shared" si="23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8"/>
        <v>42106.666018518517</v>
      </c>
      <c r="P228">
        <f t="shared" si="21"/>
        <v>1</v>
      </c>
      <c r="Q228">
        <f t="shared" si="22"/>
        <v>125</v>
      </c>
      <c r="R228" t="str">
        <f t="shared" si="19"/>
        <v>film &amp; video</v>
      </c>
      <c r="S228" t="str">
        <f t="shared" si="20"/>
        <v>drama</v>
      </c>
      <c r="T228">
        <f t="shared" si="23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8"/>
        <v>42164.893993055557</v>
      </c>
      <c r="P229">
        <f t="shared" si="21"/>
        <v>0</v>
      </c>
      <c r="Q229">
        <f t="shared" si="22"/>
        <v>0</v>
      </c>
      <c r="R229" t="str">
        <f t="shared" si="19"/>
        <v>film &amp; video</v>
      </c>
      <c r="S229" t="str">
        <f t="shared" si="20"/>
        <v>drama</v>
      </c>
      <c r="T229">
        <f t="shared" si="23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8"/>
        <v>42096.686400462961</v>
      </c>
      <c r="P230">
        <f t="shared" si="21"/>
        <v>0</v>
      </c>
      <c r="Q230">
        <f t="shared" si="22"/>
        <v>0</v>
      </c>
      <c r="R230" t="str">
        <f t="shared" si="19"/>
        <v>film &amp; video</v>
      </c>
      <c r="S230" t="str">
        <f t="shared" si="20"/>
        <v>drama</v>
      </c>
      <c r="T230">
        <f t="shared" si="23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8"/>
        <v>42383.933993055558</v>
      </c>
      <c r="P231">
        <f t="shared" si="21"/>
        <v>0</v>
      </c>
      <c r="Q231">
        <f t="shared" si="22"/>
        <v>0</v>
      </c>
      <c r="R231" t="str">
        <f t="shared" si="19"/>
        <v>film &amp; video</v>
      </c>
      <c r="S231" t="str">
        <f t="shared" si="20"/>
        <v>drama</v>
      </c>
      <c r="T231">
        <f t="shared" si="23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8"/>
        <v>42129.777210648142</v>
      </c>
      <c r="P232">
        <f t="shared" si="21"/>
        <v>0</v>
      </c>
      <c r="Q232">
        <f t="shared" si="22"/>
        <v>30</v>
      </c>
      <c r="R232" t="str">
        <f t="shared" si="19"/>
        <v>film &amp; video</v>
      </c>
      <c r="S232" t="str">
        <f t="shared" si="20"/>
        <v>drama</v>
      </c>
      <c r="T232">
        <f t="shared" si="23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8"/>
        <v>42341.958923611113</v>
      </c>
      <c r="P233">
        <f t="shared" si="21"/>
        <v>0</v>
      </c>
      <c r="Q233">
        <f t="shared" si="22"/>
        <v>0</v>
      </c>
      <c r="R233" t="str">
        <f t="shared" si="19"/>
        <v>film &amp; video</v>
      </c>
      <c r="S233" t="str">
        <f t="shared" si="20"/>
        <v>drama</v>
      </c>
      <c r="T233">
        <f t="shared" si="23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8"/>
        <v>42032.82576388889</v>
      </c>
      <c r="P234">
        <f t="shared" si="21"/>
        <v>3</v>
      </c>
      <c r="Q234">
        <f t="shared" si="22"/>
        <v>15.71</v>
      </c>
      <c r="R234" t="str">
        <f t="shared" si="19"/>
        <v>film &amp; video</v>
      </c>
      <c r="S234" t="str">
        <f t="shared" si="20"/>
        <v>drama</v>
      </c>
      <c r="T234">
        <f t="shared" si="23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8"/>
        <v>42612.911712962959</v>
      </c>
      <c r="P235">
        <f t="shared" si="21"/>
        <v>0</v>
      </c>
      <c r="Q235">
        <f t="shared" si="22"/>
        <v>0</v>
      </c>
      <c r="R235" t="str">
        <f t="shared" si="19"/>
        <v>film &amp; video</v>
      </c>
      <c r="S235" t="str">
        <f t="shared" si="20"/>
        <v>drama</v>
      </c>
      <c r="T235">
        <f t="shared" si="23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8"/>
        <v>42136.035405092596</v>
      </c>
      <c r="P236">
        <f t="shared" si="21"/>
        <v>40</v>
      </c>
      <c r="Q236">
        <f t="shared" si="22"/>
        <v>80.2</v>
      </c>
      <c r="R236" t="str">
        <f t="shared" si="19"/>
        <v>film &amp; video</v>
      </c>
      <c r="S236" t="str">
        <f t="shared" si="20"/>
        <v>drama</v>
      </c>
      <c r="T236">
        <f t="shared" si="23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8"/>
        <v>42164.908530092594</v>
      </c>
      <c r="P237">
        <f t="shared" si="21"/>
        <v>0</v>
      </c>
      <c r="Q237">
        <f t="shared" si="22"/>
        <v>0</v>
      </c>
      <c r="R237" t="str">
        <f t="shared" si="19"/>
        <v>film &amp; video</v>
      </c>
      <c r="S237" t="str">
        <f t="shared" si="20"/>
        <v>drama</v>
      </c>
      <c r="T237">
        <f t="shared" si="23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8"/>
        <v>42321.08447916666</v>
      </c>
      <c r="P238">
        <f t="shared" si="21"/>
        <v>0</v>
      </c>
      <c r="Q238">
        <f t="shared" si="22"/>
        <v>0</v>
      </c>
      <c r="R238" t="str">
        <f t="shared" si="19"/>
        <v>film &amp; video</v>
      </c>
      <c r="S238" t="str">
        <f t="shared" si="20"/>
        <v>drama</v>
      </c>
      <c r="T238">
        <f t="shared" si="23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8"/>
        <v>42377.577187499999</v>
      </c>
      <c r="P239">
        <f t="shared" si="21"/>
        <v>0</v>
      </c>
      <c r="Q239">
        <f t="shared" si="22"/>
        <v>50</v>
      </c>
      <c r="R239" t="str">
        <f t="shared" si="19"/>
        <v>film &amp; video</v>
      </c>
      <c r="S239" t="str">
        <f t="shared" si="20"/>
        <v>drama</v>
      </c>
      <c r="T239">
        <f t="shared" si="23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8"/>
        <v>42713.962499999994</v>
      </c>
      <c r="P240">
        <f t="shared" si="21"/>
        <v>0</v>
      </c>
      <c r="Q240">
        <f t="shared" si="22"/>
        <v>0</v>
      </c>
      <c r="R240" t="str">
        <f t="shared" si="19"/>
        <v>film &amp; video</v>
      </c>
      <c r="S240" t="str">
        <f t="shared" si="20"/>
        <v>drama</v>
      </c>
      <c r="T240">
        <f t="shared" si="23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8"/>
        <v>42297.110300925924</v>
      </c>
      <c r="P241">
        <f t="shared" si="21"/>
        <v>25</v>
      </c>
      <c r="Q241">
        <f t="shared" si="22"/>
        <v>50</v>
      </c>
      <c r="R241" t="str">
        <f t="shared" si="19"/>
        <v>film &amp; video</v>
      </c>
      <c r="S241" t="str">
        <f t="shared" si="20"/>
        <v>drama</v>
      </c>
      <c r="T241">
        <f t="shared" si="23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8"/>
        <v>41354.708460648151</v>
      </c>
      <c r="P242">
        <f t="shared" si="21"/>
        <v>108</v>
      </c>
      <c r="Q242">
        <f t="shared" si="22"/>
        <v>117.85</v>
      </c>
      <c r="R242" t="str">
        <f t="shared" si="19"/>
        <v>film &amp; video</v>
      </c>
      <c r="S242" t="str">
        <f t="shared" si="20"/>
        <v>documentary</v>
      </c>
      <c r="T242">
        <f t="shared" si="23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8"/>
        <v>41949.697962962964</v>
      </c>
      <c r="P243">
        <f t="shared" si="21"/>
        <v>113</v>
      </c>
      <c r="Q243">
        <f t="shared" si="22"/>
        <v>109.04</v>
      </c>
      <c r="R243" t="str">
        <f t="shared" si="19"/>
        <v>film &amp; video</v>
      </c>
      <c r="S243" t="str">
        <f t="shared" si="20"/>
        <v>documentary</v>
      </c>
      <c r="T243">
        <f t="shared" si="23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8"/>
        <v>40862.492939814816</v>
      </c>
      <c r="P244">
        <f t="shared" si="21"/>
        <v>113</v>
      </c>
      <c r="Q244">
        <f t="shared" si="22"/>
        <v>73.02</v>
      </c>
      <c r="R244" t="str">
        <f t="shared" si="19"/>
        <v>film &amp; video</v>
      </c>
      <c r="S244" t="str">
        <f t="shared" si="20"/>
        <v>documentary</v>
      </c>
      <c r="T244">
        <f t="shared" si="23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8"/>
        <v>41662.047500000001</v>
      </c>
      <c r="P245">
        <f t="shared" si="21"/>
        <v>103</v>
      </c>
      <c r="Q245">
        <f t="shared" si="22"/>
        <v>78.2</v>
      </c>
      <c r="R245" t="str">
        <f t="shared" si="19"/>
        <v>film &amp; video</v>
      </c>
      <c r="S245" t="str">
        <f t="shared" si="20"/>
        <v>documentary</v>
      </c>
      <c r="T245">
        <f t="shared" si="23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8"/>
        <v>40213.323599537034</v>
      </c>
      <c r="P246">
        <f t="shared" si="21"/>
        <v>114</v>
      </c>
      <c r="Q246">
        <f t="shared" si="22"/>
        <v>47.4</v>
      </c>
      <c r="R246" t="str">
        <f t="shared" si="19"/>
        <v>film &amp; video</v>
      </c>
      <c r="S246" t="str">
        <f t="shared" si="20"/>
        <v>documentary</v>
      </c>
      <c r="T246">
        <f t="shared" si="23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8"/>
        <v>41107.053067129629</v>
      </c>
      <c r="P247">
        <f t="shared" si="21"/>
        <v>104</v>
      </c>
      <c r="Q247">
        <f t="shared" si="22"/>
        <v>54.02</v>
      </c>
      <c r="R247" t="str">
        <f t="shared" si="19"/>
        <v>film &amp; video</v>
      </c>
      <c r="S247" t="str">
        <f t="shared" si="20"/>
        <v>documentary</v>
      </c>
      <c r="T247">
        <f t="shared" si="23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8"/>
        <v>40480.363483796296</v>
      </c>
      <c r="P248">
        <f t="shared" si="21"/>
        <v>305</v>
      </c>
      <c r="Q248">
        <f t="shared" si="22"/>
        <v>68.489999999999995</v>
      </c>
      <c r="R248" t="str">
        <f t="shared" si="19"/>
        <v>film &amp; video</v>
      </c>
      <c r="S248" t="str">
        <f t="shared" si="20"/>
        <v>documentary</v>
      </c>
      <c r="T248">
        <f t="shared" si="23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8"/>
        <v>40430.604328703703</v>
      </c>
      <c r="P249">
        <f t="shared" si="21"/>
        <v>134</v>
      </c>
      <c r="Q249">
        <f t="shared" si="22"/>
        <v>108.15</v>
      </c>
      <c r="R249" t="str">
        <f t="shared" si="19"/>
        <v>film &amp; video</v>
      </c>
      <c r="S249" t="str">
        <f t="shared" si="20"/>
        <v>documentary</v>
      </c>
      <c r="T249">
        <f t="shared" si="23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8"/>
        <v>40870.774409722224</v>
      </c>
      <c r="P250">
        <f t="shared" si="21"/>
        <v>101</v>
      </c>
      <c r="Q250">
        <f t="shared" si="22"/>
        <v>589.95000000000005</v>
      </c>
      <c r="R250" t="str">
        <f t="shared" si="19"/>
        <v>film &amp; video</v>
      </c>
      <c r="S250" t="str">
        <f t="shared" si="20"/>
        <v>documentary</v>
      </c>
      <c r="T250">
        <f t="shared" si="23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8"/>
        <v>40332.923842592594</v>
      </c>
      <c r="P251">
        <f t="shared" si="21"/>
        <v>113</v>
      </c>
      <c r="Q251">
        <f t="shared" si="22"/>
        <v>48.05</v>
      </c>
      <c r="R251" t="str">
        <f t="shared" si="19"/>
        <v>film &amp; video</v>
      </c>
      <c r="S251" t="str">
        <f t="shared" si="20"/>
        <v>documentary</v>
      </c>
      <c r="T251">
        <f t="shared" si="23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8"/>
        <v>41401.565868055557</v>
      </c>
      <c r="P252">
        <f t="shared" si="21"/>
        <v>106</v>
      </c>
      <c r="Q252">
        <f t="shared" si="22"/>
        <v>72.48</v>
      </c>
      <c r="R252" t="str">
        <f t="shared" si="19"/>
        <v>film &amp; video</v>
      </c>
      <c r="S252" t="str">
        <f t="shared" si="20"/>
        <v>documentary</v>
      </c>
      <c r="T252">
        <f t="shared" si="23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8"/>
        <v>41013.787569444445</v>
      </c>
      <c r="P253">
        <f t="shared" si="21"/>
        <v>126</v>
      </c>
      <c r="Q253">
        <f t="shared" si="22"/>
        <v>57.08</v>
      </c>
      <c r="R253" t="str">
        <f t="shared" si="19"/>
        <v>film &amp; video</v>
      </c>
      <c r="S253" t="str">
        <f t="shared" si="20"/>
        <v>documentary</v>
      </c>
      <c r="T253">
        <f t="shared" si="23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8"/>
        <v>40266.662708333337</v>
      </c>
      <c r="P254">
        <f t="shared" si="21"/>
        <v>185</v>
      </c>
      <c r="Q254">
        <f t="shared" si="22"/>
        <v>85.44</v>
      </c>
      <c r="R254" t="str">
        <f t="shared" si="19"/>
        <v>film &amp; video</v>
      </c>
      <c r="S254" t="str">
        <f t="shared" si="20"/>
        <v>documentary</v>
      </c>
      <c r="T254">
        <f t="shared" si="23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8"/>
        <v>40924.650868055556</v>
      </c>
      <c r="P255">
        <f t="shared" si="21"/>
        <v>101</v>
      </c>
      <c r="Q255">
        <f t="shared" si="22"/>
        <v>215.86</v>
      </c>
      <c r="R255" t="str">
        <f t="shared" si="19"/>
        <v>film &amp; video</v>
      </c>
      <c r="S255" t="str">
        <f t="shared" si="20"/>
        <v>documentary</v>
      </c>
      <c r="T255">
        <f t="shared" si="23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8"/>
        <v>42263.952662037031</v>
      </c>
      <c r="P256">
        <f t="shared" si="21"/>
        <v>117</v>
      </c>
      <c r="Q256">
        <f t="shared" si="22"/>
        <v>89.39</v>
      </c>
      <c r="R256" t="str">
        <f t="shared" si="19"/>
        <v>film &amp; video</v>
      </c>
      <c r="S256" t="str">
        <f t="shared" si="20"/>
        <v>documentary</v>
      </c>
      <c r="T256">
        <f t="shared" si="23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8"/>
        <v>40588.526412037041</v>
      </c>
      <c r="P257">
        <f t="shared" si="21"/>
        <v>107</v>
      </c>
      <c r="Q257">
        <f t="shared" si="22"/>
        <v>45.42</v>
      </c>
      <c r="R257" t="str">
        <f t="shared" si="19"/>
        <v>film &amp; video</v>
      </c>
      <c r="S257" t="str">
        <f t="shared" si="20"/>
        <v>documentary</v>
      </c>
      <c r="T257">
        <f t="shared" si="23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24">(((J258/60)/60)/24)+DATE(1970,1,1)</f>
        <v>41319.769293981481</v>
      </c>
      <c r="P258">
        <f t="shared" si="21"/>
        <v>139</v>
      </c>
      <c r="Q258">
        <f t="shared" si="22"/>
        <v>65.760000000000005</v>
      </c>
      <c r="R258" t="str">
        <f t="shared" ref="R258:R321" si="25">LEFT(N258,SEARCH("/",N258)-1)</f>
        <v>film &amp; video</v>
      </c>
      <c r="S258" t="str">
        <f t="shared" ref="S258:S321" si="26">RIGHT(N258,LEN(N258)-SEARCH("/",N258))</f>
        <v>documentary</v>
      </c>
      <c r="T258">
        <f t="shared" si="23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24"/>
        <v>42479.626875000002</v>
      </c>
      <c r="P259">
        <f t="shared" ref="P259:P322" si="27">ROUND(E259/D259*100,0)</f>
        <v>107</v>
      </c>
      <c r="Q259">
        <f t="shared" ref="Q259:Q322" si="28">IFERROR(ROUND(E259/L259,2),0)</f>
        <v>66.7</v>
      </c>
      <c r="R259" t="str">
        <f t="shared" si="25"/>
        <v>film &amp; video</v>
      </c>
      <c r="S259" t="str">
        <f t="shared" si="26"/>
        <v>documentary</v>
      </c>
      <c r="T259">
        <f t="shared" ref="T259:T322" si="29">YEAR(O259)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4"/>
        <v>40682.051689814813</v>
      </c>
      <c r="P260">
        <f t="shared" si="27"/>
        <v>191</v>
      </c>
      <c r="Q260">
        <f t="shared" si="28"/>
        <v>83.35</v>
      </c>
      <c r="R260" t="str">
        <f t="shared" si="25"/>
        <v>film &amp; video</v>
      </c>
      <c r="S260" t="str">
        <f t="shared" si="26"/>
        <v>documentary</v>
      </c>
      <c r="T260">
        <f t="shared" si="2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4"/>
        <v>42072.738067129627</v>
      </c>
      <c r="P261">
        <f t="shared" si="27"/>
        <v>132</v>
      </c>
      <c r="Q261">
        <f t="shared" si="28"/>
        <v>105.05</v>
      </c>
      <c r="R261" t="str">
        <f t="shared" si="25"/>
        <v>film &amp; video</v>
      </c>
      <c r="S261" t="str">
        <f t="shared" si="26"/>
        <v>documentary</v>
      </c>
      <c r="T261">
        <f t="shared" si="2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4"/>
        <v>40330.755543981482</v>
      </c>
      <c r="P262">
        <f t="shared" si="27"/>
        <v>106</v>
      </c>
      <c r="Q262">
        <f t="shared" si="28"/>
        <v>120.91</v>
      </c>
      <c r="R262" t="str">
        <f t="shared" si="25"/>
        <v>film &amp; video</v>
      </c>
      <c r="S262" t="str">
        <f t="shared" si="26"/>
        <v>documentary</v>
      </c>
      <c r="T262">
        <f t="shared" si="2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4"/>
        <v>41017.885462962964</v>
      </c>
      <c r="P263">
        <f t="shared" si="27"/>
        <v>107</v>
      </c>
      <c r="Q263">
        <f t="shared" si="28"/>
        <v>97.64</v>
      </c>
      <c r="R263" t="str">
        <f t="shared" si="25"/>
        <v>film &amp; video</v>
      </c>
      <c r="S263" t="str">
        <f t="shared" si="26"/>
        <v>documentary</v>
      </c>
      <c r="T263">
        <f t="shared" si="2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4"/>
        <v>40555.24800925926</v>
      </c>
      <c r="P264">
        <f t="shared" si="27"/>
        <v>240</v>
      </c>
      <c r="Q264">
        <f t="shared" si="28"/>
        <v>41.38</v>
      </c>
      <c r="R264" t="str">
        <f t="shared" si="25"/>
        <v>film &amp; video</v>
      </c>
      <c r="S264" t="str">
        <f t="shared" si="26"/>
        <v>documentary</v>
      </c>
      <c r="T264">
        <f t="shared" si="2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4"/>
        <v>41149.954791666663</v>
      </c>
      <c r="P265">
        <f t="shared" si="27"/>
        <v>118</v>
      </c>
      <c r="Q265">
        <f t="shared" si="28"/>
        <v>30.65</v>
      </c>
      <c r="R265" t="str">
        <f t="shared" si="25"/>
        <v>film &amp; video</v>
      </c>
      <c r="S265" t="str">
        <f t="shared" si="26"/>
        <v>documentary</v>
      </c>
      <c r="T265">
        <f t="shared" si="2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4"/>
        <v>41010.620312500003</v>
      </c>
      <c r="P266">
        <f t="shared" si="27"/>
        <v>118</v>
      </c>
      <c r="Q266">
        <f t="shared" si="28"/>
        <v>64.95</v>
      </c>
      <c r="R266" t="str">
        <f t="shared" si="25"/>
        <v>film &amp; video</v>
      </c>
      <c r="S266" t="str">
        <f t="shared" si="26"/>
        <v>documentary</v>
      </c>
      <c r="T266">
        <f t="shared" si="2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4"/>
        <v>40267.245717592588</v>
      </c>
      <c r="P267">
        <f t="shared" si="27"/>
        <v>111</v>
      </c>
      <c r="Q267">
        <f t="shared" si="28"/>
        <v>95.78</v>
      </c>
      <c r="R267" t="str">
        <f t="shared" si="25"/>
        <v>film &amp; video</v>
      </c>
      <c r="S267" t="str">
        <f t="shared" si="26"/>
        <v>documentary</v>
      </c>
      <c r="T267">
        <f t="shared" si="2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4"/>
        <v>40205.174849537041</v>
      </c>
      <c r="P268">
        <f t="shared" si="27"/>
        <v>146</v>
      </c>
      <c r="Q268">
        <f t="shared" si="28"/>
        <v>40.42</v>
      </c>
      <c r="R268" t="str">
        <f t="shared" si="25"/>
        <v>film &amp; video</v>
      </c>
      <c r="S268" t="str">
        <f t="shared" si="26"/>
        <v>documentary</v>
      </c>
      <c r="T268">
        <f t="shared" si="2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4"/>
        <v>41785.452534722222</v>
      </c>
      <c r="P269">
        <f t="shared" si="27"/>
        <v>132</v>
      </c>
      <c r="Q269">
        <f t="shared" si="28"/>
        <v>78.58</v>
      </c>
      <c r="R269" t="str">
        <f t="shared" si="25"/>
        <v>film &amp; video</v>
      </c>
      <c r="S269" t="str">
        <f t="shared" si="26"/>
        <v>documentary</v>
      </c>
      <c r="T269">
        <f t="shared" si="2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4"/>
        <v>40809.15252314815</v>
      </c>
      <c r="P270">
        <f t="shared" si="27"/>
        <v>111</v>
      </c>
      <c r="Q270">
        <f t="shared" si="28"/>
        <v>50.18</v>
      </c>
      <c r="R270" t="str">
        <f t="shared" si="25"/>
        <v>film &amp; video</v>
      </c>
      <c r="S270" t="str">
        <f t="shared" si="26"/>
        <v>documentary</v>
      </c>
      <c r="T270">
        <f t="shared" si="2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4"/>
        <v>42758.197013888886</v>
      </c>
      <c r="P271">
        <f t="shared" si="27"/>
        <v>147</v>
      </c>
      <c r="Q271">
        <f t="shared" si="28"/>
        <v>92.25</v>
      </c>
      <c r="R271" t="str">
        <f t="shared" si="25"/>
        <v>film &amp; video</v>
      </c>
      <c r="S271" t="str">
        <f t="shared" si="26"/>
        <v>documentary</v>
      </c>
      <c r="T271">
        <f t="shared" si="2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4"/>
        <v>40637.866550925923</v>
      </c>
      <c r="P272">
        <f t="shared" si="27"/>
        <v>153</v>
      </c>
      <c r="Q272">
        <f t="shared" si="28"/>
        <v>57.54</v>
      </c>
      <c r="R272" t="str">
        <f t="shared" si="25"/>
        <v>film &amp; video</v>
      </c>
      <c r="S272" t="str">
        <f t="shared" si="26"/>
        <v>documentary</v>
      </c>
      <c r="T272">
        <f t="shared" si="2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4"/>
        <v>41612.10024305556</v>
      </c>
      <c r="P273">
        <f t="shared" si="27"/>
        <v>105</v>
      </c>
      <c r="Q273">
        <f t="shared" si="28"/>
        <v>109.42</v>
      </c>
      <c r="R273" t="str">
        <f t="shared" si="25"/>
        <v>film &amp; video</v>
      </c>
      <c r="S273" t="str">
        <f t="shared" si="26"/>
        <v>documentary</v>
      </c>
      <c r="T273">
        <f t="shared" si="2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4"/>
        <v>40235.900358796294</v>
      </c>
      <c r="P274">
        <f t="shared" si="27"/>
        <v>177</v>
      </c>
      <c r="Q274">
        <f t="shared" si="28"/>
        <v>81.89</v>
      </c>
      <c r="R274" t="str">
        <f t="shared" si="25"/>
        <v>film &amp; video</v>
      </c>
      <c r="S274" t="str">
        <f t="shared" si="26"/>
        <v>documentary</v>
      </c>
      <c r="T274">
        <f t="shared" si="2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4"/>
        <v>40697.498449074075</v>
      </c>
      <c r="P275">
        <f t="shared" si="27"/>
        <v>108</v>
      </c>
      <c r="Q275">
        <f t="shared" si="28"/>
        <v>45.67</v>
      </c>
      <c r="R275" t="str">
        <f t="shared" si="25"/>
        <v>film &amp; video</v>
      </c>
      <c r="S275" t="str">
        <f t="shared" si="26"/>
        <v>documentary</v>
      </c>
      <c r="T275">
        <f t="shared" si="2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4"/>
        <v>40969.912372685183</v>
      </c>
      <c r="P276">
        <f t="shared" si="27"/>
        <v>156</v>
      </c>
      <c r="Q276">
        <f t="shared" si="28"/>
        <v>55.22</v>
      </c>
      <c r="R276" t="str">
        <f t="shared" si="25"/>
        <v>film &amp; video</v>
      </c>
      <c r="S276" t="str">
        <f t="shared" si="26"/>
        <v>documentary</v>
      </c>
      <c r="T276">
        <f t="shared" si="2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4"/>
        <v>41193.032013888893</v>
      </c>
      <c r="P277">
        <f t="shared" si="27"/>
        <v>108</v>
      </c>
      <c r="Q277">
        <f t="shared" si="28"/>
        <v>65.3</v>
      </c>
      <c r="R277" t="str">
        <f t="shared" si="25"/>
        <v>film &amp; video</v>
      </c>
      <c r="S277" t="str">
        <f t="shared" si="26"/>
        <v>documentary</v>
      </c>
      <c r="T277">
        <f t="shared" si="2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4"/>
        <v>40967.081874999996</v>
      </c>
      <c r="P278">
        <f t="shared" si="27"/>
        <v>148</v>
      </c>
      <c r="Q278">
        <f t="shared" si="28"/>
        <v>95.23</v>
      </c>
      <c r="R278" t="str">
        <f t="shared" si="25"/>
        <v>film &amp; video</v>
      </c>
      <c r="S278" t="str">
        <f t="shared" si="26"/>
        <v>documentary</v>
      </c>
      <c r="T278">
        <f t="shared" si="2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4"/>
        <v>42117.891423611116</v>
      </c>
      <c r="P279">
        <f t="shared" si="27"/>
        <v>110</v>
      </c>
      <c r="Q279">
        <f t="shared" si="28"/>
        <v>75.44</v>
      </c>
      <c r="R279" t="str">
        <f t="shared" si="25"/>
        <v>film &amp; video</v>
      </c>
      <c r="S279" t="str">
        <f t="shared" si="26"/>
        <v>documentary</v>
      </c>
      <c r="T279">
        <f t="shared" si="2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4"/>
        <v>41164.040960648148</v>
      </c>
      <c r="P280">
        <f t="shared" si="27"/>
        <v>150</v>
      </c>
      <c r="Q280">
        <f t="shared" si="28"/>
        <v>97.82</v>
      </c>
      <c r="R280" t="str">
        <f t="shared" si="25"/>
        <v>film &amp; video</v>
      </c>
      <c r="S280" t="str">
        <f t="shared" si="26"/>
        <v>documentary</v>
      </c>
      <c r="T280">
        <f t="shared" si="2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4"/>
        <v>42759.244166666671</v>
      </c>
      <c r="P281">
        <f t="shared" si="27"/>
        <v>157</v>
      </c>
      <c r="Q281">
        <f t="shared" si="28"/>
        <v>87.69</v>
      </c>
      <c r="R281" t="str">
        <f t="shared" si="25"/>
        <v>film &amp; video</v>
      </c>
      <c r="S281" t="str">
        <f t="shared" si="26"/>
        <v>documentary</v>
      </c>
      <c r="T281">
        <f t="shared" si="2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4"/>
        <v>41744.590682870366</v>
      </c>
      <c r="P282">
        <f t="shared" si="27"/>
        <v>156</v>
      </c>
      <c r="Q282">
        <f t="shared" si="28"/>
        <v>54.75</v>
      </c>
      <c r="R282" t="str">
        <f t="shared" si="25"/>
        <v>film &amp; video</v>
      </c>
      <c r="S282" t="str">
        <f t="shared" si="26"/>
        <v>documentary</v>
      </c>
      <c r="T282">
        <f t="shared" si="2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4"/>
        <v>39950.163344907407</v>
      </c>
      <c r="P283">
        <f t="shared" si="27"/>
        <v>121</v>
      </c>
      <c r="Q283">
        <f t="shared" si="28"/>
        <v>83.95</v>
      </c>
      <c r="R283" t="str">
        <f t="shared" si="25"/>
        <v>film &amp; video</v>
      </c>
      <c r="S283" t="str">
        <f t="shared" si="26"/>
        <v>documentary</v>
      </c>
      <c r="T283">
        <f t="shared" si="2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4"/>
        <v>40194.920046296298</v>
      </c>
      <c r="P284">
        <f t="shared" si="27"/>
        <v>101</v>
      </c>
      <c r="Q284">
        <f t="shared" si="28"/>
        <v>254.39</v>
      </c>
      <c r="R284" t="str">
        <f t="shared" si="25"/>
        <v>film &amp; video</v>
      </c>
      <c r="S284" t="str">
        <f t="shared" si="26"/>
        <v>documentary</v>
      </c>
      <c r="T284">
        <f t="shared" si="2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4"/>
        <v>40675.71</v>
      </c>
      <c r="P285">
        <f t="shared" si="27"/>
        <v>114</v>
      </c>
      <c r="Q285">
        <f t="shared" si="28"/>
        <v>101.83</v>
      </c>
      <c r="R285" t="str">
        <f t="shared" si="25"/>
        <v>film &amp; video</v>
      </c>
      <c r="S285" t="str">
        <f t="shared" si="26"/>
        <v>documentary</v>
      </c>
      <c r="T285">
        <f t="shared" si="2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4"/>
        <v>40904.738194444442</v>
      </c>
      <c r="P286">
        <f t="shared" si="27"/>
        <v>105</v>
      </c>
      <c r="Q286">
        <f t="shared" si="28"/>
        <v>55.07</v>
      </c>
      <c r="R286" t="str">
        <f t="shared" si="25"/>
        <v>film &amp; video</v>
      </c>
      <c r="S286" t="str">
        <f t="shared" si="26"/>
        <v>documentary</v>
      </c>
      <c r="T286">
        <f t="shared" si="2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4"/>
        <v>41506.756111111114</v>
      </c>
      <c r="P287">
        <f t="shared" si="27"/>
        <v>229</v>
      </c>
      <c r="Q287">
        <f t="shared" si="28"/>
        <v>56.9</v>
      </c>
      <c r="R287" t="str">
        <f t="shared" si="25"/>
        <v>film &amp; video</v>
      </c>
      <c r="S287" t="str">
        <f t="shared" si="26"/>
        <v>documentary</v>
      </c>
      <c r="T287">
        <f t="shared" si="2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4"/>
        <v>41313.816249999996</v>
      </c>
      <c r="P288">
        <f t="shared" si="27"/>
        <v>109</v>
      </c>
      <c r="Q288">
        <f t="shared" si="28"/>
        <v>121.28</v>
      </c>
      <c r="R288" t="str">
        <f t="shared" si="25"/>
        <v>film &amp; video</v>
      </c>
      <c r="S288" t="str">
        <f t="shared" si="26"/>
        <v>documentary</v>
      </c>
      <c r="T288">
        <f t="shared" si="2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4"/>
        <v>41184.277986111112</v>
      </c>
      <c r="P289">
        <f t="shared" si="27"/>
        <v>176</v>
      </c>
      <c r="Q289">
        <f t="shared" si="28"/>
        <v>91.19</v>
      </c>
      <c r="R289" t="str">
        <f t="shared" si="25"/>
        <v>film &amp; video</v>
      </c>
      <c r="S289" t="str">
        <f t="shared" si="26"/>
        <v>documentary</v>
      </c>
      <c r="T289">
        <f t="shared" si="2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4"/>
        <v>41051.168900462959</v>
      </c>
      <c r="P290">
        <f t="shared" si="27"/>
        <v>103</v>
      </c>
      <c r="Q290">
        <f t="shared" si="28"/>
        <v>115.45</v>
      </c>
      <c r="R290" t="str">
        <f t="shared" si="25"/>
        <v>film &amp; video</v>
      </c>
      <c r="S290" t="str">
        <f t="shared" si="26"/>
        <v>documentary</v>
      </c>
      <c r="T290">
        <f t="shared" si="2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4"/>
        <v>41550.456412037034</v>
      </c>
      <c r="P291">
        <f t="shared" si="27"/>
        <v>105</v>
      </c>
      <c r="Q291">
        <f t="shared" si="28"/>
        <v>67.77</v>
      </c>
      <c r="R291" t="str">
        <f t="shared" si="25"/>
        <v>film &amp; video</v>
      </c>
      <c r="S291" t="str">
        <f t="shared" si="26"/>
        <v>documentary</v>
      </c>
      <c r="T291">
        <f t="shared" si="2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4"/>
        <v>40526.36917824074</v>
      </c>
      <c r="P292">
        <f t="shared" si="27"/>
        <v>107</v>
      </c>
      <c r="Q292">
        <f t="shared" si="28"/>
        <v>28.58</v>
      </c>
      <c r="R292" t="str">
        <f t="shared" si="25"/>
        <v>film &amp; video</v>
      </c>
      <c r="S292" t="str">
        <f t="shared" si="26"/>
        <v>documentary</v>
      </c>
      <c r="T292">
        <f t="shared" si="2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4"/>
        <v>41376.769050925926</v>
      </c>
      <c r="P293">
        <f t="shared" si="27"/>
        <v>120</v>
      </c>
      <c r="Q293">
        <f t="shared" si="28"/>
        <v>46.88</v>
      </c>
      <c r="R293" t="str">
        <f t="shared" si="25"/>
        <v>film &amp; video</v>
      </c>
      <c r="S293" t="str">
        <f t="shared" si="26"/>
        <v>documentary</v>
      </c>
      <c r="T293">
        <f t="shared" si="2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4"/>
        <v>40812.803229166668</v>
      </c>
      <c r="P294">
        <f t="shared" si="27"/>
        <v>102</v>
      </c>
      <c r="Q294">
        <f t="shared" si="28"/>
        <v>154.41999999999999</v>
      </c>
      <c r="R294" t="str">
        <f t="shared" si="25"/>
        <v>film &amp; video</v>
      </c>
      <c r="S294" t="str">
        <f t="shared" si="26"/>
        <v>documentary</v>
      </c>
      <c r="T294">
        <f t="shared" si="2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4"/>
        <v>41719.667986111112</v>
      </c>
      <c r="P295">
        <f t="shared" si="27"/>
        <v>101</v>
      </c>
      <c r="Q295">
        <f t="shared" si="28"/>
        <v>201.22</v>
      </c>
      <c r="R295" t="str">
        <f t="shared" si="25"/>
        <v>film &amp; video</v>
      </c>
      <c r="S295" t="str">
        <f t="shared" si="26"/>
        <v>documentary</v>
      </c>
      <c r="T295">
        <f t="shared" si="2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4"/>
        <v>40343.084421296298</v>
      </c>
      <c r="P296">
        <f t="shared" si="27"/>
        <v>100</v>
      </c>
      <c r="Q296">
        <f t="shared" si="28"/>
        <v>100</v>
      </c>
      <c r="R296" t="str">
        <f t="shared" si="25"/>
        <v>film &amp; video</v>
      </c>
      <c r="S296" t="str">
        <f t="shared" si="26"/>
        <v>documentary</v>
      </c>
      <c r="T296">
        <f t="shared" si="2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4"/>
        <v>41519.004733796297</v>
      </c>
      <c r="P297">
        <f t="shared" si="27"/>
        <v>133</v>
      </c>
      <c r="Q297">
        <f t="shared" si="28"/>
        <v>100.08</v>
      </c>
      <c r="R297" t="str">
        <f t="shared" si="25"/>
        <v>film &amp; video</v>
      </c>
      <c r="S297" t="str">
        <f t="shared" si="26"/>
        <v>documentary</v>
      </c>
      <c r="T297">
        <f t="shared" si="2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4"/>
        <v>41134.475497685184</v>
      </c>
      <c r="P298">
        <f t="shared" si="27"/>
        <v>119</v>
      </c>
      <c r="Q298">
        <f t="shared" si="28"/>
        <v>230.09</v>
      </c>
      <c r="R298" t="str">
        <f t="shared" si="25"/>
        <v>film &amp; video</v>
      </c>
      <c r="S298" t="str">
        <f t="shared" si="26"/>
        <v>documentary</v>
      </c>
      <c r="T298">
        <f t="shared" si="2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4"/>
        <v>42089.72802083334</v>
      </c>
      <c r="P299">
        <f t="shared" si="27"/>
        <v>101</v>
      </c>
      <c r="Q299">
        <f t="shared" si="28"/>
        <v>141.75</v>
      </c>
      <c r="R299" t="str">
        <f t="shared" si="25"/>
        <v>film &amp; video</v>
      </c>
      <c r="S299" t="str">
        <f t="shared" si="26"/>
        <v>documentary</v>
      </c>
      <c r="T299">
        <f t="shared" si="2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4"/>
        <v>41709.463518518518</v>
      </c>
      <c r="P300">
        <f t="shared" si="27"/>
        <v>109</v>
      </c>
      <c r="Q300">
        <f t="shared" si="28"/>
        <v>56.34</v>
      </c>
      <c r="R300" t="str">
        <f t="shared" si="25"/>
        <v>film &amp; video</v>
      </c>
      <c r="S300" t="str">
        <f t="shared" si="26"/>
        <v>documentary</v>
      </c>
      <c r="T300">
        <f t="shared" si="2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4"/>
        <v>40469.225231481483</v>
      </c>
      <c r="P301">
        <f t="shared" si="27"/>
        <v>179</v>
      </c>
      <c r="Q301">
        <f t="shared" si="28"/>
        <v>73.34</v>
      </c>
      <c r="R301" t="str">
        <f t="shared" si="25"/>
        <v>film &amp; video</v>
      </c>
      <c r="S301" t="str">
        <f t="shared" si="26"/>
        <v>documentary</v>
      </c>
      <c r="T301">
        <f t="shared" si="2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4"/>
        <v>40626.959930555553</v>
      </c>
      <c r="P302">
        <f t="shared" si="27"/>
        <v>102</v>
      </c>
      <c r="Q302">
        <f t="shared" si="28"/>
        <v>85.34</v>
      </c>
      <c r="R302" t="str">
        <f t="shared" si="25"/>
        <v>film &amp; video</v>
      </c>
      <c r="S302" t="str">
        <f t="shared" si="26"/>
        <v>documentary</v>
      </c>
      <c r="T302">
        <f t="shared" si="2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4"/>
        <v>41312.737673611111</v>
      </c>
      <c r="P303">
        <f t="shared" si="27"/>
        <v>119</v>
      </c>
      <c r="Q303">
        <f t="shared" si="28"/>
        <v>61.5</v>
      </c>
      <c r="R303" t="str">
        <f t="shared" si="25"/>
        <v>film &amp; video</v>
      </c>
      <c r="S303" t="str">
        <f t="shared" si="26"/>
        <v>documentary</v>
      </c>
      <c r="T303">
        <f t="shared" si="2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4"/>
        <v>40933.856921296298</v>
      </c>
      <c r="P304">
        <f t="shared" si="27"/>
        <v>100</v>
      </c>
      <c r="Q304">
        <f t="shared" si="28"/>
        <v>93.02</v>
      </c>
      <c r="R304" t="str">
        <f t="shared" si="25"/>
        <v>film &amp; video</v>
      </c>
      <c r="S304" t="str">
        <f t="shared" si="26"/>
        <v>documentary</v>
      </c>
      <c r="T304">
        <f t="shared" si="2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4"/>
        <v>41032.071134259262</v>
      </c>
      <c r="P305">
        <f t="shared" si="27"/>
        <v>137</v>
      </c>
      <c r="Q305">
        <f t="shared" si="28"/>
        <v>50.29</v>
      </c>
      <c r="R305" t="str">
        <f t="shared" si="25"/>
        <v>film &amp; video</v>
      </c>
      <c r="S305" t="str">
        <f t="shared" si="26"/>
        <v>documentary</v>
      </c>
      <c r="T305">
        <f t="shared" si="2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4"/>
        <v>41114.094872685186</v>
      </c>
      <c r="P306">
        <f t="shared" si="27"/>
        <v>232</v>
      </c>
      <c r="Q306">
        <f t="shared" si="28"/>
        <v>106.43</v>
      </c>
      <c r="R306" t="str">
        <f t="shared" si="25"/>
        <v>film &amp; video</v>
      </c>
      <c r="S306" t="str">
        <f t="shared" si="26"/>
        <v>documentary</v>
      </c>
      <c r="T306">
        <f t="shared" si="2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4"/>
        <v>40948.630196759259</v>
      </c>
      <c r="P307">
        <f t="shared" si="27"/>
        <v>130</v>
      </c>
      <c r="Q307">
        <f t="shared" si="28"/>
        <v>51.72</v>
      </c>
      <c r="R307" t="str">
        <f t="shared" si="25"/>
        <v>film &amp; video</v>
      </c>
      <c r="S307" t="str">
        <f t="shared" si="26"/>
        <v>documentary</v>
      </c>
      <c r="T307">
        <f t="shared" si="2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4"/>
        <v>41333.837187500001</v>
      </c>
      <c r="P308">
        <f t="shared" si="27"/>
        <v>293</v>
      </c>
      <c r="Q308">
        <f t="shared" si="28"/>
        <v>36.61</v>
      </c>
      <c r="R308" t="str">
        <f t="shared" si="25"/>
        <v>film &amp; video</v>
      </c>
      <c r="S308" t="str">
        <f t="shared" si="26"/>
        <v>documentary</v>
      </c>
      <c r="T308">
        <f t="shared" si="2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4"/>
        <v>41282.944456018515</v>
      </c>
      <c r="P309">
        <f t="shared" si="27"/>
        <v>111</v>
      </c>
      <c r="Q309">
        <f t="shared" si="28"/>
        <v>42.52</v>
      </c>
      <c r="R309" t="str">
        <f t="shared" si="25"/>
        <v>film &amp; video</v>
      </c>
      <c r="S309" t="str">
        <f t="shared" si="26"/>
        <v>documentary</v>
      </c>
      <c r="T309">
        <f t="shared" si="2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4"/>
        <v>40567.694560185184</v>
      </c>
      <c r="P310">
        <f t="shared" si="27"/>
        <v>106</v>
      </c>
      <c r="Q310">
        <f t="shared" si="28"/>
        <v>62.71</v>
      </c>
      <c r="R310" t="str">
        <f t="shared" si="25"/>
        <v>film &amp; video</v>
      </c>
      <c r="S310" t="str">
        <f t="shared" si="26"/>
        <v>documentary</v>
      </c>
      <c r="T310">
        <f t="shared" si="2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4"/>
        <v>41134.751550925925</v>
      </c>
      <c r="P311">
        <f t="shared" si="27"/>
        <v>119</v>
      </c>
      <c r="Q311">
        <f t="shared" si="28"/>
        <v>89.96</v>
      </c>
      <c r="R311" t="str">
        <f t="shared" si="25"/>
        <v>film &amp; video</v>
      </c>
      <c r="S311" t="str">
        <f t="shared" si="26"/>
        <v>documentary</v>
      </c>
      <c r="T311">
        <f t="shared" si="2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4"/>
        <v>40821.183136574073</v>
      </c>
      <c r="P312">
        <f t="shared" si="27"/>
        <v>104</v>
      </c>
      <c r="Q312">
        <f t="shared" si="28"/>
        <v>28.92</v>
      </c>
      <c r="R312" t="str">
        <f t="shared" si="25"/>
        <v>film &amp; video</v>
      </c>
      <c r="S312" t="str">
        <f t="shared" si="26"/>
        <v>documentary</v>
      </c>
      <c r="T312">
        <f t="shared" si="2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4"/>
        <v>40868.219814814816</v>
      </c>
      <c r="P313">
        <f t="shared" si="27"/>
        <v>104</v>
      </c>
      <c r="Q313">
        <f t="shared" si="28"/>
        <v>138.80000000000001</v>
      </c>
      <c r="R313" t="str">
        <f t="shared" si="25"/>
        <v>film &amp; video</v>
      </c>
      <c r="S313" t="str">
        <f t="shared" si="26"/>
        <v>documentary</v>
      </c>
      <c r="T313">
        <f t="shared" si="2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4"/>
        <v>41348.877685185187</v>
      </c>
      <c r="P314">
        <f t="shared" si="27"/>
        <v>112</v>
      </c>
      <c r="Q314">
        <f t="shared" si="28"/>
        <v>61.3</v>
      </c>
      <c r="R314" t="str">
        <f t="shared" si="25"/>
        <v>film &amp; video</v>
      </c>
      <c r="S314" t="str">
        <f t="shared" si="26"/>
        <v>documentary</v>
      </c>
      <c r="T314">
        <f t="shared" si="2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4"/>
        <v>40357.227939814817</v>
      </c>
      <c r="P315">
        <f t="shared" si="27"/>
        <v>105</v>
      </c>
      <c r="Q315">
        <f t="shared" si="28"/>
        <v>80.2</v>
      </c>
      <c r="R315" t="str">
        <f t="shared" si="25"/>
        <v>film &amp; video</v>
      </c>
      <c r="S315" t="str">
        <f t="shared" si="26"/>
        <v>documentary</v>
      </c>
      <c r="T315">
        <f t="shared" si="2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4"/>
        <v>41304.833194444444</v>
      </c>
      <c r="P316">
        <f t="shared" si="27"/>
        <v>385</v>
      </c>
      <c r="Q316">
        <f t="shared" si="28"/>
        <v>32.1</v>
      </c>
      <c r="R316" t="str">
        <f t="shared" si="25"/>
        <v>film &amp; video</v>
      </c>
      <c r="S316" t="str">
        <f t="shared" si="26"/>
        <v>documentary</v>
      </c>
      <c r="T316">
        <f t="shared" si="2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4"/>
        <v>41113.77238425926</v>
      </c>
      <c r="P317">
        <f t="shared" si="27"/>
        <v>101</v>
      </c>
      <c r="Q317">
        <f t="shared" si="28"/>
        <v>200.89</v>
      </c>
      <c r="R317" t="str">
        <f t="shared" si="25"/>
        <v>film &amp; video</v>
      </c>
      <c r="S317" t="str">
        <f t="shared" si="26"/>
        <v>documentary</v>
      </c>
      <c r="T317">
        <f t="shared" si="2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4"/>
        <v>41950.923576388886</v>
      </c>
      <c r="P318">
        <f t="shared" si="27"/>
        <v>114</v>
      </c>
      <c r="Q318">
        <f t="shared" si="28"/>
        <v>108.01</v>
      </c>
      <c r="R318" t="str">
        <f t="shared" si="25"/>
        <v>film &amp; video</v>
      </c>
      <c r="S318" t="str">
        <f t="shared" si="26"/>
        <v>documentary</v>
      </c>
      <c r="T318">
        <f t="shared" si="2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4"/>
        <v>41589.676886574074</v>
      </c>
      <c r="P319">
        <f t="shared" si="27"/>
        <v>101</v>
      </c>
      <c r="Q319">
        <f t="shared" si="28"/>
        <v>95.7</v>
      </c>
      <c r="R319" t="str">
        <f t="shared" si="25"/>
        <v>film &amp; video</v>
      </c>
      <c r="S319" t="str">
        <f t="shared" si="26"/>
        <v>documentary</v>
      </c>
      <c r="T319">
        <f t="shared" si="2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4"/>
        <v>41330.038784722223</v>
      </c>
      <c r="P320">
        <f t="shared" si="27"/>
        <v>283</v>
      </c>
      <c r="Q320">
        <f t="shared" si="28"/>
        <v>49.88</v>
      </c>
      <c r="R320" t="str">
        <f t="shared" si="25"/>
        <v>film &amp; video</v>
      </c>
      <c r="S320" t="str">
        <f t="shared" si="26"/>
        <v>documentary</v>
      </c>
      <c r="T320">
        <f t="shared" si="2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4"/>
        <v>40123.83829861111</v>
      </c>
      <c r="P321">
        <f t="shared" si="27"/>
        <v>113</v>
      </c>
      <c r="Q321">
        <f t="shared" si="28"/>
        <v>110.47</v>
      </c>
      <c r="R321" t="str">
        <f t="shared" si="25"/>
        <v>film &amp; video</v>
      </c>
      <c r="S321" t="str">
        <f t="shared" si="26"/>
        <v>documentary</v>
      </c>
      <c r="T321">
        <f t="shared" si="2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30">(((J322/60)/60)/24)+DATE(1970,1,1)</f>
        <v>42331.551307870366</v>
      </c>
      <c r="P322">
        <f t="shared" si="27"/>
        <v>107</v>
      </c>
      <c r="Q322">
        <f t="shared" si="28"/>
        <v>134.91</v>
      </c>
      <c r="R322" t="str">
        <f t="shared" ref="R322:R385" si="31">LEFT(N322,SEARCH("/",N322)-1)</f>
        <v>film &amp; video</v>
      </c>
      <c r="S322" t="str">
        <f t="shared" ref="S322:S385" si="32">RIGHT(N322,LEN(N322)-SEARCH("/",N322))</f>
        <v>documentary</v>
      </c>
      <c r="T322">
        <f t="shared" si="2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30"/>
        <v>42647.446597222224</v>
      </c>
      <c r="P323">
        <f t="shared" ref="P323:P386" si="33">ROUND(E323/D323*100,0)</f>
        <v>103</v>
      </c>
      <c r="Q323">
        <f t="shared" ref="Q323:Q386" si="34">IFERROR(ROUND(E323/L323,2),0)</f>
        <v>106.62</v>
      </c>
      <c r="R323" t="str">
        <f t="shared" si="31"/>
        <v>film &amp; video</v>
      </c>
      <c r="S323" t="str">
        <f t="shared" si="32"/>
        <v>documentary</v>
      </c>
      <c r="T323">
        <f t="shared" ref="T323:T386" si="35">YEAR(O323)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30"/>
        <v>42473.57</v>
      </c>
      <c r="P324">
        <f t="shared" si="33"/>
        <v>108</v>
      </c>
      <c r="Q324">
        <f t="shared" si="34"/>
        <v>145.04</v>
      </c>
      <c r="R324" t="str">
        <f t="shared" si="31"/>
        <v>film &amp; video</v>
      </c>
      <c r="S324" t="str">
        <f t="shared" si="32"/>
        <v>documentary</v>
      </c>
      <c r="T324">
        <f t="shared" si="35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30"/>
        <v>42697.32136574074</v>
      </c>
      <c r="P325">
        <f t="shared" si="33"/>
        <v>123</v>
      </c>
      <c r="Q325">
        <f t="shared" si="34"/>
        <v>114.59</v>
      </c>
      <c r="R325" t="str">
        <f t="shared" si="31"/>
        <v>film &amp; video</v>
      </c>
      <c r="S325" t="str">
        <f t="shared" si="32"/>
        <v>documentary</v>
      </c>
      <c r="T325">
        <f t="shared" si="35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30"/>
        <v>42184.626250000001</v>
      </c>
      <c r="P326">
        <f t="shared" si="33"/>
        <v>102</v>
      </c>
      <c r="Q326">
        <f t="shared" si="34"/>
        <v>105.32</v>
      </c>
      <c r="R326" t="str">
        <f t="shared" si="31"/>
        <v>film &amp; video</v>
      </c>
      <c r="S326" t="str">
        <f t="shared" si="32"/>
        <v>documentary</v>
      </c>
      <c r="T326">
        <f t="shared" si="35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30"/>
        <v>42689.187881944439</v>
      </c>
      <c r="P327">
        <f t="shared" si="33"/>
        <v>104</v>
      </c>
      <c r="Q327">
        <f t="shared" si="34"/>
        <v>70.92</v>
      </c>
      <c r="R327" t="str">
        <f t="shared" si="31"/>
        <v>film &amp; video</v>
      </c>
      <c r="S327" t="str">
        <f t="shared" si="32"/>
        <v>documentary</v>
      </c>
      <c r="T327">
        <f t="shared" si="35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30"/>
        <v>42775.314884259264</v>
      </c>
      <c r="P328">
        <f t="shared" si="33"/>
        <v>113</v>
      </c>
      <c r="Q328">
        <f t="shared" si="34"/>
        <v>147.16999999999999</v>
      </c>
      <c r="R328" t="str">
        <f t="shared" si="31"/>
        <v>film &amp; video</v>
      </c>
      <c r="S328" t="str">
        <f t="shared" si="32"/>
        <v>documentary</v>
      </c>
      <c r="T328">
        <f t="shared" si="35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30"/>
        <v>42058.235289351855</v>
      </c>
      <c r="P329">
        <f t="shared" si="33"/>
        <v>136</v>
      </c>
      <c r="Q329">
        <f t="shared" si="34"/>
        <v>160.47</v>
      </c>
      <c r="R329" t="str">
        <f t="shared" si="31"/>
        <v>film &amp; video</v>
      </c>
      <c r="S329" t="str">
        <f t="shared" si="32"/>
        <v>documentary</v>
      </c>
      <c r="T329">
        <f t="shared" si="35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30"/>
        <v>42278.946620370371</v>
      </c>
      <c r="P330">
        <f t="shared" si="33"/>
        <v>104</v>
      </c>
      <c r="Q330">
        <f t="shared" si="34"/>
        <v>156.05000000000001</v>
      </c>
      <c r="R330" t="str">
        <f t="shared" si="31"/>
        <v>film &amp; video</v>
      </c>
      <c r="S330" t="str">
        <f t="shared" si="32"/>
        <v>documentary</v>
      </c>
      <c r="T330">
        <f t="shared" si="35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30"/>
        <v>42291.46674768519</v>
      </c>
      <c r="P331">
        <f t="shared" si="33"/>
        <v>106</v>
      </c>
      <c r="Q331">
        <f t="shared" si="34"/>
        <v>63.17</v>
      </c>
      <c r="R331" t="str">
        <f t="shared" si="31"/>
        <v>film &amp; video</v>
      </c>
      <c r="S331" t="str">
        <f t="shared" si="32"/>
        <v>documentary</v>
      </c>
      <c r="T331">
        <f t="shared" si="35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30"/>
        <v>41379.515775462962</v>
      </c>
      <c r="P332">
        <f t="shared" si="33"/>
        <v>102</v>
      </c>
      <c r="Q332">
        <f t="shared" si="34"/>
        <v>104.82</v>
      </c>
      <c r="R332" t="str">
        <f t="shared" si="31"/>
        <v>film &amp; video</v>
      </c>
      <c r="S332" t="str">
        <f t="shared" si="32"/>
        <v>documentary</v>
      </c>
      <c r="T332">
        <f t="shared" si="35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30"/>
        <v>42507.581412037034</v>
      </c>
      <c r="P333">
        <f t="shared" si="33"/>
        <v>107</v>
      </c>
      <c r="Q333">
        <f t="shared" si="34"/>
        <v>97.36</v>
      </c>
      <c r="R333" t="str">
        <f t="shared" si="31"/>
        <v>film &amp; video</v>
      </c>
      <c r="S333" t="str">
        <f t="shared" si="32"/>
        <v>documentary</v>
      </c>
      <c r="T333">
        <f t="shared" si="35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30"/>
        <v>42263.680289351847</v>
      </c>
      <c r="P334">
        <f t="shared" si="33"/>
        <v>113</v>
      </c>
      <c r="Q334">
        <f t="shared" si="34"/>
        <v>203.63</v>
      </c>
      <c r="R334" t="str">
        <f t="shared" si="31"/>
        <v>film &amp; video</v>
      </c>
      <c r="S334" t="str">
        <f t="shared" si="32"/>
        <v>documentary</v>
      </c>
      <c r="T334">
        <f t="shared" si="35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30"/>
        <v>42437.636469907404</v>
      </c>
      <c r="P335">
        <f t="shared" si="33"/>
        <v>125</v>
      </c>
      <c r="Q335">
        <f t="shared" si="34"/>
        <v>188.31</v>
      </c>
      <c r="R335" t="str">
        <f t="shared" si="31"/>
        <v>film &amp; video</v>
      </c>
      <c r="S335" t="str">
        <f t="shared" si="32"/>
        <v>documentary</v>
      </c>
      <c r="T335">
        <f t="shared" si="35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30"/>
        <v>42101.682372685187</v>
      </c>
      <c r="P336">
        <f t="shared" si="33"/>
        <v>101</v>
      </c>
      <c r="Q336">
        <f t="shared" si="34"/>
        <v>146.65</v>
      </c>
      <c r="R336" t="str">
        <f t="shared" si="31"/>
        <v>film &amp; video</v>
      </c>
      <c r="S336" t="str">
        <f t="shared" si="32"/>
        <v>documentary</v>
      </c>
      <c r="T336">
        <f t="shared" si="35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30"/>
        <v>42101.737442129626</v>
      </c>
      <c r="P337">
        <f t="shared" si="33"/>
        <v>103</v>
      </c>
      <c r="Q337">
        <f t="shared" si="34"/>
        <v>109.19</v>
      </c>
      <c r="R337" t="str">
        <f t="shared" si="31"/>
        <v>film &amp; video</v>
      </c>
      <c r="S337" t="str">
        <f t="shared" si="32"/>
        <v>documentary</v>
      </c>
      <c r="T337">
        <f t="shared" si="35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30"/>
        <v>42291.596273148149</v>
      </c>
      <c r="P338">
        <f t="shared" si="33"/>
        <v>117</v>
      </c>
      <c r="Q338">
        <f t="shared" si="34"/>
        <v>59.25</v>
      </c>
      <c r="R338" t="str">
        <f t="shared" si="31"/>
        <v>film &amp; video</v>
      </c>
      <c r="S338" t="str">
        <f t="shared" si="32"/>
        <v>documentary</v>
      </c>
      <c r="T338">
        <f t="shared" si="35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30"/>
        <v>42047.128564814819</v>
      </c>
      <c r="P339">
        <f t="shared" si="33"/>
        <v>101</v>
      </c>
      <c r="Q339">
        <f t="shared" si="34"/>
        <v>97.9</v>
      </c>
      <c r="R339" t="str">
        <f t="shared" si="31"/>
        <v>film &amp; video</v>
      </c>
      <c r="S339" t="str">
        <f t="shared" si="32"/>
        <v>documentary</v>
      </c>
      <c r="T339">
        <f t="shared" si="35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30"/>
        <v>42559.755671296298</v>
      </c>
      <c r="P340">
        <f t="shared" si="33"/>
        <v>110</v>
      </c>
      <c r="Q340">
        <f t="shared" si="34"/>
        <v>70</v>
      </c>
      <c r="R340" t="str">
        <f t="shared" si="31"/>
        <v>film &amp; video</v>
      </c>
      <c r="S340" t="str">
        <f t="shared" si="32"/>
        <v>documentary</v>
      </c>
      <c r="T340">
        <f t="shared" si="35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30"/>
        <v>42093.760046296295</v>
      </c>
      <c r="P341">
        <f t="shared" si="33"/>
        <v>108</v>
      </c>
      <c r="Q341">
        <f t="shared" si="34"/>
        <v>72.87</v>
      </c>
      <c r="R341" t="str">
        <f t="shared" si="31"/>
        <v>film &amp; video</v>
      </c>
      <c r="S341" t="str">
        <f t="shared" si="32"/>
        <v>documentary</v>
      </c>
      <c r="T341">
        <f t="shared" si="35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30"/>
        <v>42772.669062500005</v>
      </c>
      <c r="P342">
        <f t="shared" si="33"/>
        <v>125</v>
      </c>
      <c r="Q342">
        <f t="shared" si="34"/>
        <v>146.35</v>
      </c>
      <c r="R342" t="str">
        <f t="shared" si="31"/>
        <v>film &amp; video</v>
      </c>
      <c r="S342" t="str">
        <f t="shared" si="32"/>
        <v>documentary</v>
      </c>
      <c r="T342">
        <f t="shared" si="35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30"/>
        <v>41894.879606481481</v>
      </c>
      <c r="P343">
        <f t="shared" si="33"/>
        <v>107</v>
      </c>
      <c r="Q343">
        <f t="shared" si="34"/>
        <v>67.91</v>
      </c>
      <c r="R343" t="str">
        <f t="shared" si="31"/>
        <v>film &amp; video</v>
      </c>
      <c r="S343" t="str">
        <f t="shared" si="32"/>
        <v>documentary</v>
      </c>
      <c r="T343">
        <f t="shared" si="35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30"/>
        <v>42459.780844907407</v>
      </c>
      <c r="P344">
        <f t="shared" si="33"/>
        <v>100</v>
      </c>
      <c r="Q344">
        <f t="shared" si="34"/>
        <v>169.85</v>
      </c>
      <c r="R344" t="str">
        <f t="shared" si="31"/>
        <v>film &amp; video</v>
      </c>
      <c r="S344" t="str">
        <f t="shared" si="32"/>
        <v>documentary</v>
      </c>
      <c r="T344">
        <f t="shared" si="35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30"/>
        <v>41926.73778935185</v>
      </c>
      <c r="P345">
        <f t="shared" si="33"/>
        <v>102</v>
      </c>
      <c r="Q345">
        <f t="shared" si="34"/>
        <v>58.41</v>
      </c>
      <c r="R345" t="str">
        <f t="shared" si="31"/>
        <v>film &amp; video</v>
      </c>
      <c r="S345" t="str">
        <f t="shared" si="32"/>
        <v>documentary</v>
      </c>
      <c r="T345">
        <f t="shared" si="35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30"/>
        <v>42111.970995370371</v>
      </c>
      <c r="P346">
        <f t="shared" si="33"/>
        <v>102</v>
      </c>
      <c r="Q346">
        <f t="shared" si="34"/>
        <v>119.99</v>
      </c>
      <c r="R346" t="str">
        <f t="shared" si="31"/>
        <v>film &amp; video</v>
      </c>
      <c r="S346" t="str">
        <f t="shared" si="32"/>
        <v>documentary</v>
      </c>
      <c r="T346">
        <f t="shared" si="35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30"/>
        <v>42114.944328703699</v>
      </c>
      <c r="P347">
        <f t="shared" si="33"/>
        <v>123</v>
      </c>
      <c r="Q347">
        <f t="shared" si="34"/>
        <v>99.86</v>
      </c>
      <c r="R347" t="str">
        <f t="shared" si="31"/>
        <v>film &amp; video</v>
      </c>
      <c r="S347" t="str">
        <f t="shared" si="32"/>
        <v>documentary</v>
      </c>
      <c r="T347">
        <f t="shared" si="35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30"/>
        <v>42261.500243055561</v>
      </c>
      <c r="P348">
        <f t="shared" si="33"/>
        <v>170</v>
      </c>
      <c r="Q348">
        <f t="shared" si="34"/>
        <v>90.58</v>
      </c>
      <c r="R348" t="str">
        <f t="shared" si="31"/>
        <v>film &amp; video</v>
      </c>
      <c r="S348" t="str">
        <f t="shared" si="32"/>
        <v>documentary</v>
      </c>
      <c r="T348">
        <f t="shared" si="35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30"/>
        <v>42292.495474537034</v>
      </c>
      <c r="P349">
        <f t="shared" si="33"/>
        <v>112</v>
      </c>
      <c r="Q349">
        <f t="shared" si="34"/>
        <v>117.77</v>
      </c>
      <c r="R349" t="str">
        <f t="shared" si="31"/>
        <v>film &amp; video</v>
      </c>
      <c r="S349" t="str">
        <f t="shared" si="32"/>
        <v>documentary</v>
      </c>
      <c r="T349">
        <f t="shared" si="35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30"/>
        <v>42207.58699074074</v>
      </c>
      <c r="P350">
        <f t="shared" si="33"/>
        <v>103</v>
      </c>
      <c r="Q350">
        <f t="shared" si="34"/>
        <v>86.55</v>
      </c>
      <c r="R350" t="str">
        <f t="shared" si="31"/>
        <v>film &amp; video</v>
      </c>
      <c r="S350" t="str">
        <f t="shared" si="32"/>
        <v>documentary</v>
      </c>
      <c r="T350">
        <f t="shared" si="35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30"/>
        <v>42760.498935185184</v>
      </c>
      <c r="P351">
        <f t="shared" si="33"/>
        <v>107</v>
      </c>
      <c r="Q351">
        <f t="shared" si="34"/>
        <v>71.900000000000006</v>
      </c>
      <c r="R351" t="str">
        <f t="shared" si="31"/>
        <v>film &amp; video</v>
      </c>
      <c r="S351" t="str">
        <f t="shared" si="32"/>
        <v>documentary</v>
      </c>
      <c r="T351">
        <f t="shared" si="35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30"/>
        <v>42586.066076388888</v>
      </c>
      <c r="P352">
        <f t="shared" si="33"/>
        <v>115</v>
      </c>
      <c r="Q352">
        <f t="shared" si="34"/>
        <v>129.82</v>
      </c>
      <c r="R352" t="str">
        <f t="shared" si="31"/>
        <v>film &amp; video</v>
      </c>
      <c r="S352" t="str">
        <f t="shared" si="32"/>
        <v>documentary</v>
      </c>
      <c r="T352">
        <f t="shared" si="35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30"/>
        <v>42427.964745370366</v>
      </c>
      <c r="P353">
        <f t="shared" si="33"/>
        <v>127</v>
      </c>
      <c r="Q353">
        <f t="shared" si="34"/>
        <v>44.91</v>
      </c>
      <c r="R353" t="str">
        <f t="shared" si="31"/>
        <v>film &amp; video</v>
      </c>
      <c r="S353" t="str">
        <f t="shared" si="32"/>
        <v>documentary</v>
      </c>
      <c r="T353">
        <f t="shared" si="35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30"/>
        <v>41890.167453703703</v>
      </c>
      <c r="P354">
        <f t="shared" si="33"/>
        <v>117</v>
      </c>
      <c r="Q354">
        <f t="shared" si="34"/>
        <v>40.76</v>
      </c>
      <c r="R354" t="str">
        <f t="shared" si="31"/>
        <v>film &amp; video</v>
      </c>
      <c r="S354" t="str">
        <f t="shared" si="32"/>
        <v>documentary</v>
      </c>
      <c r="T354">
        <f t="shared" si="35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30"/>
        <v>42297.791886574079</v>
      </c>
      <c r="P355">
        <f t="shared" si="33"/>
        <v>109</v>
      </c>
      <c r="Q355">
        <f t="shared" si="34"/>
        <v>103.52</v>
      </c>
      <c r="R355" t="str">
        <f t="shared" si="31"/>
        <v>film &amp; video</v>
      </c>
      <c r="S355" t="str">
        <f t="shared" si="32"/>
        <v>documentary</v>
      </c>
      <c r="T355">
        <f t="shared" si="35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30"/>
        <v>42438.827789351853</v>
      </c>
      <c r="P356">
        <f t="shared" si="33"/>
        <v>104</v>
      </c>
      <c r="Q356">
        <f t="shared" si="34"/>
        <v>125.45</v>
      </c>
      <c r="R356" t="str">
        <f t="shared" si="31"/>
        <v>film &amp; video</v>
      </c>
      <c r="S356" t="str">
        <f t="shared" si="32"/>
        <v>documentary</v>
      </c>
      <c r="T356">
        <f t="shared" si="35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30"/>
        <v>41943.293912037036</v>
      </c>
      <c r="P357">
        <f t="shared" si="33"/>
        <v>116</v>
      </c>
      <c r="Q357">
        <f t="shared" si="34"/>
        <v>246.61</v>
      </c>
      <c r="R357" t="str">
        <f t="shared" si="31"/>
        <v>film &amp; video</v>
      </c>
      <c r="S357" t="str">
        <f t="shared" si="32"/>
        <v>documentary</v>
      </c>
      <c r="T357">
        <f t="shared" si="35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30"/>
        <v>42415.803159722222</v>
      </c>
      <c r="P358">
        <f t="shared" si="33"/>
        <v>103</v>
      </c>
      <c r="Q358">
        <f t="shared" si="34"/>
        <v>79.400000000000006</v>
      </c>
      <c r="R358" t="str">
        <f t="shared" si="31"/>
        <v>film &amp; video</v>
      </c>
      <c r="S358" t="str">
        <f t="shared" si="32"/>
        <v>documentary</v>
      </c>
      <c r="T358">
        <f t="shared" si="35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30"/>
        <v>42078.222187499996</v>
      </c>
      <c r="P359">
        <f t="shared" si="33"/>
        <v>174</v>
      </c>
      <c r="Q359">
        <f t="shared" si="34"/>
        <v>86.14</v>
      </c>
      <c r="R359" t="str">
        <f t="shared" si="31"/>
        <v>film &amp; video</v>
      </c>
      <c r="S359" t="str">
        <f t="shared" si="32"/>
        <v>documentary</v>
      </c>
      <c r="T359">
        <f t="shared" si="35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30"/>
        <v>42507.860196759255</v>
      </c>
      <c r="P360">
        <f t="shared" si="33"/>
        <v>103</v>
      </c>
      <c r="Q360">
        <f t="shared" si="34"/>
        <v>193.05</v>
      </c>
      <c r="R360" t="str">
        <f t="shared" si="31"/>
        <v>film &amp; video</v>
      </c>
      <c r="S360" t="str">
        <f t="shared" si="32"/>
        <v>documentary</v>
      </c>
      <c r="T360">
        <f t="shared" si="35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30"/>
        <v>41935.070486111108</v>
      </c>
      <c r="P361">
        <f t="shared" si="33"/>
        <v>105</v>
      </c>
      <c r="Q361">
        <f t="shared" si="34"/>
        <v>84.02</v>
      </c>
      <c r="R361" t="str">
        <f t="shared" si="31"/>
        <v>film &amp; video</v>
      </c>
      <c r="S361" t="str">
        <f t="shared" si="32"/>
        <v>documentary</v>
      </c>
      <c r="T361">
        <f t="shared" si="35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30"/>
        <v>42163.897916666669</v>
      </c>
      <c r="P362">
        <f t="shared" si="33"/>
        <v>101</v>
      </c>
      <c r="Q362">
        <f t="shared" si="34"/>
        <v>139.83000000000001</v>
      </c>
      <c r="R362" t="str">
        <f t="shared" si="31"/>
        <v>film &amp; video</v>
      </c>
      <c r="S362" t="str">
        <f t="shared" si="32"/>
        <v>documentary</v>
      </c>
      <c r="T362">
        <f t="shared" si="35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30"/>
        <v>41936.001226851848</v>
      </c>
      <c r="P363">
        <f t="shared" si="33"/>
        <v>111</v>
      </c>
      <c r="Q363">
        <f t="shared" si="34"/>
        <v>109.82</v>
      </c>
      <c r="R363" t="str">
        <f t="shared" si="31"/>
        <v>film &amp; video</v>
      </c>
      <c r="S363" t="str">
        <f t="shared" si="32"/>
        <v>documentary</v>
      </c>
      <c r="T363">
        <f t="shared" si="35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30"/>
        <v>41837.210543981484</v>
      </c>
      <c r="P364">
        <f t="shared" si="33"/>
        <v>124</v>
      </c>
      <c r="Q364">
        <f t="shared" si="34"/>
        <v>139.53</v>
      </c>
      <c r="R364" t="str">
        <f t="shared" si="31"/>
        <v>film &amp; video</v>
      </c>
      <c r="S364" t="str">
        <f t="shared" si="32"/>
        <v>documentary</v>
      </c>
      <c r="T364">
        <f t="shared" si="35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30"/>
        <v>40255.744629629626</v>
      </c>
      <c r="P365">
        <f t="shared" si="33"/>
        <v>101</v>
      </c>
      <c r="Q365">
        <f t="shared" si="34"/>
        <v>347.85</v>
      </c>
      <c r="R365" t="str">
        <f t="shared" si="31"/>
        <v>film &amp; video</v>
      </c>
      <c r="S365" t="str">
        <f t="shared" si="32"/>
        <v>documentary</v>
      </c>
      <c r="T365">
        <f t="shared" si="35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30"/>
        <v>41780.859629629631</v>
      </c>
      <c r="P366">
        <f t="shared" si="33"/>
        <v>110</v>
      </c>
      <c r="Q366">
        <f t="shared" si="34"/>
        <v>68.239999999999995</v>
      </c>
      <c r="R366" t="str">
        <f t="shared" si="31"/>
        <v>film &amp; video</v>
      </c>
      <c r="S366" t="str">
        <f t="shared" si="32"/>
        <v>documentary</v>
      </c>
      <c r="T366">
        <f t="shared" si="35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30"/>
        <v>41668.606469907405</v>
      </c>
      <c r="P367">
        <f t="shared" si="33"/>
        <v>104</v>
      </c>
      <c r="Q367">
        <f t="shared" si="34"/>
        <v>239.94</v>
      </c>
      <c r="R367" t="str">
        <f t="shared" si="31"/>
        <v>film &amp; video</v>
      </c>
      <c r="S367" t="str">
        <f t="shared" si="32"/>
        <v>documentary</v>
      </c>
      <c r="T367">
        <f t="shared" si="35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30"/>
        <v>41019.793032407404</v>
      </c>
      <c r="P368">
        <f t="shared" si="33"/>
        <v>101</v>
      </c>
      <c r="Q368">
        <f t="shared" si="34"/>
        <v>287.31</v>
      </c>
      <c r="R368" t="str">
        <f t="shared" si="31"/>
        <v>film &amp; video</v>
      </c>
      <c r="S368" t="str">
        <f t="shared" si="32"/>
        <v>documentary</v>
      </c>
      <c r="T368">
        <f t="shared" si="35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30"/>
        <v>41355.577291666668</v>
      </c>
      <c r="P369">
        <f t="shared" si="33"/>
        <v>103</v>
      </c>
      <c r="Q369">
        <f t="shared" si="34"/>
        <v>86.85</v>
      </c>
      <c r="R369" t="str">
        <f t="shared" si="31"/>
        <v>film &amp; video</v>
      </c>
      <c r="S369" t="str">
        <f t="shared" si="32"/>
        <v>documentary</v>
      </c>
      <c r="T369">
        <f t="shared" si="35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30"/>
        <v>42043.605578703704</v>
      </c>
      <c r="P370">
        <f t="shared" si="33"/>
        <v>104</v>
      </c>
      <c r="Q370">
        <f t="shared" si="34"/>
        <v>81.849999999999994</v>
      </c>
      <c r="R370" t="str">
        <f t="shared" si="31"/>
        <v>film &amp; video</v>
      </c>
      <c r="S370" t="str">
        <f t="shared" si="32"/>
        <v>documentary</v>
      </c>
      <c r="T370">
        <f t="shared" si="35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30"/>
        <v>40893.551724537036</v>
      </c>
      <c r="P371">
        <f t="shared" si="33"/>
        <v>110</v>
      </c>
      <c r="Q371">
        <f t="shared" si="34"/>
        <v>42.87</v>
      </c>
      <c r="R371" t="str">
        <f t="shared" si="31"/>
        <v>film &amp; video</v>
      </c>
      <c r="S371" t="str">
        <f t="shared" si="32"/>
        <v>documentary</v>
      </c>
      <c r="T371">
        <f t="shared" si="35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30"/>
        <v>42711.795138888891</v>
      </c>
      <c r="P372">
        <f t="shared" si="33"/>
        <v>122</v>
      </c>
      <c r="Q372">
        <f t="shared" si="34"/>
        <v>709.42</v>
      </c>
      <c r="R372" t="str">
        <f t="shared" si="31"/>
        <v>film &amp; video</v>
      </c>
      <c r="S372" t="str">
        <f t="shared" si="32"/>
        <v>documentary</v>
      </c>
      <c r="T372">
        <f t="shared" si="35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30"/>
        <v>41261.767812500002</v>
      </c>
      <c r="P373">
        <f t="shared" si="33"/>
        <v>114</v>
      </c>
      <c r="Q373">
        <f t="shared" si="34"/>
        <v>161.26</v>
      </c>
      <c r="R373" t="str">
        <f t="shared" si="31"/>
        <v>film &amp; video</v>
      </c>
      <c r="S373" t="str">
        <f t="shared" si="32"/>
        <v>documentary</v>
      </c>
      <c r="T373">
        <f t="shared" si="35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30"/>
        <v>42425.576898148152</v>
      </c>
      <c r="P374">
        <f t="shared" si="33"/>
        <v>125</v>
      </c>
      <c r="Q374">
        <f t="shared" si="34"/>
        <v>41.78</v>
      </c>
      <c r="R374" t="str">
        <f t="shared" si="31"/>
        <v>film &amp; video</v>
      </c>
      <c r="S374" t="str">
        <f t="shared" si="32"/>
        <v>documentary</v>
      </c>
      <c r="T374">
        <f t="shared" si="35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30"/>
        <v>41078.91201388889</v>
      </c>
      <c r="P375">
        <f t="shared" si="33"/>
        <v>107</v>
      </c>
      <c r="Q375">
        <f t="shared" si="34"/>
        <v>89.89</v>
      </c>
      <c r="R375" t="str">
        <f t="shared" si="31"/>
        <v>film &amp; video</v>
      </c>
      <c r="S375" t="str">
        <f t="shared" si="32"/>
        <v>documentary</v>
      </c>
      <c r="T375">
        <f t="shared" si="35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30"/>
        <v>40757.889247685183</v>
      </c>
      <c r="P376">
        <f t="shared" si="33"/>
        <v>131</v>
      </c>
      <c r="Q376">
        <f t="shared" si="34"/>
        <v>45.05</v>
      </c>
      <c r="R376" t="str">
        <f t="shared" si="31"/>
        <v>film &amp; video</v>
      </c>
      <c r="S376" t="str">
        <f t="shared" si="32"/>
        <v>documentary</v>
      </c>
      <c r="T376">
        <f t="shared" si="35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30"/>
        <v>41657.985081018516</v>
      </c>
      <c r="P377">
        <f t="shared" si="33"/>
        <v>120</v>
      </c>
      <c r="Q377">
        <f t="shared" si="34"/>
        <v>42.86</v>
      </c>
      <c r="R377" t="str">
        <f t="shared" si="31"/>
        <v>film &amp; video</v>
      </c>
      <c r="S377" t="str">
        <f t="shared" si="32"/>
        <v>documentary</v>
      </c>
      <c r="T377">
        <f t="shared" si="35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30"/>
        <v>42576.452731481477</v>
      </c>
      <c r="P378">
        <f t="shared" si="33"/>
        <v>106</v>
      </c>
      <c r="Q378">
        <f t="shared" si="34"/>
        <v>54.08</v>
      </c>
      <c r="R378" t="str">
        <f t="shared" si="31"/>
        <v>film &amp; video</v>
      </c>
      <c r="S378" t="str">
        <f t="shared" si="32"/>
        <v>documentary</v>
      </c>
      <c r="T378">
        <f t="shared" si="35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30"/>
        <v>42292.250787037032</v>
      </c>
      <c r="P379">
        <f t="shared" si="33"/>
        <v>114</v>
      </c>
      <c r="Q379">
        <f t="shared" si="34"/>
        <v>103.22</v>
      </c>
      <c r="R379" t="str">
        <f t="shared" si="31"/>
        <v>film &amp; video</v>
      </c>
      <c r="S379" t="str">
        <f t="shared" si="32"/>
        <v>documentary</v>
      </c>
      <c r="T379">
        <f t="shared" si="35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30"/>
        <v>42370.571851851855</v>
      </c>
      <c r="P380">
        <f t="shared" si="33"/>
        <v>112</v>
      </c>
      <c r="Q380">
        <f t="shared" si="34"/>
        <v>40.4</v>
      </c>
      <c r="R380" t="str">
        <f t="shared" si="31"/>
        <v>film &amp; video</v>
      </c>
      <c r="S380" t="str">
        <f t="shared" si="32"/>
        <v>documentary</v>
      </c>
      <c r="T380">
        <f t="shared" si="35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30"/>
        <v>40987.688333333332</v>
      </c>
      <c r="P381">
        <f t="shared" si="33"/>
        <v>116</v>
      </c>
      <c r="Q381">
        <f t="shared" si="34"/>
        <v>116.86</v>
      </c>
      <c r="R381" t="str">
        <f t="shared" si="31"/>
        <v>film &amp; video</v>
      </c>
      <c r="S381" t="str">
        <f t="shared" si="32"/>
        <v>documentary</v>
      </c>
      <c r="T381">
        <f t="shared" si="35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30"/>
        <v>42367.719814814816</v>
      </c>
      <c r="P382">
        <f t="shared" si="33"/>
        <v>142</v>
      </c>
      <c r="Q382">
        <f t="shared" si="34"/>
        <v>115.51</v>
      </c>
      <c r="R382" t="str">
        <f t="shared" si="31"/>
        <v>film &amp; video</v>
      </c>
      <c r="S382" t="str">
        <f t="shared" si="32"/>
        <v>documentary</v>
      </c>
      <c r="T382">
        <f t="shared" si="35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30"/>
        <v>41085.698113425926</v>
      </c>
      <c r="P383">
        <f t="shared" si="33"/>
        <v>105</v>
      </c>
      <c r="Q383">
        <f t="shared" si="34"/>
        <v>104.31</v>
      </c>
      <c r="R383" t="str">
        <f t="shared" si="31"/>
        <v>film &amp; video</v>
      </c>
      <c r="S383" t="str">
        <f t="shared" si="32"/>
        <v>documentary</v>
      </c>
      <c r="T383">
        <f t="shared" si="35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30"/>
        <v>41144.709490740745</v>
      </c>
      <c r="P384">
        <f t="shared" si="33"/>
        <v>256</v>
      </c>
      <c r="Q384">
        <f t="shared" si="34"/>
        <v>69.77</v>
      </c>
      <c r="R384" t="str">
        <f t="shared" si="31"/>
        <v>film &amp; video</v>
      </c>
      <c r="S384" t="str">
        <f t="shared" si="32"/>
        <v>documentary</v>
      </c>
      <c r="T384">
        <f t="shared" si="35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30"/>
        <v>41755.117581018516</v>
      </c>
      <c r="P385">
        <f t="shared" si="33"/>
        <v>207</v>
      </c>
      <c r="Q385">
        <f t="shared" si="34"/>
        <v>43.02</v>
      </c>
      <c r="R385" t="str">
        <f t="shared" si="31"/>
        <v>film &amp; video</v>
      </c>
      <c r="S385" t="str">
        <f t="shared" si="32"/>
        <v>documentary</v>
      </c>
      <c r="T385">
        <f t="shared" si="35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36">(((J386/60)/60)/24)+DATE(1970,1,1)</f>
        <v>41980.781793981485</v>
      </c>
      <c r="P386">
        <f t="shared" si="33"/>
        <v>112</v>
      </c>
      <c r="Q386">
        <f t="shared" si="34"/>
        <v>58.54</v>
      </c>
      <c r="R386" t="str">
        <f t="shared" ref="R386:R449" si="37">LEFT(N386,SEARCH("/",N386)-1)</f>
        <v>film &amp; video</v>
      </c>
      <c r="S386" t="str">
        <f t="shared" ref="S386:S449" si="38">RIGHT(N386,LEN(N386)-SEARCH("/",N386))</f>
        <v>documentary</v>
      </c>
      <c r="T386">
        <f t="shared" si="35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36"/>
        <v>41934.584502314814</v>
      </c>
      <c r="P387">
        <f t="shared" ref="P387:P450" si="39">ROUND(E387/D387*100,0)</f>
        <v>106</v>
      </c>
      <c r="Q387">
        <f t="shared" ref="Q387:Q450" si="40">IFERROR(ROUND(E387/L387,2),0)</f>
        <v>111.8</v>
      </c>
      <c r="R387" t="str">
        <f t="shared" si="37"/>
        <v>film &amp; video</v>
      </c>
      <c r="S387" t="str">
        <f t="shared" si="38"/>
        <v>documentary</v>
      </c>
      <c r="T387">
        <f t="shared" ref="T387:T450" si="41">YEAR(O387)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6"/>
        <v>42211.951284722221</v>
      </c>
      <c r="P388">
        <f t="shared" si="39"/>
        <v>100</v>
      </c>
      <c r="Q388">
        <f t="shared" si="40"/>
        <v>46.23</v>
      </c>
      <c r="R388" t="str">
        <f t="shared" si="37"/>
        <v>film &amp; video</v>
      </c>
      <c r="S388" t="str">
        <f t="shared" si="38"/>
        <v>documentary</v>
      </c>
      <c r="T388">
        <f t="shared" si="41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6"/>
        <v>42200.67659722222</v>
      </c>
      <c r="P389">
        <f t="shared" si="39"/>
        <v>214</v>
      </c>
      <c r="Q389">
        <f t="shared" si="40"/>
        <v>144.69</v>
      </c>
      <c r="R389" t="str">
        <f t="shared" si="37"/>
        <v>film &amp; video</v>
      </c>
      <c r="S389" t="str">
        <f t="shared" si="38"/>
        <v>documentary</v>
      </c>
      <c r="T389">
        <f t="shared" si="41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6"/>
        <v>42549.076157407413</v>
      </c>
      <c r="P390">
        <f t="shared" si="39"/>
        <v>126</v>
      </c>
      <c r="Q390">
        <f t="shared" si="40"/>
        <v>88.85</v>
      </c>
      <c r="R390" t="str">
        <f t="shared" si="37"/>
        <v>film &amp; video</v>
      </c>
      <c r="S390" t="str">
        <f t="shared" si="38"/>
        <v>documentary</v>
      </c>
      <c r="T390">
        <f t="shared" si="41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6"/>
        <v>41674.063078703701</v>
      </c>
      <c r="P391">
        <f t="shared" si="39"/>
        <v>182</v>
      </c>
      <c r="Q391">
        <f t="shared" si="40"/>
        <v>81.75</v>
      </c>
      <c r="R391" t="str">
        <f t="shared" si="37"/>
        <v>film &amp; video</v>
      </c>
      <c r="S391" t="str">
        <f t="shared" si="38"/>
        <v>documentary</v>
      </c>
      <c r="T391">
        <f t="shared" si="41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6"/>
        <v>42112.036712962959</v>
      </c>
      <c r="P392">
        <f t="shared" si="39"/>
        <v>100</v>
      </c>
      <c r="Q392">
        <f t="shared" si="40"/>
        <v>71.430000000000007</v>
      </c>
      <c r="R392" t="str">
        <f t="shared" si="37"/>
        <v>film &amp; video</v>
      </c>
      <c r="S392" t="str">
        <f t="shared" si="38"/>
        <v>documentary</v>
      </c>
      <c r="T392">
        <f t="shared" si="41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6"/>
        <v>40865.042256944449</v>
      </c>
      <c r="P393">
        <f t="shared" si="39"/>
        <v>101</v>
      </c>
      <c r="Q393">
        <f t="shared" si="40"/>
        <v>104.26</v>
      </c>
      <c r="R393" t="str">
        <f t="shared" si="37"/>
        <v>film &amp; video</v>
      </c>
      <c r="S393" t="str">
        <f t="shared" si="38"/>
        <v>documentary</v>
      </c>
      <c r="T393">
        <f t="shared" si="41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6"/>
        <v>40763.717256944445</v>
      </c>
      <c r="P394">
        <f t="shared" si="39"/>
        <v>101</v>
      </c>
      <c r="Q394">
        <f t="shared" si="40"/>
        <v>90.62</v>
      </c>
      <c r="R394" t="str">
        <f t="shared" si="37"/>
        <v>film &amp; video</v>
      </c>
      <c r="S394" t="str">
        <f t="shared" si="38"/>
        <v>documentary</v>
      </c>
      <c r="T394">
        <f t="shared" si="41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6"/>
        <v>41526.708935185183</v>
      </c>
      <c r="P395">
        <f t="shared" si="39"/>
        <v>110</v>
      </c>
      <c r="Q395">
        <f t="shared" si="40"/>
        <v>157.33000000000001</v>
      </c>
      <c r="R395" t="str">
        <f t="shared" si="37"/>
        <v>film &amp; video</v>
      </c>
      <c r="S395" t="str">
        <f t="shared" si="38"/>
        <v>documentary</v>
      </c>
      <c r="T395">
        <f t="shared" si="41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6"/>
        <v>42417.818078703705</v>
      </c>
      <c r="P396">
        <f t="shared" si="39"/>
        <v>112</v>
      </c>
      <c r="Q396">
        <f t="shared" si="40"/>
        <v>105.18</v>
      </c>
      <c r="R396" t="str">
        <f t="shared" si="37"/>
        <v>film &amp; video</v>
      </c>
      <c r="S396" t="str">
        <f t="shared" si="38"/>
        <v>documentary</v>
      </c>
      <c r="T396">
        <f t="shared" si="41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6"/>
        <v>40990.909259259257</v>
      </c>
      <c r="P397">
        <f t="shared" si="39"/>
        <v>108</v>
      </c>
      <c r="Q397">
        <f t="shared" si="40"/>
        <v>58.72</v>
      </c>
      <c r="R397" t="str">
        <f t="shared" si="37"/>
        <v>film &amp; video</v>
      </c>
      <c r="S397" t="str">
        <f t="shared" si="38"/>
        <v>documentary</v>
      </c>
      <c r="T397">
        <f t="shared" si="41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6"/>
        <v>41082.564884259256</v>
      </c>
      <c r="P398">
        <f t="shared" si="39"/>
        <v>107</v>
      </c>
      <c r="Q398">
        <f t="shared" si="40"/>
        <v>81.63</v>
      </c>
      <c r="R398" t="str">
        <f t="shared" si="37"/>
        <v>film &amp; video</v>
      </c>
      <c r="S398" t="str">
        <f t="shared" si="38"/>
        <v>documentary</v>
      </c>
      <c r="T398">
        <f t="shared" si="41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6"/>
        <v>40379.776435185187</v>
      </c>
      <c r="P399">
        <f t="shared" si="39"/>
        <v>104</v>
      </c>
      <c r="Q399">
        <f t="shared" si="40"/>
        <v>56.46</v>
      </c>
      <c r="R399" t="str">
        <f t="shared" si="37"/>
        <v>film &amp; video</v>
      </c>
      <c r="S399" t="str">
        <f t="shared" si="38"/>
        <v>documentary</v>
      </c>
      <c r="T399">
        <f t="shared" si="41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6"/>
        <v>42078.793124999997</v>
      </c>
      <c r="P400">
        <f t="shared" si="39"/>
        <v>125</v>
      </c>
      <c r="Q400">
        <f t="shared" si="40"/>
        <v>140.1</v>
      </c>
      <c r="R400" t="str">
        <f t="shared" si="37"/>
        <v>film &amp; video</v>
      </c>
      <c r="S400" t="str">
        <f t="shared" si="38"/>
        <v>documentary</v>
      </c>
      <c r="T400">
        <f t="shared" si="41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6"/>
        <v>42687.875775462962</v>
      </c>
      <c r="P401">
        <f t="shared" si="39"/>
        <v>107</v>
      </c>
      <c r="Q401">
        <f t="shared" si="40"/>
        <v>224.85</v>
      </c>
      <c r="R401" t="str">
        <f t="shared" si="37"/>
        <v>film &amp; video</v>
      </c>
      <c r="S401" t="str">
        <f t="shared" si="38"/>
        <v>documentary</v>
      </c>
      <c r="T401">
        <f t="shared" si="41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6"/>
        <v>41745.635960648149</v>
      </c>
      <c r="P402">
        <f t="shared" si="39"/>
        <v>112</v>
      </c>
      <c r="Q402">
        <f t="shared" si="40"/>
        <v>181.13</v>
      </c>
      <c r="R402" t="str">
        <f t="shared" si="37"/>
        <v>film &amp; video</v>
      </c>
      <c r="S402" t="str">
        <f t="shared" si="38"/>
        <v>documentary</v>
      </c>
      <c r="T402">
        <f t="shared" si="41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6"/>
        <v>40732.842245370368</v>
      </c>
      <c r="P403">
        <f t="shared" si="39"/>
        <v>104</v>
      </c>
      <c r="Q403">
        <f t="shared" si="40"/>
        <v>711.04</v>
      </c>
      <c r="R403" t="str">
        <f t="shared" si="37"/>
        <v>film &amp; video</v>
      </c>
      <c r="S403" t="str">
        <f t="shared" si="38"/>
        <v>documentary</v>
      </c>
      <c r="T403">
        <f t="shared" si="41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6"/>
        <v>42292.539548611108</v>
      </c>
      <c r="P404">
        <f t="shared" si="39"/>
        <v>142</v>
      </c>
      <c r="Q404">
        <f t="shared" si="40"/>
        <v>65.88</v>
      </c>
      <c r="R404" t="str">
        <f t="shared" si="37"/>
        <v>film &amp; video</v>
      </c>
      <c r="S404" t="str">
        <f t="shared" si="38"/>
        <v>documentary</v>
      </c>
      <c r="T404">
        <f t="shared" si="41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6"/>
        <v>40718.310659722221</v>
      </c>
      <c r="P405">
        <f t="shared" si="39"/>
        <v>105</v>
      </c>
      <c r="Q405">
        <f t="shared" si="40"/>
        <v>75.19</v>
      </c>
      <c r="R405" t="str">
        <f t="shared" si="37"/>
        <v>film &amp; video</v>
      </c>
      <c r="S405" t="str">
        <f t="shared" si="38"/>
        <v>documentary</v>
      </c>
      <c r="T405">
        <f t="shared" si="41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6"/>
        <v>41646.628032407411</v>
      </c>
      <c r="P406">
        <f t="shared" si="39"/>
        <v>103</v>
      </c>
      <c r="Q406">
        <f t="shared" si="40"/>
        <v>133.13999999999999</v>
      </c>
      <c r="R406" t="str">
        <f t="shared" si="37"/>
        <v>film &amp; video</v>
      </c>
      <c r="S406" t="str">
        <f t="shared" si="38"/>
        <v>documentary</v>
      </c>
      <c r="T406">
        <f t="shared" si="41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6"/>
        <v>41674.08494212963</v>
      </c>
      <c r="P407">
        <f t="shared" si="39"/>
        <v>108</v>
      </c>
      <c r="Q407">
        <f t="shared" si="40"/>
        <v>55.2</v>
      </c>
      <c r="R407" t="str">
        <f t="shared" si="37"/>
        <v>film &amp; video</v>
      </c>
      <c r="S407" t="str">
        <f t="shared" si="38"/>
        <v>documentary</v>
      </c>
      <c r="T407">
        <f t="shared" si="41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6"/>
        <v>40638.162465277775</v>
      </c>
      <c r="P408">
        <f t="shared" si="39"/>
        <v>108</v>
      </c>
      <c r="Q408">
        <f t="shared" si="40"/>
        <v>86.16</v>
      </c>
      <c r="R408" t="str">
        <f t="shared" si="37"/>
        <v>film &amp; video</v>
      </c>
      <c r="S408" t="str">
        <f t="shared" si="38"/>
        <v>documentary</v>
      </c>
      <c r="T408">
        <f t="shared" si="41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6"/>
        <v>40806.870949074073</v>
      </c>
      <c r="P409">
        <f t="shared" si="39"/>
        <v>102</v>
      </c>
      <c r="Q409">
        <f t="shared" si="40"/>
        <v>92.32</v>
      </c>
      <c r="R409" t="str">
        <f t="shared" si="37"/>
        <v>film &amp; video</v>
      </c>
      <c r="S409" t="str">
        <f t="shared" si="38"/>
        <v>documentary</v>
      </c>
      <c r="T409">
        <f t="shared" si="41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6"/>
        <v>41543.735995370371</v>
      </c>
      <c r="P410">
        <f t="shared" si="39"/>
        <v>101</v>
      </c>
      <c r="Q410">
        <f t="shared" si="40"/>
        <v>160.16</v>
      </c>
      <c r="R410" t="str">
        <f t="shared" si="37"/>
        <v>film &amp; video</v>
      </c>
      <c r="S410" t="str">
        <f t="shared" si="38"/>
        <v>documentary</v>
      </c>
      <c r="T410">
        <f t="shared" si="41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6"/>
        <v>42543.862777777773</v>
      </c>
      <c r="P411">
        <f t="shared" si="39"/>
        <v>137</v>
      </c>
      <c r="Q411">
        <f t="shared" si="40"/>
        <v>45.6</v>
      </c>
      <c r="R411" t="str">
        <f t="shared" si="37"/>
        <v>film &amp; video</v>
      </c>
      <c r="S411" t="str">
        <f t="shared" si="38"/>
        <v>documentary</v>
      </c>
      <c r="T411">
        <f t="shared" si="41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6"/>
        <v>42113.981446759266</v>
      </c>
      <c r="P412">
        <f t="shared" si="39"/>
        <v>128</v>
      </c>
      <c r="Q412">
        <f t="shared" si="40"/>
        <v>183.29</v>
      </c>
      <c r="R412" t="str">
        <f t="shared" si="37"/>
        <v>film &amp; video</v>
      </c>
      <c r="S412" t="str">
        <f t="shared" si="38"/>
        <v>documentary</v>
      </c>
      <c r="T412">
        <f t="shared" si="41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6"/>
        <v>41598.17597222222</v>
      </c>
      <c r="P413">
        <f t="shared" si="39"/>
        <v>101</v>
      </c>
      <c r="Q413">
        <f t="shared" si="40"/>
        <v>125.79</v>
      </c>
      <c r="R413" t="str">
        <f t="shared" si="37"/>
        <v>film &amp; video</v>
      </c>
      <c r="S413" t="str">
        <f t="shared" si="38"/>
        <v>documentary</v>
      </c>
      <c r="T413">
        <f t="shared" si="41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6"/>
        <v>41099.742800925924</v>
      </c>
      <c r="P414">
        <f t="shared" si="39"/>
        <v>127</v>
      </c>
      <c r="Q414">
        <f t="shared" si="40"/>
        <v>57.65</v>
      </c>
      <c r="R414" t="str">
        <f t="shared" si="37"/>
        <v>film &amp; video</v>
      </c>
      <c r="S414" t="str">
        <f t="shared" si="38"/>
        <v>documentary</v>
      </c>
      <c r="T414">
        <f t="shared" si="41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6"/>
        <v>41079.877442129626</v>
      </c>
      <c r="P415">
        <f t="shared" si="39"/>
        <v>105</v>
      </c>
      <c r="Q415">
        <f t="shared" si="40"/>
        <v>78.66</v>
      </c>
      <c r="R415" t="str">
        <f t="shared" si="37"/>
        <v>film &amp; video</v>
      </c>
      <c r="S415" t="str">
        <f t="shared" si="38"/>
        <v>documentary</v>
      </c>
      <c r="T415">
        <f t="shared" si="41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6"/>
        <v>41529.063252314816</v>
      </c>
      <c r="P416">
        <f t="shared" si="39"/>
        <v>103</v>
      </c>
      <c r="Q416">
        <f t="shared" si="40"/>
        <v>91.48</v>
      </c>
      <c r="R416" t="str">
        <f t="shared" si="37"/>
        <v>film &amp; video</v>
      </c>
      <c r="S416" t="str">
        <f t="shared" si="38"/>
        <v>documentary</v>
      </c>
      <c r="T416">
        <f t="shared" si="41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6"/>
        <v>41904.851875</v>
      </c>
      <c r="P417">
        <f t="shared" si="39"/>
        <v>102</v>
      </c>
      <c r="Q417">
        <f t="shared" si="40"/>
        <v>68.099999999999994</v>
      </c>
      <c r="R417" t="str">
        <f t="shared" si="37"/>
        <v>film &amp; video</v>
      </c>
      <c r="S417" t="str">
        <f t="shared" si="38"/>
        <v>documentary</v>
      </c>
      <c r="T417">
        <f t="shared" si="41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6"/>
        <v>41648.396192129629</v>
      </c>
      <c r="P418">
        <f t="shared" si="39"/>
        <v>120</v>
      </c>
      <c r="Q418">
        <f t="shared" si="40"/>
        <v>48.09</v>
      </c>
      <c r="R418" t="str">
        <f t="shared" si="37"/>
        <v>film &amp; video</v>
      </c>
      <c r="S418" t="str">
        <f t="shared" si="38"/>
        <v>documentary</v>
      </c>
      <c r="T418">
        <f t="shared" si="41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6"/>
        <v>41360.970601851855</v>
      </c>
      <c r="P419">
        <f t="shared" si="39"/>
        <v>100</v>
      </c>
      <c r="Q419">
        <f t="shared" si="40"/>
        <v>202.42</v>
      </c>
      <c r="R419" t="str">
        <f t="shared" si="37"/>
        <v>film &amp; video</v>
      </c>
      <c r="S419" t="str">
        <f t="shared" si="38"/>
        <v>documentary</v>
      </c>
      <c r="T419">
        <f t="shared" si="41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6"/>
        <v>42178.282372685186</v>
      </c>
      <c r="P420">
        <f t="shared" si="39"/>
        <v>101</v>
      </c>
      <c r="Q420">
        <f t="shared" si="40"/>
        <v>216.75</v>
      </c>
      <c r="R420" t="str">
        <f t="shared" si="37"/>
        <v>film &amp; video</v>
      </c>
      <c r="S420" t="str">
        <f t="shared" si="38"/>
        <v>documentary</v>
      </c>
      <c r="T420">
        <f t="shared" si="41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6"/>
        <v>41394.842442129629</v>
      </c>
      <c r="P421">
        <f t="shared" si="39"/>
        <v>100</v>
      </c>
      <c r="Q421">
        <f t="shared" si="40"/>
        <v>110.07</v>
      </c>
      <c r="R421" t="str">
        <f t="shared" si="37"/>
        <v>film &amp; video</v>
      </c>
      <c r="S421" t="str">
        <f t="shared" si="38"/>
        <v>documentary</v>
      </c>
      <c r="T421">
        <f t="shared" si="41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6"/>
        <v>41682.23646990741</v>
      </c>
      <c r="P422">
        <f t="shared" si="39"/>
        <v>0</v>
      </c>
      <c r="Q422">
        <f t="shared" si="40"/>
        <v>4.83</v>
      </c>
      <c r="R422" t="str">
        <f t="shared" si="37"/>
        <v>film &amp; video</v>
      </c>
      <c r="S422" t="str">
        <f t="shared" si="38"/>
        <v>animation</v>
      </c>
      <c r="T422">
        <f t="shared" si="41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6"/>
        <v>42177.491388888884</v>
      </c>
      <c r="P423">
        <f t="shared" si="39"/>
        <v>2</v>
      </c>
      <c r="Q423">
        <f t="shared" si="40"/>
        <v>50.17</v>
      </c>
      <c r="R423" t="str">
        <f t="shared" si="37"/>
        <v>film &amp; video</v>
      </c>
      <c r="S423" t="str">
        <f t="shared" si="38"/>
        <v>animation</v>
      </c>
      <c r="T423">
        <f t="shared" si="41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6"/>
        <v>41863.260381944441</v>
      </c>
      <c r="P424">
        <f t="shared" si="39"/>
        <v>1</v>
      </c>
      <c r="Q424">
        <f t="shared" si="40"/>
        <v>35.83</v>
      </c>
      <c r="R424" t="str">
        <f t="shared" si="37"/>
        <v>film &amp; video</v>
      </c>
      <c r="S424" t="str">
        <f t="shared" si="38"/>
        <v>animation</v>
      </c>
      <c r="T424">
        <f t="shared" si="41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6"/>
        <v>41400.92627314815</v>
      </c>
      <c r="P425">
        <f t="shared" si="39"/>
        <v>1</v>
      </c>
      <c r="Q425">
        <f t="shared" si="40"/>
        <v>11.77</v>
      </c>
      <c r="R425" t="str">
        <f t="shared" si="37"/>
        <v>film &amp; video</v>
      </c>
      <c r="S425" t="str">
        <f t="shared" si="38"/>
        <v>animation</v>
      </c>
      <c r="T425">
        <f t="shared" si="41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6"/>
        <v>40934.376145833332</v>
      </c>
      <c r="P426">
        <f t="shared" si="39"/>
        <v>7</v>
      </c>
      <c r="Q426">
        <f t="shared" si="40"/>
        <v>40.78</v>
      </c>
      <c r="R426" t="str">
        <f t="shared" si="37"/>
        <v>film &amp; video</v>
      </c>
      <c r="S426" t="str">
        <f t="shared" si="38"/>
        <v>animation</v>
      </c>
      <c r="T426">
        <f t="shared" si="41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6"/>
        <v>42275.861157407402</v>
      </c>
      <c r="P427">
        <f t="shared" si="39"/>
        <v>0</v>
      </c>
      <c r="Q427">
        <f t="shared" si="40"/>
        <v>3</v>
      </c>
      <c r="R427" t="str">
        <f t="shared" si="37"/>
        <v>film &amp; video</v>
      </c>
      <c r="S427" t="str">
        <f t="shared" si="38"/>
        <v>animation</v>
      </c>
      <c r="T427">
        <f t="shared" si="41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6"/>
        <v>42400.711967592593</v>
      </c>
      <c r="P428">
        <f t="shared" si="39"/>
        <v>1</v>
      </c>
      <c r="Q428">
        <f t="shared" si="40"/>
        <v>16.63</v>
      </c>
      <c r="R428" t="str">
        <f t="shared" si="37"/>
        <v>film &amp; video</v>
      </c>
      <c r="S428" t="str">
        <f t="shared" si="38"/>
        <v>animation</v>
      </c>
      <c r="T428">
        <f t="shared" si="41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6"/>
        <v>42285.909027777772</v>
      </c>
      <c r="P429">
        <f t="shared" si="39"/>
        <v>0</v>
      </c>
      <c r="Q429">
        <f t="shared" si="40"/>
        <v>0</v>
      </c>
      <c r="R429" t="str">
        <f t="shared" si="37"/>
        <v>film &amp; video</v>
      </c>
      <c r="S429" t="str">
        <f t="shared" si="38"/>
        <v>animation</v>
      </c>
      <c r="T429">
        <f t="shared" si="41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6"/>
        <v>41778.766724537039</v>
      </c>
      <c r="P430">
        <f t="shared" si="39"/>
        <v>6</v>
      </c>
      <c r="Q430">
        <f t="shared" si="40"/>
        <v>52</v>
      </c>
      <c r="R430" t="str">
        <f t="shared" si="37"/>
        <v>film &amp; video</v>
      </c>
      <c r="S430" t="str">
        <f t="shared" si="38"/>
        <v>animation</v>
      </c>
      <c r="T430">
        <f t="shared" si="41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6"/>
        <v>40070.901412037041</v>
      </c>
      <c r="P431">
        <f t="shared" si="39"/>
        <v>0</v>
      </c>
      <c r="Q431">
        <f t="shared" si="40"/>
        <v>0</v>
      </c>
      <c r="R431" t="str">
        <f t="shared" si="37"/>
        <v>film &amp; video</v>
      </c>
      <c r="S431" t="str">
        <f t="shared" si="38"/>
        <v>animation</v>
      </c>
      <c r="T431">
        <f t="shared" si="41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6"/>
        <v>41513.107256944444</v>
      </c>
      <c r="P432">
        <f t="shared" si="39"/>
        <v>2</v>
      </c>
      <c r="Q432">
        <f t="shared" si="40"/>
        <v>4.8</v>
      </c>
      <c r="R432" t="str">
        <f t="shared" si="37"/>
        <v>film &amp; video</v>
      </c>
      <c r="S432" t="str">
        <f t="shared" si="38"/>
        <v>animation</v>
      </c>
      <c r="T432">
        <f t="shared" si="41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6"/>
        <v>42526.871331018512</v>
      </c>
      <c r="P433">
        <f t="shared" si="39"/>
        <v>14</v>
      </c>
      <c r="Q433">
        <f t="shared" si="40"/>
        <v>51.88</v>
      </c>
      <c r="R433" t="str">
        <f t="shared" si="37"/>
        <v>film &amp; video</v>
      </c>
      <c r="S433" t="str">
        <f t="shared" si="38"/>
        <v>animation</v>
      </c>
      <c r="T433">
        <f t="shared" si="41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6"/>
        <v>42238.726631944446</v>
      </c>
      <c r="P434">
        <f t="shared" si="39"/>
        <v>10</v>
      </c>
      <c r="Q434">
        <f t="shared" si="40"/>
        <v>71.25</v>
      </c>
      <c r="R434" t="str">
        <f t="shared" si="37"/>
        <v>film &amp; video</v>
      </c>
      <c r="S434" t="str">
        <f t="shared" si="38"/>
        <v>animation</v>
      </c>
      <c r="T434">
        <f t="shared" si="41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6"/>
        <v>42228.629884259266</v>
      </c>
      <c r="P435">
        <f t="shared" si="39"/>
        <v>0</v>
      </c>
      <c r="Q435">
        <f t="shared" si="40"/>
        <v>0</v>
      </c>
      <c r="R435" t="str">
        <f t="shared" si="37"/>
        <v>film &amp; video</v>
      </c>
      <c r="S435" t="str">
        <f t="shared" si="38"/>
        <v>animation</v>
      </c>
      <c r="T435">
        <f t="shared" si="41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6"/>
        <v>41576.834513888891</v>
      </c>
      <c r="P436">
        <f t="shared" si="39"/>
        <v>5</v>
      </c>
      <c r="Q436">
        <f t="shared" si="40"/>
        <v>62.5</v>
      </c>
      <c r="R436" t="str">
        <f t="shared" si="37"/>
        <v>film &amp; video</v>
      </c>
      <c r="S436" t="str">
        <f t="shared" si="38"/>
        <v>animation</v>
      </c>
      <c r="T436">
        <f t="shared" si="41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6"/>
        <v>41500.747453703705</v>
      </c>
      <c r="P437">
        <f t="shared" si="39"/>
        <v>0</v>
      </c>
      <c r="Q437">
        <f t="shared" si="40"/>
        <v>1</v>
      </c>
      <c r="R437" t="str">
        <f t="shared" si="37"/>
        <v>film &amp; video</v>
      </c>
      <c r="S437" t="str">
        <f t="shared" si="38"/>
        <v>animation</v>
      </c>
      <c r="T437">
        <f t="shared" si="41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6"/>
        <v>41456.36241898148</v>
      </c>
      <c r="P438">
        <f t="shared" si="39"/>
        <v>0</v>
      </c>
      <c r="Q438">
        <f t="shared" si="40"/>
        <v>0</v>
      </c>
      <c r="R438" t="str">
        <f t="shared" si="37"/>
        <v>film &amp; video</v>
      </c>
      <c r="S438" t="str">
        <f t="shared" si="38"/>
        <v>animation</v>
      </c>
      <c r="T438">
        <f t="shared" si="41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6"/>
        <v>42591.31858796296</v>
      </c>
      <c r="P439">
        <f t="shared" si="39"/>
        <v>0</v>
      </c>
      <c r="Q439">
        <f t="shared" si="40"/>
        <v>0</v>
      </c>
      <c r="R439" t="str">
        <f t="shared" si="37"/>
        <v>film &amp; video</v>
      </c>
      <c r="S439" t="str">
        <f t="shared" si="38"/>
        <v>animation</v>
      </c>
      <c r="T439">
        <f t="shared" si="41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6"/>
        <v>42296.261087962965</v>
      </c>
      <c r="P440">
        <f t="shared" si="39"/>
        <v>9</v>
      </c>
      <c r="Q440">
        <f t="shared" si="40"/>
        <v>170.55</v>
      </c>
      <c r="R440" t="str">
        <f t="shared" si="37"/>
        <v>film &amp; video</v>
      </c>
      <c r="S440" t="str">
        <f t="shared" si="38"/>
        <v>animation</v>
      </c>
      <c r="T440">
        <f t="shared" si="41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6"/>
        <v>41919.761782407404</v>
      </c>
      <c r="P441">
        <f t="shared" si="39"/>
        <v>0</v>
      </c>
      <c r="Q441">
        <f t="shared" si="40"/>
        <v>0</v>
      </c>
      <c r="R441" t="str">
        <f t="shared" si="37"/>
        <v>film &amp; video</v>
      </c>
      <c r="S441" t="str">
        <f t="shared" si="38"/>
        <v>animation</v>
      </c>
      <c r="T441">
        <f t="shared" si="41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6"/>
        <v>42423.985567129625</v>
      </c>
      <c r="P442">
        <f t="shared" si="39"/>
        <v>0</v>
      </c>
      <c r="Q442">
        <f t="shared" si="40"/>
        <v>5</v>
      </c>
      <c r="R442" t="str">
        <f t="shared" si="37"/>
        <v>film &amp; video</v>
      </c>
      <c r="S442" t="str">
        <f t="shared" si="38"/>
        <v>animation</v>
      </c>
      <c r="T442">
        <f t="shared" si="41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6"/>
        <v>41550.793935185182</v>
      </c>
      <c r="P443">
        <f t="shared" si="39"/>
        <v>0</v>
      </c>
      <c r="Q443">
        <f t="shared" si="40"/>
        <v>0</v>
      </c>
      <c r="R443" t="str">
        <f t="shared" si="37"/>
        <v>film &amp; video</v>
      </c>
      <c r="S443" t="str">
        <f t="shared" si="38"/>
        <v>animation</v>
      </c>
      <c r="T443">
        <f t="shared" si="41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6"/>
        <v>42024.888692129629</v>
      </c>
      <c r="P444">
        <f t="shared" si="39"/>
        <v>39</v>
      </c>
      <c r="Q444">
        <f t="shared" si="40"/>
        <v>393.59</v>
      </c>
      <c r="R444" t="str">
        <f t="shared" si="37"/>
        <v>film &amp; video</v>
      </c>
      <c r="S444" t="str">
        <f t="shared" si="38"/>
        <v>animation</v>
      </c>
      <c r="T444">
        <f t="shared" si="41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6"/>
        <v>41650.015057870369</v>
      </c>
      <c r="P445">
        <f t="shared" si="39"/>
        <v>0</v>
      </c>
      <c r="Q445">
        <f t="shared" si="40"/>
        <v>5</v>
      </c>
      <c r="R445" t="str">
        <f t="shared" si="37"/>
        <v>film &amp; video</v>
      </c>
      <c r="S445" t="str">
        <f t="shared" si="38"/>
        <v>animation</v>
      </c>
      <c r="T445">
        <f t="shared" si="41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6"/>
        <v>40894.906956018516</v>
      </c>
      <c r="P446">
        <f t="shared" si="39"/>
        <v>5</v>
      </c>
      <c r="Q446">
        <f t="shared" si="40"/>
        <v>50</v>
      </c>
      <c r="R446" t="str">
        <f t="shared" si="37"/>
        <v>film &amp; video</v>
      </c>
      <c r="S446" t="str">
        <f t="shared" si="38"/>
        <v>animation</v>
      </c>
      <c r="T446">
        <f t="shared" si="41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6"/>
        <v>42130.335358796292</v>
      </c>
      <c r="P447">
        <f t="shared" si="39"/>
        <v>0</v>
      </c>
      <c r="Q447">
        <f t="shared" si="40"/>
        <v>1</v>
      </c>
      <c r="R447" t="str">
        <f t="shared" si="37"/>
        <v>film &amp; video</v>
      </c>
      <c r="S447" t="str">
        <f t="shared" si="38"/>
        <v>animation</v>
      </c>
      <c r="T447">
        <f t="shared" si="41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6"/>
        <v>42037.083564814813</v>
      </c>
      <c r="P448">
        <f t="shared" si="39"/>
        <v>7</v>
      </c>
      <c r="Q448">
        <f t="shared" si="40"/>
        <v>47.88</v>
      </c>
      <c r="R448" t="str">
        <f t="shared" si="37"/>
        <v>film &amp; video</v>
      </c>
      <c r="S448" t="str">
        <f t="shared" si="38"/>
        <v>animation</v>
      </c>
      <c r="T448">
        <f t="shared" si="41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6"/>
        <v>41331.555127314816</v>
      </c>
      <c r="P449">
        <f t="shared" si="39"/>
        <v>0</v>
      </c>
      <c r="Q449">
        <f t="shared" si="40"/>
        <v>5</v>
      </c>
      <c r="R449" t="str">
        <f t="shared" si="37"/>
        <v>film &amp; video</v>
      </c>
      <c r="S449" t="str">
        <f t="shared" si="38"/>
        <v>animation</v>
      </c>
      <c r="T449">
        <f t="shared" si="41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42">(((J450/60)/60)/24)+DATE(1970,1,1)</f>
        <v>41753.758043981477</v>
      </c>
      <c r="P450">
        <f t="shared" si="39"/>
        <v>3</v>
      </c>
      <c r="Q450">
        <f t="shared" si="40"/>
        <v>20.5</v>
      </c>
      <c r="R450" t="str">
        <f t="shared" ref="R450:R513" si="43">LEFT(N450,SEARCH("/",N450)-1)</f>
        <v>film &amp; video</v>
      </c>
      <c r="S450" t="str">
        <f t="shared" ref="S450:S513" si="44">RIGHT(N450,LEN(N450)-SEARCH("/",N450))</f>
        <v>animation</v>
      </c>
      <c r="T450">
        <f t="shared" si="41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42"/>
        <v>41534.568113425928</v>
      </c>
      <c r="P451">
        <f t="shared" ref="P451:P514" si="45">ROUND(E451/D451*100,0)</f>
        <v>2</v>
      </c>
      <c r="Q451">
        <f t="shared" ref="Q451:Q514" si="46">IFERROR(ROUND(E451/L451,2),0)</f>
        <v>9</v>
      </c>
      <c r="R451" t="str">
        <f t="shared" si="43"/>
        <v>film &amp; video</v>
      </c>
      <c r="S451" t="str">
        <f t="shared" si="44"/>
        <v>animation</v>
      </c>
      <c r="T451">
        <f t="shared" ref="T451:T514" si="47">YEAR(O451)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42"/>
        <v>41654.946759259255</v>
      </c>
      <c r="P452">
        <f t="shared" si="45"/>
        <v>1</v>
      </c>
      <c r="Q452">
        <f t="shared" si="46"/>
        <v>56.57</v>
      </c>
      <c r="R452" t="str">
        <f t="shared" si="43"/>
        <v>film &amp; video</v>
      </c>
      <c r="S452" t="str">
        <f t="shared" si="44"/>
        <v>animation</v>
      </c>
      <c r="T452">
        <f t="shared" si="47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42"/>
        <v>41634.715173611112</v>
      </c>
      <c r="P453">
        <f t="shared" si="45"/>
        <v>0</v>
      </c>
      <c r="Q453">
        <f t="shared" si="46"/>
        <v>0</v>
      </c>
      <c r="R453" t="str">
        <f t="shared" si="43"/>
        <v>film &amp; video</v>
      </c>
      <c r="S453" t="str">
        <f t="shared" si="44"/>
        <v>animation</v>
      </c>
      <c r="T453">
        <f t="shared" si="47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42"/>
        <v>42107.703877314809</v>
      </c>
      <c r="P454">
        <f t="shared" si="45"/>
        <v>64</v>
      </c>
      <c r="Q454">
        <f t="shared" si="46"/>
        <v>40</v>
      </c>
      <c r="R454" t="str">
        <f t="shared" si="43"/>
        <v>film &amp; video</v>
      </c>
      <c r="S454" t="str">
        <f t="shared" si="44"/>
        <v>animation</v>
      </c>
      <c r="T454">
        <f t="shared" si="47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42"/>
        <v>42038.824988425928</v>
      </c>
      <c r="P455">
        <f t="shared" si="45"/>
        <v>0</v>
      </c>
      <c r="Q455">
        <f t="shared" si="46"/>
        <v>13</v>
      </c>
      <c r="R455" t="str">
        <f t="shared" si="43"/>
        <v>film &amp; video</v>
      </c>
      <c r="S455" t="str">
        <f t="shared" si="44"/>
        <v>animation</v>
      </c>
      <c r="T455">
        <f t="shared" si="47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42"/>
        <v>41938.717256944445</v>
      </c>
      <c r="P456">
        <f t="shared" si="45"/>
        <v>1</v>
      </c>
      <c r="Q456">
        <f t="shared" si="46"/>
        <v>16.399999999999999</v>
      </c>
      <c r="R456" t="str">
        <f t="shared" si="43"/>
        <v>film &amp; video</v>
      </c>
      <c r="S456" t="str">
        <f t="shared" si="44"/>
        <v>animation</v>
      </c>
      <c r="T456">
        <f t="shared" si="47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42"/>
        <v>40971.002569444441</v>
      </c>
      <c r="P457">
        <f t="shared" si="45"/>
        <v>0</v>
      </c>
      <c r="Q457">
        <f t="shared" si="46"/>
        <v>22.5</v>
      </c>
      <c r="R457" t="str">
        <f t="shared" si="43"/>
        <v>film &amp; video</v>
      </c>
      <c r="S457" t="str">
        <f t="shared" si="44"/>
        <v>animation</v>
      </c>
      <c r="T457">
        <f t="shared" si="47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42"/>
        <v>41547.694456018515</v>
      </c>
      <c r="P458">
        <f t="shared" si="45"/>
        <v>1</v>
      </c>
      <c r="Q458">
        <f t="shared" si="46"/>
        <v>20.329999999999998</v>
      </c>
      <c r="R458" t="str">
        <f t="shared" si="43"/>
        <v>film &amp; video</v>
      </c>
      <c r="S458" t="str">
        <f t="shared" si="44"/>
        <v>animation</v>
      </c>
      <c r="T458">
        <f t="shared" si="47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42"/>
        <v>41837.767500000002</v>
      </c>
      <c r="P459">
        <f t="shared" si="45"/>
        <v>0</v>
      </c>
      <c r="Q459">
        <f t="shared" si="46"/>
        <v>0</v>
      </c>
      <c r="R459" t="str">
        <f t="shared" si="43"/>
        <v>film &amp; video</v>
      </c>
      <c r="S459" t="str">
        <f t="shared" si="44"/>
        <v>animation</v>
      </c>
      <c r="T459">
        <f t="shared" si="47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42"/>
        <v>41378.69976851852</v>
      </c>
      <c r="P460">
        <f t="shared" si="45"/>
        <v>8</v>
      </c>
      <c r="Q460">
        <f t="shared" si="46"/>
        <v>16.760000000000002</v>
      </c>
      <c r="R460" t="str">
        <f t="shared" si="43"/>
        <v>film &amp; video</v>
      </c>
      <c r="S460" t="str">
        <f t="shared" si="44"/>
        <v>animation</v>
      </c>
      <c r="T460">
        <f t="shared" si="47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42"/>
        <v>40800.6403587963</v>
      </c>
      <c r="P461">
        <f t="shared" si="45"/>
        <v>0</v>
      </c>
      <c r="Q461">
        <f t="shared" si="46"/>
        <v>25</v>
      </c>
      <c r="R461" t="str">
        <f t="shared" si="43"/>
        <v>film &amp; video</v>
      </c>
      <c r="S461" t="str">
        <f t="shared" si="44"/>
        <v>animation</v>
      </c>
      <c r="T461">
        <f t="shared" si="47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42"/>
        <v>41759.542534722219</v>
      </c>
      <c r="P462">
        <f t="shared" si="45"/>
        <v>0</v>
      </c>
      <c r="Q462">
        <f t="shared" si="46"/>
        <v>12.5</v>
      </c>
      <c r="R462" t="str">
        <f t="shared" si="43"/>
        <v>film &amp; video</v>
      </c>
      <c r="S462" t="str">
        <f t="shared" si="44"/>
        <v>animation</v>
      </c>
      <c r="T462">
        <f t="shared" si="47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42"/>
        <v>41407.84684027778</v>
      </c>
      <c r="P463">
        <f t="shared" si="45"/>
        <v>0</v>
      </c>
      <c r="Q463">
        <f t="shared" si="46"/>
        <v>0</v>
      </c>
      <c r="R463" t="str">
        <f t="shared" si="43"/>
        <v>film &amp; video</v>
      </c>
      <c r="S463" t="str">
        <f t="shared" si="44"/>
        <v>animation</v>
      </c>
      <c r="T463">
        <f t="shared" si="47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42"/>
        <v>40705.126631944448</v>
      </c>
      <c r="P464">
        <f t="shared" si="45"/>
        <v>0</v>
      </c>
      <c r="Q464">
        <f t="shared" si="46"/>
        <v>0</v>
      </c>
      <c r="R464" t="str">
        <f t="shared" si="43"/>
        <v>film &amp; video</v>
      </c>
      <c r="S464" t="str">
        <f t="shared" si="44"/>
        <v>animation</v>
      </c>
      <c r="T464">
        <f t="shared" si="47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42"/>
        <v>40750.710104166668</v>
      </c>
      <c r="P465">
        <f t="shared" si="45"/>
        <v>2</v>
      </c>
      <c r="Q465">
        <f t="shared" si="46"/>
        <v>113.64</v>
      </c>
      <c r="R465" t="str">
        <f t="shared" si="43"/>
        <v>film &amp; video</v>
      </c>
      <c r="S465" t="str">
        <f t="shared" si="44"/>
        <v>animation</v>
      </c>
      <c r="T465">
        <f t="shared" si="47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42"/>
        <v>42488.848784722228</v>
      </c>
      <c r="P466">
        <f t="shared" si="45"/>
        <v>0</v>
      </c>
      <c r="Q466">
        <f t="shared" si="46"/>
        <v>1</v>
      </c>
      <c r="R466" t="str">
        <f t="shared" si="43"/>
        <v>film &amp; video</v>
      </c>
      <c r="S466" t="str">
        <f t="shared" si="44"/>
        <v>animation</v>
      </c>
      <c r="T466">
        <f t="shared" si="47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42"/>
        <v>41801.120069444441</v>
      </c>
      <c r="P467">
        <f t="shared" si="45"/>
        <v>27</v>
      </c>
      <c r="Q467">
        <f t="shared" si="46"/>
        <v>17.25</v>
      </c>
      <c r="R467" t="str">
        <f t="shared" si="43"/>
        <v>film &amp; video</v>
      </c>
      <c r="S467" t="str">
        <f t="shared" si="44"/>
        <v>animation</v>
      </c>
      <c r="T467">
        <f t="shared" si="47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42"/>
        <v>41129.942870370374</v>
      </c>
      <c r="P468">
        <f t="shared" si="45"/>
        <v>1</v>
      </c>
      <c r="Q468">
        <f t="shared" si="46"/>
        <v>15.2</v>
      </c>
      <c r="R468" t="str">
        <f t="shared" si="43"/>
        <v>film &amp; video</v>
      </c>
      <c r="S468" t="str">
        <f t="shared" si="44"/>
        <v>animation</v>
      </c>
      <c r="T468">
        <f t="shared" si="47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42"/>
        <v>41135.679791666669</v>
      </c>
      <c r="P469">
        <f t="shared" si="45"/>
        <v>22</v>
      </c>
      <c r="Q469">
        <f t="shared" si="46"/>
        <v>110.64</v>
      </c>
      <c r="R469" t="str">
        <f t="shared" si="43"/>
        <v>film &amp; video</v>
      </c>
      <c r="S469" t="str">
        <f t="shared" si="44"/>
        <v>animation</v>
      </c>
      <c r="T469">
        <f t="shared" si="47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42"/>
        <v>41041.167627314811</v>
      </c>
      <c r="P470">
        <f t="shared" si="45"/>
        <v>0</v>
      </c>
      <c r="Q470">
        <f t="shared" si="46"/>
        <v>0</v>
      </c>
      <c r="R470" t="str">
        <f t="shared" si="43"/>
        <v>film &amp; video</v>
      </c>
      <c r="S470" t="str">
        <f t="shared" si="44"/>
        <v>animation</v>
      </c>
      <c r="T470">
        <f t="shared" si="47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42"/>
        <v>41827.989861111113</v>
      </c>
      <c r="P471">
        <f t="shared" si="45"/>
        <v>0</v>
      </c>
      <c r="Q471">
        <f t="shared" si="46"/>
        <v>0</v>
      </c>
      <c r="R471" t="str">
        <f t="shared" si="43"/>
        <v>film &amp; video</v>
      </c>
      <c r="S471" t="str">
        <f t="shared" si="44"/>
        <v>animation</v>
      </c>
      <c r="T471">
        <f t="shared" si="47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42"/>
        <v>41605.167696759258</v>
      </c>
      <c r="P472">
        <f t="shared" si="45"/>
        <v>1</v>
      </c>
      <c r="Q472">
        <f t="shared" si="46"/>
        <v>25.5</v>
      </c>
      <c r="R472" t="str">
        <f t="shared" si="43"/>
        <v>film &amp; video</v>
      </c>
      <c r="S472" t="str">
        <f t="shared" si="44"/>
        <v>animation</v>
      </c>
      <c r="T472">
        <f t="shared" si="47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42"/>
        <v>41703.721979166665</v>
      </c>
      <c r="P473">
        <f t="shared" si="45"/>
        <v>12</v>
      </c>
      <c r="Q473">
        <f t="shared" si="46"/>
        <v>38.479999999999997</v>
      </c>
      <c r="R473" t="str">
        <f t="shared" si="43"/>
        <v>film &amp; video</v>
      </c>
      <c r="S473" t="str">
        <f t="shared" si="44"/>
        <v>animation</v>
      </c>
      <c r="T473">
        <f t="shared" si="47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42"/>
        <v>41844.922662037039</v>
      </c>
      <c r="P474">
        <f t="shared" si="45"/>
        <v>18</v>
      </c>
      <c r="Q474">
        <f t="shared" si="46"/>
        <v>28.2</v>
      </c>
      <c r="R474" t="str">
        <f t="shared" si="43"/>
        <v>film &amp; video</v>
      </c>
      <c r="S474" t="str">
        <f t="shared" si="44"/>
        <v>animation</v>
      </c>
      <c r="T474">
        <f t="shared" si="47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42"/>
        <v>41869.698136574072</v>
      </c>
      <c r="P475">
        <f t="shared" si="45"/>
        <v>3</v>
      </c>
      <c r="Q475">
        <f t="shared" si="46"/>
        <v>61.5</v>
      </c>
      <c r="R475" t="str">
        <f t="shared" si="43"/>
        <v>film &amp; video</v>
      </c>
      <c r="S475" t="str">
        <f t="shared" si="44"/>
        <v>animation</v>
      </c>
      <c r="T475">
        <f t="shared" si="47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42"/>
        <v>42753.329039351855</v>
      </c>
      <c r="P476">
        <f t="shared" si="45"/>
        <v>0</v>
      </c>
      <c r="Q476">
        <f t="shared" si="46"/>
        <v>1</v>
      </c>
      <c r="R476" t="str">
        <f t="shared" si="43"/>
        <v>film &amp; video</v>
      </c>
      <c r="S476" t="str">
        <f t="shared" si="44"/>
        <v>animation</v>
      </c>
      <c r="T476">
        <f t="shared" si="47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42"/>
        <v>42100.086145833338</v>
      </c>
      <c r="P477">
        <f t="shared" si="45"/>
        <v>0</v>
      </c>
      <c r="Q477">
        <f t="shared" si="46"/>
        <v>0</v>
      </c>
      <c r="R477" t="str">
        <f t="shared" si="43"/>
        <v>film &amp; video</v>
      </c>
      <c r="S477" t="str">
        <f t="shared" si="44"/>
        <v>animation</v>
      </c>
      <c r="T477">
        <f t="shared" si="47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42"/>
        <v>41757.975011574075</v>
      </c>
      <c r="P478">
        <f t="shared" si="45"/>
        <v>2</v>
      </c>
      <c r="Q478">
        <f t="shared" si="46"/>
        <v>39.57</v>
      </c>
      <c r="R478" t="str">
        <f t="shared" si="43"/>
        <v>film &amp; video</v>
      </c>
      <c r="S478" t="str">
        <f t="shared" si="44"/>
        <v>animation</v>
      </c>
      <c r="T478">
        <f t="shared" si="47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42"/>
        <v>40987.83488425926</v>
      </c>
      <c r="P479">
        <f t="shared" si="45"/>
        <v>0</v>
      </c>
      <c r="Q479">
        <f t="shared" si="46"/>
        <v>0</v>
      </c>
      <c r="R479" t="str">
        <f t="shared" si="43"/>
        <v>film &amp; video</v>
      </c>
      <c r="S479" t="str">
        <f t="shared" si="44"/>
        <v>animation</v>
      </c>
      <c r="T479">
        <f t="shared" si="47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42"/>
        <v>42065.910983796297</v>
      </c>
      <c r="P480">
        <f t="shared" si="45"/>
        <v>0</v>
      </c>
      <c r="Q480">
        <f t="shared" si="46"/>
        <v>0</v>
      </c>
      <c r="R480" t="str">
        <f t="shared" si="43"/>
        <v>film &amp; video</v>
      </c>
      <c r="S480" t="str">
        <f t="shared" si="44"/>
        <v>animation</v>
      </c>
      <c r="T480">
        <f t="shared" si="47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42"/>
        <v>41904.407812500001</v>
      </c>
      <c r="P481">
        <f t="shared" si="45"/>
        <v>33</v>
      </c>
      <c r="Q481">
        <f t="shared" si="46"/>
        <v>88.8</v>
      </c>
      <c r="R481" t="str">
        <f t="shared" si="43"/>
        <v>film &amp; video</v>
      </c>
      <c r="S481" t="str">
        <f t="shared" si="44"/>
        <v>animation</v>
      </c>
      <c r="T481">
        <f t="shared" si="47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42"/>
        <v>41465.500173611108</v>
      </c>
      <c r="P482">
        <f t="shared" si="45"/>
        <v>19</v>
      </c>
      <c r="Q482">
        <f t="shared" si="46"/>
        <v>55.46</v>
      </c>
      <c r="R482" t="str">
        <f t="shared" si="43"/>
        <v>film &amp; video</v>
      </c>
      <c r="S482" t="str">
        <f t="shared" si="44"/>
        <v>animation</v>
      </c>
      <c r="T482">
        <f t="shared" si="47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42"/>
        <v>41162.672326388885</v>
      </c>
      <c r="P483">
        <f t="shared" si="45"/>
        <v>6</v>
      </c>
      <c r="Q483">
        <f t="shared" si="46"/>
        <v>87.14</v>
      </c>
      <c r="R483" t="str">
        <f t="shared" si="43"/>
        <v>film &amp; video</v>
      </c>
      <c r="S483" t="str">
        <f t="shared" si="44"/>
        <v>animation</v>
      </c>
      <c r="T483">
        <f t="shared" si="47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42"/>
        <v>42447.896875000006</v>
      </c>
      <c r="P484">
        <f t="shared" si="45"/>
        <v>0</v>
      </c>
      <c r="Q484">
        <f t="shared" si="46"/>
        <v>10</v>
      </c>
      <c r="R484" t="str">
        <f t="shared" si="43"/>
        <v>film &amp; video</v>
      </c>
      <c r="S484" t="str">
        <f t="shared" si="44"/>
        <v>animation</v>
      </c>
      <c r="T484">
        <f t="shared" si="47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42"/>
        <v>41243.197592592594</v>
      </c>
      <c r="P485">
        <f t="shared" si="45"/>
        <v>50</v>
      </c>
      <c r="Q485">
        <f t="shared" si="46"/>
        <v>51.22</v>
      </c>
      <c r="R485" t="str">
        <f t="shared" si="43"/>
        <v>film &amp; video</v>
      </c>
      <c r="S485" t="str">
        <f t="shared" si="44"/>
        <v>animation</v>
      </c>
      <c r="T485">
        <f t="shared" si="47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42"/>
        <v>42272.93949074074</v>
      </c>
      <c r="P486">
        <f t="shared" si="45"/>
        <v>0</v>
      </c>
      <c r="Q486">
        <f t="shared" si="46"/>
        <v>13.55</v>
      </c>
      <c r="R486" t="str">
        <f t="shared" si="43"/>
        <v>film &amp; video</v>
      </c>
      <c r="S486" t="str">
        <f t="shared" si="44"/>
        <v>animation</v>
      </c>
      <c r="T486">
        <f t="shared" si="47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42"/>
        <v>41381.50577546296</v>
      </c>
      <c r="P487">
        <f t="shared" si="45"/>
        <v>22</v>
      </c>
      <c r="Q487">
        <f t="shared" si="46"/>
        <v>66.52</v>
      </c>
      <c r="R487" t="str">
        <f t="shared" si="43"/>
        <v>film &amp; video</v>
      </c>
      <c r="S487" t="str">
        <f t="shared" si="44"/>
        <v>animation</v>
      </c>
      <c r="T487">
        <f t="shared" si="47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42"/>
        <v>41761.94258101852</v>
      </c>
      <c r="P488">
        <f t="shared" si="45"/>
        <v>0</v>
      </c>
      <c r="Q488">
        <f t="shared" si="46"/>
        <v>50</v>
      </c>
      <c r="R488" t="str">
        <f t="shared" si="43"/>
        <v>film &amp; video</v>
      </c>
      <c r="S488" t="str">
        <f t="shared" si="44"/>
        <v>animation</v>
      </c>
      <c r="T488">
        <f t="shared" si="47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42"/>
        <v>42669.594837962963</v>
      </c>
      <c r="P489">
        <f t="shared" si="45"/>
        <v>0</v>
      </c>
      <c r="Q489">
        <f t="shared" si="46"/>
        <v>0</v>
      </c>
      <c r="R489" t="str">
        <f t="shared" si="43"/>
        <v>film &amp; video</v>
      </c>
      <c r="S489" t="str">
        <f t="shared" si="44"/>
        <v>animation</v>
      </c>
      <c r="T489">
        <f t="shared" si="47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42"/>
        <v>42714.054398148146</v>
      </c>
      <c r="P490">
        <f t="shared" si="45"/>
        <v>0</v>
      </c>
      <c r="Q490">
        <f t="shared" si="46"/>
        <v>0</v>
      </c>
      <c r="R490" t="str">
        <f t="shared" si="43"/>
        <v>film &amp; video</v>
      </c>
      <c r="S490" t="str">
        <f t="shared" si="44"/>
        <v>animation</v>
      </c>
      <c r="T490">
        <f t="shared" si="47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42"/>
        <v>40882.481666666667</v>
      </c>
      <c r="P491">
        <f t="shared" si="45"/>
        <v>0</v>
      </c>
      <c r="Q491">
        <f t="shared" si="46"/>
        <v>71.67</v>
      </c>
      <c r="R491" t="str">
        <f t="shared" si="43"/>
        <v>film &amp; video</v>
      </c>
      <c r="S491" t="str">
        <f t="shared" si="44"/>
        <v>animation</v>
      </c>
      <c r="T491">
        <f t="shared" si="47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42"/>
        <v>41113.968576388892</v>
      </c>
      <c r="P492">
        <f t="shared" si="45"/>
        <v>0</v>
      </c>
      <c r="Q492">
        <f t="shared" si="46"/>
        <v>0</v>
      </c>
      <c r="R492" t="str">
        <f t="shared" si="43"/>
        <v>film &amp; video</v>
      </c>
      <c r="S492" t="str">
        <f t="shared" si="44"/>
        <v>animation</v>
      </c>
      <c r="T492">
        <f t="shared" si="47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42"/>
        <v>42366.982627314821</v>
      </c>
      <c r="P493">
        <f t="shared" si="45"/>
        <v>0</v>
      </c>
      <c r="Q493">
        <f t="shared" si="46"/>
        <v>0</v>
      </c>
      <c r="R493" t="str">
        <f t="shared" si="43"/>
        <v>film &amp; video</v>
      </c>
      <c r="S493" t="str">
        <f t="shared" si="44"/>
        <v>animation</v>
      </c>
      <c r="T493">
        <f t="shared" si="47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42"/>
        <v>42596.03506944445</v>
      </c>
      <c r="P494">
        <f t="shared" si="45"/>
        <v>0</v>
      </c>
      <c r="Q494">
        <f t="shared" si="46"/>
        <v>0</v>
      </c>
      <c r="R494" t="str">
        <f t="shared" si="43"/>
        <v>film &amp; video</v>
      </c>
      <c r="S494" t="str">
        <f t="shared" si="44"/>
        <v>animation</v>
      </c>
      <c r="T494">
        <f t="shared" si="47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42"/>
        <v>42114.726134259254</v>
      </c>
      <c r="P495">
        <f t="shared" si="45"/>
        <v>0</v>
      </c>
      <c r="Q495">
        <f t="shared" si="46"/>
        <v>0</v>
      </c>
      <c r="R495" t="str">
        <f t="shared" si="43"/>
        <v>film &amp; video</v>
      </c>
      <c r="S495" t="str">
        <f t="shared" si="44"/>
        <v>animation</v>
      </c>
      <c r="T495">
        <f t="shared" si="47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42"/>
        <v>41799.830613425926</v>
      </c>
      <c r="P496">
        <f t="shared" si="45"/>
        <v>0</v>
      </c>
      <c r="Q496">
        <f t="shared" si="46"/>
        <v>10.33</v>
      </c>
      <c r="R496" t="str">
        <f t="shared" si="43"/>
        <v>film &amp; video</v>
      </c>
      <c r="S496" t="str">
        <f t="shared" si="44"/>
        <v>animation</v>
      </c>
      <c r="T496">
        <f t="shared" si="47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42"/>
        <v>42171.827604166669</v>
      </c>
      <c r="P497">
        <f t="shared" si="45"/>
        <v>0</v>
      </c>
      <c r="Q497">
        <f t="shared" si="46"/>
        <v>0</v>
      </c>
      <c r="R497" t="str">
        <f t="shared" si="43"/>
        <v>film &amp; video</v>
      </c>
      <c r="S497" t="str">
        <f t="shared" si="44"/>
        <v>animation</v>
      </c>
      <c r="T497">
        <f t="shared" si="47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42"/>
        <v>41620.93141203704</v>
      </c>
      <c r="P498">
        <f t="shared" si="45"/>
        <v>0</v>
      </c>
      <c r="Q498">
        <f t="shared" si="46"/>
        <v>1</v>
      </c>
      <c r="R498" t="str">
        <f t="shared" si="43"/>
        <v>film &amp; video</v>
      </c>
      <c r="S498" t="str">
        <f t="shared" si="44"/>
        <v>animation</v>
      </c>
      <c r="T498">
        <f t="shared" si="47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42"/>
        <v>41945.037789351853</v>
      </c>
      <c r="P499">
        <f t="shared" si="45"/>
        <v>1</v>
      </c>
      <c r="Q499">
        <f t="shared" si="46"/>
        <v>10</v>
      </c>
      <c r="R499" t="str">
        <f t="shared" si="43"/>
        <v>film &amp; video</v>
      </c>
      <c r="S499" t="str">
        <f t="shared" si="44"/>
        <v>animation</v>
      </c>
      <c r="T499">
        <f t="shared" si="47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42"/>
        <v>40858.762141203704</v>
      </c>
      <c r="P500">
        <f t="shared" si="45"/>
        <v>5</v>
      </c>
      <c r="Q500">
        <f t="shared" si="46"/>
        <v>136.09</v>
      </c>
      <c r="R500" t="str">
        <f t="shared" si="43"/>
        <v>film &amp; video</v>
      </c>
      <c r="S500" t="str">
        <f t="shared" si="44"/>
        <v>animation</v>
      </c>
      <c r="T500">
        <f t="shared" si="47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42"/>
        <v>40043.895462962959</v>
      </c>
      <c r="P501">
        <f t="shared" si="45"/>
        <v>10</v>
      </c>
      <c r="Q501">
        <f t="shared" si="46"/>
        <v>73.459999999999994</v>
      </c>
      <c r="R501" t="str">
        <f t="shared" si="43"/>
        <v>film &amp; video</v>
      </c>
      <c r="S501" t="str">
        <f t="shared" si="44"/>
        <v>animation</v>
      </c>
      <c r="T501">
        <f t="shared" si="47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42"/>
        <v>40247.886006944449</v>
      </c>
      <c r="P502">
        <f t="shared" si="45"/>
        <v>3</v>
      </c>
      <c r="Q502">
        <f t="shared" si="46"/>
        <v>53.75</v>
      </c>
      <c r="R502" t="str">
        <f t="shared" si="43"/>
        <v>film &amp; video</v>
      </c>
      <c r="S502" t="str">
        <f t="shared" si="44"/>
        <v>animation</v>
      </c>
      <c r="T502">
        <f t="shared" si="47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42"/>
        <v>40703.234386574077</v>
      </c>
      <c r="P503">
        <f t="shared" si="45"/>
        <v>0</v>
      </c>
      <c r="Q503">
        <f t="shared" si="46"/>
        <v>0</v>
      </c>
      <c r="R503" t="str">
        <f t="shared" si="43"/>
        <v>film &amp; video</v>
      </c>
      <c r="S503" t="str">
        <f t="shared" si="44"/>
        <v>animation</v>
      </c>
      <c r="T503">
        <f t="shared" si="47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42"/>
        <v>40956.553530092591</v>
      </c>
      <c r="P504">
        <f t="shared" si="45"/>
        <v>1</v>
      </c>
      <c r="Q504">
        <f t="shared" si="46"/>
        <v>57.5</v>
      </c>
      <c r="R504" t="str">
        <f t="shared" si="43"/>
        <v>film &amp; video</v>
      </c>
      <c r="S504" t="str">
        <f t="shared" si="44"/>
        <v>animation</v>
      </c>
      <c r="T504">
        <f t="shared" si="47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42"/>
        <v>41991.526655092588</v>
      </c>
      <c r="P505">
        <f t="shared" si="45"/>
        <v>2</v>
      </c>
      <c r="Q505">
        <f t="shared" si="46"/>
        <v>12.67</v>
      </c>
      <c r="R505" t="str">
        <f t="shared" si="43"/>
        <v>film &amp; video</v>
      </c>
      <c r="S505" t="str">
        <f t="shared" si="44"/>
        <v>animation</v>
      </c>
      <c r="T505">
        <f t="shared" si="47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42"/>
        <v>40949.98364583333</v>
      </c>
      <c r="P506">
        <f t="shared" si="45"/>
        <v>1</v>
      </c>
      <c r="Q506">
        <f t="shared" si="46"/>
        <v>67</v>
      </c>
      <c r="R506" t="str">
        <f t="shared" si="43"/>
        <v>film &amp; video</v>
      </c>
      <c r="S506" t="str">
        <f t="shared" si="44"/>
        <v>animation</v>
      </c>
      <c r="T506">
        <f t="shared" si="47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42"/>
        <v>42318.098217592589</v>
      </c>
      <c r="P507">
        <f t="shared" si="45"/>
        <v>0</v>
      </c>
      <c r="Q507">
        <f t="shared" si="46"/>
        <v>3.71</v>
      </c>
      <c r="R507" t="str">
        <f t="shared" si="43"/>
        <v>film &amp; video</v>
      </c>
      <c r="S507" t="str">
        <f t="shared" si="44"/>
        <v>animation</v>
      </c>
      <c r="T507">
        <f t="shared" si="47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42"/>
        <v>41466.552314814813</v>
      </c>
      <c r="P508">
        <f t="shared" si="45"/>
        <v>0</v>
      </c>
      <c r="Q508">
        <f t="shared" si="46"/>
        <v>250</v>
      </c>
      <c r="R508" t="str">
        <f t="shared" si="43"/>
        <v>film &amp; video</v>
      </c>
      <c r="S508" t="str">
        <f t="shared" si="44"/>
        <v>animation</v>
      </c>
      <c r="T508">
        <f t="shared" si="47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42"/>
        <v>41156.958993055552</v>
      </c>
      <c r="P509">
        <f t="shared" si="45"/>
        <v>3</v>
      </c>
      <c r="Q509">
        <f t="shared" si="46"/>
        <v>64</v>
      </c>
      <c r="R509" t="str">
        <f t="shared" si="43"/>
        <v>film &amp; video</v>
      </c>
      <c r="S509" t="str">
        <f t="shared" si="44"/>
        <v>animation</v>
      </c>
      <c r="T509">
        <f t="shared" si="47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42"/>
        <v>40995.024317129632</v>
      </c>
      <c r="P510">
        <f t="shared" si="45"/>
        <v>1</v>
      </c>
      <c r="Q510">
        <f t="shared" si="46"/>
        <v>133.33000000000001</v>
      </c>
      <c r="R510" t="str">
        <f t="shared" si="43"/>
        <v>film &amp; video</v>
      </c>
      <c r="S510" t="str">
        <f t="shared" si="44"/>
        <v>animation</v>
      </c>
      <c r="T510">
        <f t="shared" si="47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42"/>
        <v>42153.631597222222</v>
      </c>
      <c r="P511">
        <f t="shared" si="45"/>
        <v>0</v>
      </c>
      <c r="Q511">
        <f t="shared" si="46"/>
        <v>10</v>
      </c>
      <c r="R511" t="str">
        <f t="shared" si="43"/>
        <v>film &amp; video</v>
      </c>
      <c r="S511" t="str">
        <f t="shared" si="44"/>
        <v>animation</v>
      </c>
      <c r="T511">
        <f t="shared" si="47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42"/>
        <v>42400.176377314812</v>
      </c>
      <c r="P512">
        <f t="shared" si="45"/>
        <v>0</v>
      </c>
      <c r="Q512">
        <f t="shared" si="46"/>
        <v>0</v>
      </c>
      <c r="R512" t="str">
        <f t="shared" si="43"/>
        <v>film &amp; video</v>
      </c>
      <c r="S512" t="str">
        <f t="shared" si="44"/>
        <v>animation</v>
      </c>
      <c r="T512">
        <f t="shared" si="47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42"/>
        <v>41340.303032407406</v>
      </c>
      <c r="P513">
        <f t="shared" si="45"/>
        <v>3</v>
      </c>
      <c r="Q513">
        <f t="shared" si="46"/>
        <v>30</v>
      </c>
      <c r="R513" t="str">
        <f t="shared" si="43"/>
        <v>film &amp; video</v>
      </c>
      <c r="S513" t="str">
        <f t="shared" si="44"/>
        <v>animation</v>
      </c>
      <c r="T513">
        <f t="shared" si="47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48">(((J514/60)/60)/24)+DATE(1970,1,1)</f>
        <v>42649.742210648154</v>
      </c>
      <c r="P514">
        <f t="shared" si="45"/>
        <v>0</v>
      </c>
      <c r="Q514">
        <f t="shared" si="46"/>
        <v>5.5</v>
      </c>
      <c r="R514" t="str">
        <f t="shared" ref="R514:R577" si="49">LEFT(N514,SEARCH("/",N514)-1)</f>
        <v>film &amp; video</v>
      </c>
      <c r="S514" t="str">
        <f t="shared" ref="S514:S577" si="50">RIGHT(N514,LEN(N514)-SEARCH("/",N514))</f>
        <v>animation</v>
      </c>
      <c r="T514">
        <f t="shared" si="47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48"/>
        <v>42552.653993055559</v>
      </c>
      <c r="P515">
        <f t="shared" ref="P515:P578" si="51">ROUND(E515/D515*100,0)</f>
        <v>14</v>
      </c>
      <c r="Q515">
        <f t="shared" ref="Q515:Q578" si="52">IFERROR(ROUND(E515/L515,2),0)</f>
        <v>102.38</v>
      </c>
      <c r="R515" t="str">
        <f t="shared" si="49"/>
        <v>film &amp; video</v>
      </c>
      <c r="S515" t="str">
        <f t="shared" si="50"/>
        <v>animation</v>
      </c>
      <c r="T515">
        <f t="shared" ref="T515:T578" si="53">YEAR(O515)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8"/>
        <v>41830.613969907405</v>
      </c>
      <c r="P516">
        <f t="shared" si="51"/>
        <v>3</v>
      </c>
      <c r="Q516">
        <f t="shared" si="52"/>
        <v>16.670000000000002</v>
      </c>
      <c r="R516" t="str">
        <f t="shared" si="49"/>
        <v>film &amp; video</v>
      </c>
      <c r="S516" t="str">
        <f t="shared" si="50"/>
        <v>animation</v>
      </c>
      <c r="T516">
        <f t="shared" si="53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8"/>
        <v>42327.490752314814</v>
      </c>
      <c r="P517">
        <f t="shared" si="51"/>
        <v>25</v>
      </c>
      <c r="Q517">
        <f t="shared" si="52"/>
        <v>725.03</v>
      </c>
      <c r="R517" t="str">
        <f t="shared" si="49"/>
        <v>film &amp; video</v>
      </c>
      <c r="S517" t="str">
        <f t="shared" si="50"/>
        <v>animation</v>
      </c>
      <c r="T517">
        <f t="shared" si="53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8"/>
        <v>42091.778703703705</v>
      </c>
      <c r="P518">
        <f t="shared" si="51"/>
        <v>0</v>
      </c>
      <c r="Q518">
        <f t="shared" si="52"/>
        <v>0</v>
      </c>
      <c r="R518" t="str">
        <f t="shared" si="49"/>
        <v>film &amp; video</v>
      </c>
      <c r="S518" t="str">
        <f t="shared" si="50"/>
        <v>animation</v>
      </c>
      <c r="T518">
        <f t="shared" si="53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8"/>
        <v>42738.615289351852</v>
      </c>
      <c r="P519">
        <f t="shared" si="51"/>
        <v>1</v>
      </c>
      <c r="Q519">
        <f t="shared" si="52"/>
        <v>68.33</v>
      </c>
      <c r="R519" t="str">
        <f t="shared" si="49"/>
        <v>film &amp; video</v>
      </c>
      <c r="S519" t="str">
        <f t="shared" si="50"/>
        <v>animation</v>
      </c>
      <c r="T519">
        <f t="shared" si="53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8"/>
        <v>42223.616018518514</v>
      </c>
      <c r="P520">
        <f t="shared" si="51"/>
        <v>0</v>
      </c>
      <c r="Q520">
        <f t="shared" si="52"/>
        <v>0</v>
      </c>
      <c r="R520" t="str">
        <f t="shared" si="49"/>
        <v>film &amp; video</v>
      </c>
      <c r="S520" t="str">
        <f t="shared" si="50"/>
        <v>animation</v>
      </c>
      <c r="T520">
        <f t="shared" si="53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8"/>
        <v>41218.391446759262</v>
      </c>
      <c r="P521">
        <f t="shared" si="51"/>
        <v>23</v>
      </c>
      <c r="Q521">
        <f t="shared" si="52"/>
        <v>39.229999999999997</v>
      </c>
      <c r="R521" t="str">
        <f t="shared" si="49"/>
        <v>film &amp; video</v>
      </c>
      <c r="S521" t="str">
        <f t="shared" si="50"/>
        <v>animation</v>
      </c>
      <c r="T521">
        <f t="shared" si="53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8"/>
        <v>42318.702094907407</v>
      </c>
      <c r="P522">
        <f t="shared" si="51"/>
        <v>102</v>
      </c>
      <c r="Q522">
        <f t="shared" si="52"/>
        <v>150.15</v>
      </c>
      <c r="R522" t="str">
        <f t="shared" si="49"/>
        <v>theater</v>
      </c>
      <c r="S522" t="str">
        <f t="shared" si="50"/>
        <v>plays</v>
      </c>
      <c r="T522">
        <f t="shared" si="53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8"/>
        <v>42646.092812499999</v>
      </c>
      <c r="P523">
        <f t="shared" si="51"/>
        <v>105</v>
      </c>
      <c r="Q523">
        <f t="shared" si="52"/>
        <v>93.43</v>
      </c>
      <c r="R523" t="str">
        <f t="shared" si="49"/>
        <v>theater</v>
      </c>
      <c r="S523" t="str">
        <f t="shared" si="50"/>
        <v>plays</v>
      </c>
      <c r="T523">
        <f t="shared" si="53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8"/>
        <v>42430.040798611109</v>
      </c>
      <c r="P524">
        <f t="shared" si="51"/>
        <v>115</v>
      </c>
      <c r="Q524">
        <f t="shared" si="52"/>
        <v>110.97</v>
      </c>
      <c r="R524" t="str">
        <f t="shared" si="49"/>
        <v>theater</v>
      </c>
      <c r="S524" t="str">
        <f t="shared" si="50"/>
        <v>plays</v>
      </c>
      <c r="T524">
        <f t="shared" si="53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8"/>
        <v>42238.13282407407</v>
      </c>
      <c r="P525">
        <f t="shared" si="51"/>
        <v>121</v>
      </c>
      <c r="Q525">
        <f t="shared" si="52"/>
        <v>71.790000000000006</v>
      </c>
      <c r="R525" t="str">
        <f t="shared" si="49"/>
        <v>theater</v>
      </c>
      <c r="S525" t="str">
        <f t="shared" si="50"/>
        <v>plays</v>
      </c>
      <c r="T525">
        <f t="shared" si="53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8"/>
        <v>42492.717233796298</v>
      </c>
      <c r="P526">
        <f t="shared" si="51"/>
        <v>109</v>
      </c>
      <c r="Q526">
        <f t="shared" si="52"/>
        <v>29.26</v>
      </c>
      <c r="R526" t="str">
        <f t="shared" si="49"/>
        <v>theater</v>
      </c>
      <c r="S526" t="str">
        <f t="shared" si="50"/>
        <v>plays</v>
      </c>
      <c r="T526">
        <f t="shared" si="53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8"/>
        <v>41850.400937500002</v>
      </c>
      <c r="P527">
        <f t="shared" si="51"/>
        <v>100</v>
      </c>
      <c r="Q527">
        <f t="shared" si="52"/>
        <v>1000</v>
      </c>
      <c r="R527" t="str">
        <f t="shared" si="49"/>
        <v>theater</v>
      </c>
      <c r="S527" t="str">
        <f t="shared" si="50"/>
        <v>plays</v>
      </c>
      <c r="T527">
        <f t="shared" si="53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8"/>
        <v>42192.591944444444</v>
      </c>
      <c r="P528">
        <f t="shared" si="51"/>
        <v>114</v>
      </c>
      <c r="Q528">
        <f t="shared" si="52"/>
        <v>74.349999999999994</v>
      </c>
      <c r="R528" t="str">
        <f t="shared" si="49"/>
        <v>theater</v>
      </c>
      <c r="S528" t="str">
        <f t="shared" si="50"/>
        <v>plays</v>
      </c>
      <c r="T528">
        <f t="shared" si="53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8"/>
        <v>42753.205625000002</v>
      </c>
      <c r="P529">
        <f t="shared" si="51"/>
        <v>101</v>
      </c>
      <c r="Q529">
        <f t="shared" si="52"/>
        <v>63.83</v>
      </c>
      <c r="R529" t="str">
        <f t="shared" si="49"/>
        <v>theater</v>
      </c>
      <c r="S529" t="str">
        <f t="shared" si="50"/>
        <v>plays</v>
      </c>
      <c r="T529">
        <f t="shared" si="53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8"/>
        <v>42155.920219907406</v>
      </c>
      <c r="P530">
        <f t="shared" si="51"/>
        <v>116</v>
      </c>
      <c r="Q530">
        <f t="shared" si="52"/>
        <v>44.33</v>
      </c>
      <c r="R530" t="str">
        <f t="shared" si="49"/>
        <v>theater</v>
      </c>
      <c r="S530" t="str">
        <f t="shared" si="50"/>
        <v>plays</v>
      </c>
      <c r="T530">
        <f t="shared" si="53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8"/>
        <v>42725.031180555554</v>
      </c>
      <c r="P531">
        <f t="shared" si="51"/>
        <v>130</v>
      </c>
      <c r="Q531">
        <f t="shared" si="52"/>
        <v>86.94</v>
      </c>
      <c r="R531" t="str">
        <f t="shared" si="49"/>
        <v>theater</v>
      </c>
      <c r="S531" t="str">
        <f t="shared" si="50"/>
        <v>plays</v>
      </c>
      <c r="T531">
        <f t="shared" si="53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8"/>
        <v>42157.591064814813</v>
      </c>
      <c r="P532">
        <f t="shared" si="51"/>
        <v>108</v>
      </c>
      <c r="Q532">
        <f t="shared" si="52"/>
        <v>126.55</v>
      </c>
      <c r="R532" t="str">
        <f t="shared" si="49"/>
        <v>theater</v>
      </c>
      <c r="S532" t="str">
        <f t="shared" si="50"/>
        <v>plays</v>
      </c>
      <c r="T532">
        <f t="shared" si="53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8"/>
        <v>42676.065150462964</v>
      </c>
      <c r="P533">
        <f t="shared" si="51"/>
        <v>100</v>
      </c>
      <c r="Q533">
        <f t="shared" si="52"/>
        <v>129.03</v>
      </c>
      <c r="R533" t="str">
        <f t="shared" si="49"/>
        <v>theater</v>
      </c>
      <c r="S533" t="str">
        <f t="shared" si="50"/>
        <v>plays</v>
      </c>
      <c r="T533">
        <f t="shared" si="53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8"/>
        <v>42473.007037037038</v>
      </c>
      <c r="P534">
        <f t="shared" si="51"/>
        <v>123</v>
      </c>
      <c r="Q534">
        <f t="shared" si="52"/>
        <v>71.239999999999995</v>
      </c>
      <c r="R534" t="str">
        <f t="shared" si="49"/>
        <v>theater</v>
      </c>
      <c r="S534" t="str">
        <f t="shared" si="50"/>
        <v>plays</v>
      </c>
      <c r="T534">
        <f t="shared" si="53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8"/>
        <v>42482.43478009259</v>
      </c>
      <c r="P535">
        <f t="shared" si="51"/>
        <v>100</v>
      </c>
      <c r="Q535">
        <f t="shared" si="52"/>
        <v>117.88</v>
      </c>
      <c r="R535" t="str">
        <f t="shared" si="49"/>
        <v>theater</v>
      </c>
      <c r="S535" t="str">
        <f t="shared" si="50"/>
        <v>plays</v>
      </c>
      <c r="T535">
        <f t="shared" si="53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8"/>
        <v>42270.810995370368</v>
      </c>
      <c r="P536">
        <f t="shared" si="51"/>
        <v>105</v>
      </c>
      <c r="Q536">
        <f t="shared" si="52"/>
        <v>327.08</v>
      </c>
      <c r="R536" t="str">
        <f t="shared" si="49"/>
        <v>theater</v>
      </c>
      <c r="S536" t="str">
        <f t="shared" si="50"/>
        <v>plays</v>
      </c>
      <c r="T536">
        <f t="shared" si="53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8"/>
        <v>42711.545196759253</v>
      </c>
      <c r="P537">
        <f t="shared" si="51"/>
        <v>103</v>
      </c>
      <c r="Q537">
        <f t="shared" si="52"/>
        <v>34.75</v>
      </c>
      <c r="R537" t="str">
        <f t="shared" si="49"/>
        <v>theater</v>
      </c>
      <c r="S537" t="str">
        <f t="shared" si="50"/>
        <v>plays</v>
      </c>
      <c r="T537">
        <f t="shared" si="53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8"/>
        <v>42179.344988425932</v>
      </c>
      <c r="P538">
        <f t="shared" si="51"/>
        <v>118</v>
      </c>
      <c r="Q538">
        <f t="shared" si="52"/>
        <v>100.06</v>
      </c>
      <c r="R538" t="str">
        <f t="shared" si="49"/>
        <v>theater</v>
      </c>
      <c r="S538" t="str">
        <f t="shared" si="50"/>
        <v>plays</v>
      </c>
      <c r="T538">
        <f t="shared" si="53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8"/>
        <v>42282.768414351856</v>
      </c>
      <c r="P539">
        <f t="shared" si="51"/>
        <v>121</v>
      </c>
      <c r="Q539">
        <f t="shared" si="52"/>
        <v>40.85</v>
      </c>
      <c r="R539" t="str">
        <f t="shared" si="49"/>
        <v>theater</v>
      </c>
      <c r="S539" t="str">
        <f t="shared" si="50"/>
        <v>plays</v>
      </c>
      <c r="T539">
        <f t="shared" si="53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8"/>
        <v>42473.794710648144</v>
      </c>
      <c r="P540">
        <f t="shared" si="51"/>
        <v>302</v>
      </c>
      <c r="Q540">
        <f t="shared" si="52"/>
        <v>252.02</v>
      </c>
      <c r="R540" t="str">
        <f t="shared" si="49"/>
        <v>theater</v>
      </c>
      <c r="S540" t="str">
        <f t="shared" si="50"/>
        <v>plays</v>
      </c>
      <c r="T540">
        <f t="shared" si="53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8"/>
        <v>42535.049849537041</v>
      </c>
      <c r="P541">
        <f t="shared" si="51"/>
        <v>101</v>
      </c>
      <c r="Q541">
        <f t="shared" si="52"/>
        <v>25.16</v>
      </c>
      <c r="R541" t="str">
        <f t="shared" si="49"/>
        <v>theater</v>
      </c>
      <c r="S541" t="str">
        <f t="shared" si="50"/>
        <v>plays</v>
      </c>
      <c r="T541">
        <f t="shared" si="53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8"/>
        <v>42009.817199074074</v>
      </c>
      <c r="P542">
        <f t="shared" si="51"/>
        <v>0</v>
      </c>
      <c r="Q542">
        <f t="shared" si="52"/>
        <v>1</v>
      </c>
      <c r="R542" t="str">
        <f t="shared" si="49"/>
        <v>technology</v>
      </c>
      <c r="S542" t="str">
        <f t="shared" si="50"/>
        <v>web</v>
      </c>
      <c r="T542">
        <f t="shared" si="53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8"/>
        <v>42276.046689814815</v>
      </c>
      <c r="P543">
        <f t="shared" si="51"/>
        <v>1</v>
      </c>
      <c r="Q543">
        <f t="shared" si="52"/>
        <v>25</v>
      </c>
      <c r="R543" t="str">
        <f t="shared" si="49"/>
        <v>technology</v>
      </c>
      <c r="S543" t="str">
        <f t="shared" si="50"/>
        <v>web</v>
      </c>
      <c r="T543">
        <f t="shared" si="53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8"/>
        <v>42433.737453703703</v>
      </c>
      <c r="P544">
        <f t="shared" si="51"/>
        <v>0</v>
      </c>
      <c r="Q544">
        <f t="shared" si="52"/>
        <v>1</v>
      </c>
      <c r="R544" t="str">
        <f t="shared" si="49"/>
        <v>technology</v>
      </c>
      <c r="S544" t="str">
        <f t="shared" si="50"/>
        <v>web</v>
      </c>
      <c r="T544">
        <f t="shared" si="53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8"/>
        <v>41914.092152777775</v>
      </c>
      <c r="P545">
        <f t="shared" si="51"/>
        <v>0</v>
      </c>
      <c r="Q545">
        <f t="shared" si="52"/>
        <v>35</v>
      </c>
      <c r="R545" t="str">
        <f t="shared" si="49"/>
        <v>technology</v>
      </c>
      <c r="S545" t="str">
        <f t="shared" si="50"/>
        <v>web</v>
      </c>
      <c r="T545">
        <f t="shared" si="53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8"/>
        <v>42525.656944444447</v>
      </c>
      <c r="P546">
        <f t="shared" si="51"/>
        <v>1</v>
      </c>
      <c r="Q546">
        <f t="shared" si="52"/>
        <v>3</v>
      </c>
      <c r="R546" t="str">
        <f t="shared" si="49"/>
        <v>technology</v>
      </c>
      <c r="S546" t="str">
        <f t="shared" si="50"/>
        <v>web</v>
      </c>
      <c r="T546">
        <f t="shared" si="53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8"/>
        <v>42283.592465277776</v>
      </c>
      <c r="P547">
        <f t="shared" si="51"/>
        <v>27</v>
      </c>
      <c r="Q547">
        <f t="shared" si="52"/>
        <v>402.71</v>
      </c>
      <c r="R547" t="str">
        <f t="shared" si="49"/>
        <v>technology</v>
      </c>
      <c r="S547" t="str">
        <f t="shared" si="50"/>
        <v>web</v>
      </c>
      <c r="T547">
        <f t="shared" si="53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8"/>
        <v>42249.667997685188</v>
      </c>
      <c r="P548">
        <f t="shared" si="51"/>
        <v>0</v>
      </c>
      <c r="Q548">
        <f t="shared" si="52"/>
        <v>26</v>
      </c>
      <c r="R548" t="str">
        <f t="shared" si="49"/>
        <v>technology</v>
      </c>
      <c r="S548" t="str">
        <f t="shared" si="50"/>
        <v>web</v>
      </c>
      <c r="T548">
        <f t="shared" si="53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8"/>
        <v>42380.696342592593</v>
      </c>
      <c r="P549">
        <f t="shared" si="51"/>
        <v>0</v>
      </c>
      <c r="Q549">
        <f t="shared" si="52"/>
        <v>0</v>
      </c>
      <c r="R549" t="str">
        <f t="shared" si="49"/>
        <v>technology</v>
      </c>
      <c r="S549" t="str">
        <f t="shared" si="50"/>
        <v>web</v>
      </c>
      <c r="T549">
        <f t="shared" si="53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8"/>
        <v>42276.903333333335</v>
      </c>
      <c r="P550">
        <f t="shared" si="51"/>
        <v>0</v>
      </c>
      <c r="Q550">
        <f t="shared" si="52"/>
        <v>9</v>
      </c>
      <c r="R550" t="str">
        <f t="shared" si="49"/>
        <v>technology</v>
      </c>
      <c r="S550" t="str">
        <f t="shared" si="50"/>
        <v>web</v>
      </c>
      <c r="T550">
        <f t="shared" si="53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8"/>
        <v>42163.636828703704</v>
      </c>
      <c r="P551">
        <f t="shared" si="51"/>
        <v>3</v>
      </c>
      <c r="Q551">
        <f t="shared" si="52"/>
        <v>8.5</v>
      </c>
      <c r="R551" t="str">
        <f t="shared" si="49"/>
        <v>technology</v>
      </c>
      <c r="S551" t="str">
        <f t="shared" si="50"/>
        <v>web</v>
      </c>
      <c r="T551">
        <f t="shared" si="53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8"/>
        <v>42753.678761574076</v>
      </c>
      <c r="P552">
        <f t="shared" si="51"/>
        <v>1</v>
      </c>
      <c r="Q552">
        <f t="shared" si="52"/>
        <v>8.75</v>
      </c>
      <c r="R552" t="str">
        <f t="shared" si="49"/>
        <v>technology</v>
      </c>
      <c r="S552" t="str">
        <f t="shared" si="50"/>
        <v>web</v>
      </c>
      <c r="T552">
        <f t="shared" si="53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8"/>
        <v>42173.275740740741</v>
      </c>
      <c r="P553">
        <f t="shared" si="51"/>
        <v>5</v>
      </c>
      <c r="Q553">
        <f t="shared" si="52"/>
        <v>135.04</v>
      </c>
      <c r="R553" t="str">
        <f t="shared" si="49"/>
        <v>technology</v>
      </c>
      <c r="S553" t="str">
        <f t="shared" si="50"/>
        <v>web</v>
      </c>
      <c r="T553">
        <f t="shared" si="53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8"/>
        <v>42318.616851851853</v>
      </c>
      <c r="P554">
        <f t="shared" si="51"/>
        <v>0</v>
      </c>
      <c r="Q554">
        <f t="shared" si="52"/>
        <v>0</v>
      </c>
      <c r="R554" t="str">
        <f t="shared" si="49"/>
        <v>technology</v>
      </c>
      <c r="S554" t="str">
        <f t="shared" si="50"/>
        <v>web</v>
      </c>
      <c r="T554">
        <f t="shared" si="53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8"/>
        <v>41927.71980324074</v>
      </c>
      <c r="P555">
        <f t="shared" si="51"/>
        <v>0</v>
      </c>
      <c r="Q555">
        <f t="shared" si="52"/>
        <v>20.5</v>
      </c>
      <c r="R555" t="str">
        <f t="shared" si="49"/>
        <v>technology</v>
      </c>
      <c r="S555" t="str">
        <f t="shared" si="50"/>
        <v>web</v>
      </c>
      <c r="T555">
        <f t="shared" si="53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8"/>
        <v>41901.684861111113</v>
      </c>
      <c r="P556">
        <f t="shared" si="51"/>
        <v>37</v>
      </c>
      <c r="Q556">
        <f t="shared" si="52"/>
        <v>64.36</v>
      </c>
      <c r="R556" t="str">
        <f t="shared" si="49"/>
        <v>technology</v>
      </c>
      <c r="S556" t="str">
        <f t="shared" si="50"/>
        <v>web</v>
      </c>
      <c r="T556">
        <f t="shared" si="53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8"/>
        <v>42503.353506944448</v>
      </c>
      <c r="P557">
        <f t="shared" si="51"/>
        <v>0</v>
      </c>
      <c r="Q557">
        <f t="shared" si="52"/>
        <v>0</v>
      </c>
      <c r="R557" t="str">
        <f t="shared" si="49"/>
        <v>technology</v>
      </c>
      <c r="S557" t="str">
        <f t="shared" si="50"/>
        <v>web</v>
      </c>
      <c r="T557">
        <f t="shared" si="53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8"/>
        <v>42345.860150462962</v>
      </c>
      <c r="P558">
        <f t="shared" si="51"/>
        <v>3</v>
      </c>
      <c r="Q558">
        <f t="shared" si="52"/>
        <v>200</v>
      </c>
      <c r="R558" t="str">
        <f t="shared" si="49"/>
        <v>technology</v>
      </c>
      <c r="S558" t="str">
        <f t="shared" si="50"/>
        <v>web</v>
      </c>
      <c r="T558">
        <f t="shared" si="53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8"/>
        <v>42676.942164351851</v>
      </c>
      <c r="P559">
        <f t="shared" si="51"/>
        <v>1</v>
      </c>
      <c r="Q559">
        <f t="shared" si="52"/>
        <v>68.3</v>
      </c>
      <c r="R559" t="str">
        <f t="shared" si="49"/>
        <v>technology</v>
      </c>
      <c r="S559" t="str">
        <f t="shared" si="50"/>
        <v>web</v>
      </c>
      <c r="T559">
        <f t="shared" si="53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8"/>
        <v>42057.883159722223</v>
      </c>
      <c r="P560">
        <f t="shared" si="51"/>
        <v>0</v>
      </c>
      <c r="Q560">
        <f t="shared" si="52"/>
        <v>0</v>
      </c>
      <c r="R560" t="str">
        <f t="shared" si="49"/>
        <v>technology</v>
      </c>
      <c r="S560" t="str">
        <f t="shared" si="50"/>
        <v>web</v>
      </c>
      <c r="T560">
        <f t="shared" si="53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8"/>
        <v>42321.283101851848</v>
      </c>
      <c r="P561">
        <f t="shared" si="51"/>
        <v>0</v>
      </c>
      <c r="Q561">
        <f t="shared" si="52"/>
        <v>50</v>
      </c>
      <c r="R561" t="str">
        <f t="shared" si="49"/>
        <v>technology</v>
      </c>
      <c r="S561" t="str">
        <f t="shared" si="50"/>
        <v>web</v>
      </c>
      <c r="T561">
        <f t="shared" si="53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8"/>
        <v>41960.771354166667</v>
      </c>
      <c r="P562">
        <f t="shared" si="51"/>
        <v>0</v>
      </c>
      <c r="Q562">
        <f t="shared" si="52"/>
        <v>4</v>
      </c>
      <c r="R562" t="str">
        <f t="shared" si="49"/>
        <v>technology</v>
      </c>
      <c r="S562" t="str">
        <f t="shared" si="50"/>
        <v>web</v>
      </c>
      <c r="T562">
        <f t="shared" si="53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8"/>
        <v>42268.658715277779</v>
      </c>
      <c r="P563">
        <f t="shared" si="51"/>
        <v>0</v>
      </c>
      <c r="Q563">
        <f t="shared" si="52"/>
        <v>27.5</v>
      </c>
      <c r="R563" t="str">
        <f t="shared" si="49"/>
        <v>technology</v>
      </c>
      <c r="S563" t="str">
        <f t="shared" si="50"/>
        <v>web</v>
      </c>
      <c r="T563">
        <f t="shared" si="53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8"/>
        <v>42692.389062500006</v>
      </c>
      <c r="P564">
        <f t="shared" si="51"/>
        <v>0</v>
      </c>
      <c r="Q564">
        <f t="shared" si="52"/>
        <v>0</v>
      </c>
      <c r="R564" t="str">
        <f t="shared" si="49"/>
        <v>technology</v>
      </c>
      <c r="S564" t="str">
        <f t="shared" si="50"/>
        <v>web</v>
      </c>
      <c r="T564">
        <f t="shared" si="53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8"/>
        <v>42022.069988425923</v>
      </c>
      <c r="P565">
        <f t="shared" si="51"/>
        <v>0</v>
      </c>
      <c r="Q565">
        <f t="shared" si="52"/>
        <v>34</v>
      </c>
      <c r="R565" t="str">
        <f t="shared" si="49"/>
        <v>technology</v>
      </c>
      <c r="S565" t="str">
        <f t="shared" si="50"/>
        <v>web</v>
      </c>
      <c r="T565">
        <f t="shared" si="53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8"/>
        <v>42411.942997685182</v>
      </c>
      <c r="P566">
        <f t="shared" si="51"/>
        <v>0</v>
      </c>
      <c r="Q566">
        <f t="shared" si="52"/>
        <v>1</v>
      </c>
      <c r="R566" t="str">
        <f t="shared" si="49"/>
        <v>technology</v>
      </c>
      <c r="S566" t="str">
        <f t="shared" si="50"/>
        <v>web</v>
      </c>
      <c r="T566">
        <f t="shared" si="53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8"/>
        <v>42165.785289351858</v>
      </c>
      <c r="P567">
        <f t="shared" si="51"/>
        <v>0</v>
      </c>
      <c r="Q567">
        <f t="shared" si="52"/>
        <v>0</v>
      </c>
      <c r="R567" t="str">
        <f t="shared" si="49"/>
        <v>technology</v>
      </c>
      <c r="S567" t="str">
        <f t="shared" si="50"/>
        <v>web</v>
      </c>
      <c r="T567">
        <f t="shared" si="53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8"/>
        <v>42535.68440972222</v>
      </c>
      <c r="P568">
        <f t="shared" si="51"/>
        <v>0</v>
      </c>
      <c r="Q568">
        <f t="shared" si="52"/>
        <v>1</v>
      </c>
      <c r="R568" t="str">
        <f t="shared" si="49"/>
        <v>technology</v>
      </c>
      <c r="S568" t="str">
        <f t="shared" si="50"/>
        <v>web</v>
      </c>
      <c r="T568">
        <f t="shared" si="53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8"/>
        <v>41975.842523148152</v>
      </c>
      <c r="P569">
        <f t="shared" si="51"/>
        <v>0</v>
      </c>
      <c r="Q569">
        <f t="shared" si="52"/>
        <v>0</v>
      </c>
      <c r="R569" t="str">
        <f t="shared" si="49"/>
        <v>technology</v>
      </c>
      <c r="S569" t="str">
        <f t="shared" si="50"/>
        <v>web</v>
      </c>
      <c r="T569">
        <f t="shared" si="53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8"/>
        <v>42348.9215625</v>
      </c>
      <c r="P570">
        <f t="shared" si="51"/>
        <v>1</v>
      </c>
      <c r="Q570">
        <f t="shared" si="52"/>
        <v>49</v>
      </c>
      <c r="R570" t="str">
        <f t="shared" si="49"/>
        <v>technology</v>
      </c>
      <c r="S570" t="str">
        <f t="shared" si="50"/>
        <v>web</v>
      </c>
      <c r="T570">
        <f t="shared" si="53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8"/>
        <v>42340.847361111111</v>
      </c>
      <c r="P571">
        <f t="shared" si="51"/>
        <v>1</v>
      </c>
      <c r="Q571">
        <f t="shared" si="52"/>
        <v>20</v>
      </c>
      <c r="R571" t="str">
        <f t="shared" si="49"/>
        <v>technology</v>
      </c>
      <c r="S571" t="str">
        <f t="shared" si="50"/>
        <v>web</v>
      </c>
      <c r="T571">
        <f t="shared" si="53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8"/>
        <v>42388.798252314817</v>
      </c>
      <c r="P572">
        <f t="shared" si="51"/>
        <v>0</v>
      </c>
      <c r="Q572">
        <f t="shared" si="52"/>
        <v>142</v>
      </c>
      <c r="R572" t="str">
        <f t="shared" si="49"/>
        <v>technology</v>
      </c>
      <c r="S572" t="str">
        <f t="shared" si="50"/>
        <v>web</v>
      </c>
      <c r="T572">
        <f t="shared" si="53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8"/>
        <v>42192.816238425927</v>
      </c>
      <c r="P573">
        <f t="shared" si="51"/>
        <v>0</v>
      </c>
      <c r="Q573">
        <f t="shared" si="52"/>
        <v>53</v>
      </c>
      <c r="R573" t="str">
        <f t="shared" si="49"/>
        <v>technology</v>
      </c>
      <c r="S573" t="str">
        <f t="shared" si="50"/>
        <v>web</v>
      </c>
      <c r="T573">
        <f t="shared" si="53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8"/>
        <v>42282.71629629629</v>
      </c>
      <c r="P574">
        <f t="shared" si="51"/>
        <v>0</v>
      </c>
      <c r="Q574">
        <f t="shared" si="52"/>
        <v>0</v>
      </c>
      <c r="R574" t="str">
        <f t="shared" si="49"/>
        <v>technology</v>
      </c>
      <c r="S574" t="str">
        <f t="shared" si="50"/>
        <v>web</v>
      </c>
      <c r="T574">
        <f t="shared" si="53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8"/>
        <v>41963.050127314811</v>
      </c>
      <c r="P575">
        <f t="shared" si="51"/>
        <v>0</v>
      </c>
      <c r="Q575">
        <f t="shared" si="52"/>
        <v>38.44</v>
      </c>
      <c r="R575" t="str">
        <f t="shared" si="49"/>
        <v>technology</v>
      </c>
      <c r="S575" t="str">
        <f t="shared" si="50"/>
        <v>web</v>
      </c>
      <c r="T575">
        <f t="shared" si="53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8"/>
        <v>42632.443368055552</v>
      </c>
      <c r="P576">
        <f t="shared" si="51"/>
        <v>1</v>
      </c>
      <c r="Q576">
        <f t="shared" si="52"/>
        <v>20</v>
      </c>
      <c r="R576" t="str">
        <f t="shared" si="49"/>
        <v>technology</v>
      </c>
      <c r="S576" t="str">
        <f t="shared" si="50"/>
        <v>web</v>
      </c>
      <c r="T576">
        <f t="shared" si="53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8"/>
        <v>42138.692627314813</v>
      </c>
      <c r="P577">
        <f t="shared" si="51"/>
        <v>0</v>
      </c>
      <c r="Q577">
        <f t="shared" si="52"/>
        <v>64.75</v>
      </c>
      <c r="R577" t="str">
        <f t="shared" si="49"/>
        <v>technology</v>
      </c>
      <c r="S577" t="str">
        <f t="shared" si="50"/>
        <v>web</v>
      </c>
      <c r="T577">
        <f t="shared" si="53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54">(((J578/60)/60)/24)+DATE(1970,1,1)</f>
        <v>42031.471666666665</v>
      </c>
      <c r="P578">
        <f t="shared" si="51"/>
        <v>0</v>
      </c>
      <c r="Q578">
        <f t="shared" si="52"/>
        <v>1</v>
      </c>
      <c r="R578" t="str">
        <f t="shared" ref="R578:R641" si="55">LEFT(N578,SEARCH("/",N578)-1)</f>
        <v>technology</v>
      </c>
      <c r="S578" t="str">
        <f t="shared" ref="S578:S641" si="56">RIGHT(N578,LEN(N578)-SEARCH("/",N578))</f>
        <v>web</v>
      </c>
      <c r="T578">
        <f t="shared" si="53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54"/>
        <v>42450.589143518519</v>
      </c>
      <c r="P579">
        <f t="shared" ref="P579:P642" si="57">ROUND(E579/D579*100,0)</f>
        <v>0</v>
      </c>
      <c r="Q579">
        <f t="shared" ref="Q579:Q642" si="58">IFERROR(ROUND(E579/L579,2),0)</f>
        <v>10</v>
      </c>
      <c r="R579" t="str">
        <f t="shared" si="55"/>
        <v>technology</v>
      </c>
      <c r="S579" t="str">
        <f t="shared" si="56"/>
        <v>web</v>
      </c>
      <c r="T579">
        <f t="shared" ref="T579:T642" si="59">YEAR(O579)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54"/>
        <v>42230.578622685185</v>
      </c>
      <c r="P580">
        <f t="shared" si="57"/>
        <v>0</v>
      </c>
      <c r="Q580">
        <f t="shared" si="58"/>
        <v>2</v>
      </c>
      <c r="R580" t="str">
        <f t="shared" si="55"/>
        <v>technology</v>
      </c>
      <c r="S580" t="str">
        <f t="shared" si="56"/>
        <v>web</v>
      </c>
      <c r="T580">
        <f t="shared" si="5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54"/>
        <v>41968.852118055554</v>
      </c>
      <c r="P581">
        <f t="shared" si="57"/>
        <v>1</v>
      </c>
      <c r="Q581">
        <f t="shared" si="58"/>
        <v>35</v>
      </c>
      <c r="R581" t="str">
        <f t="shared" si="55"/>
        <v>technology</v>
      </c>
      <c r="S581" t="str">
        <f t="shared" si="56"/>
        <v>web</v>
      </c>
      <c r="T581">
        <f t="shared" si="5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54"/>
        <v>42605.908182870371</v>
      </c>
      <c r="P582">
        <f t="shared" si="57"/>
        <v>0</v>
      </c>
      <c r="Q582">
        <f t="shared" si="58"/>
        <v>1</v>
      </c>
      <c r="R582" t="str">
        <f t="shared" si="55"/>
        <v>technology</v>
      </c>
      <c r="S582" t="str">
        <f t="shared" si="56"/>
        <v>web</v>
      </c>
      <c r="T582">
        <f t="shared" si="5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54"/>
        <v>42188.012777777782</v>
      </c>
      <c r="P583">
        <f t="shared" si="57"/>
        <v>0</v>
      </c>
      <c r="Q583">
        <f t="shared" si="58"/>
        <v>0</v>
      </c>
      <c r="R583" t="str">
        <f t="shared" si="55"/>
        <v>technology</v>
      </c>
      <c r="S583" t="str">
        <f t="shared" si="56"/>
        <v>web</v>
      </c>
      <c r="T583">
        <f t="shared" si="5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54"/>
        <v>42055.739803240736</v>
      </c>
      <c r="P584">
        <f t="shared" si="57"/>
        <v>0</v>
      </c>
      <c r="Q584">
        <f t="shared" si="58"/>
        <v>0</v>
      </c>
      <c r="R584" t="str">
        <f t="shared" si="55"/>
        <v>technology</v>
      </c>
      <c r="S584" t="str">
        <f t="shared" si="56"/>
        <v>web</v>
      </c>
      <c r="T584">
        <f t="shared" si="5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54"/>
        <v>42052.93850694444</v>
      </c>
      <c r="P585">
        <f t="shared" si="57"/>
        <v>0</v>
      </c>
      <c r="Q585">
        <f t="shared" si="58"/>
        <v>1</v>
      </c>
      <c r="R585" t="str">
        <f t="shared" si="55"/>
        <v>technology</v>
      </c>
      <c r="S585" t="str">
        <f t="shared" si="56"/>
        <v>web</v>
      </c>
      <c r="T585">
        <f t="shared" si="5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54"/>
        <v>42049.716620370367</v>
      </c>
      <c r="P586">
        <f t="shared" si="57"/>
        <v>1</v>
      </c>
      <c r="Q586">
        <f t="shared" si="58"/>
        <v>5</v>
      </c>
      <c r="R586" t="str">
        <f t="shared" si="55"/>
        <v>technology</v>
      </c>
      <c r="S586" t="str">
        <f t="shared" si="56"/>
        <v>web</v>
      </c>
      <c r="T586">
        <f t="shared" si="5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54"/>
        <v>42283.3909375</v>
      </c>
      <c r="P587">
        <f t="shared" si="57"/>
        <v>0</v>
      </c>
      <c r="Q587">
        <f t="shared" si="58"/>
        <v>0</v>
      </c>
      <c r="R587" t="str">
        <f t="shared" si="55"/>
        <v>technology</v>
      </c>
      <c r="S587" t="str">
        <f t="shared" si="56"/>
        <v>web</v>
      </c>
      <c r="T587">
        <f t="shared" si="5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54"/>
        <v>42020.854247685187</v>
      </c>
      <c r="P588">
        <f t="shared" si="57"/>
        <v>1</v>
      </c>
      <c r="Q588">
        <f t="shared" si="58"/>
        <v>14</v>
      </c>
      <c r="R588" t="str">
        <f t="shared" si="55"/>
        <v>technology</v>
      </c>
      <c r="S588" t="str">
        <f t="shared" si="56"/>
        <v>web</v>
      </c>
      <c r="T588">
        <f t="shared" si="5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54"/>
        <v>42080.757326388892</v>
      </c>
      <c r="P589">
        <f t="shared" si="57"/>
        <v>9</v>
      </c>
      <c r="Q589">
        <f t="shared" si="58"/>
        <v>389.29</v>
      </c>
      <c r="R589" t="str">
        <f t="shared" si="55"/>
        <v>technology</v>
      </c>
      <c r="S589" t="str">
        <f t="shared" si="56"/>
        <v>web</v>
      </c>
      <c r="T589">
        <f t="shared" si="5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54"/>
        <v>42631.769513888896</v>
      </c>
      <c r="P590">
        <f t="shared" si="57"/>
        <v>3</v>
      </c>
      <c r="Q590">
        <f t="shared" si="58"/>
        <v>150.5</v>
      </c>
      <c r="R590" t="str">
        <f t="shared" si="55"/>
        <v>technology</v>
      </c>
      <c r="S590" t="str">
        <f t="shared" si="56"/>
        <v>web</v>
      </c>
      <c r="T590">
        <f t="shared" si="5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54"/>
        <v>42178.614571759259</v>
      </c>
      <c r="P591">
        <f t="shared" si="57"/>
        <v>0</v>
      </c>
      <c r="Q591">
        <f t="shared" si="58"/>
        <v>1</v>
      </c>
      <c r="R591" t="str">
        <f t="shared" si="55"/>
        <v>technology</v>
      </c>
      <c r="S591" t="str">
        <f t="shared" si="56"/>
        <v>web</v>
      </c>
      <c r="T591">
        <f t="shared" si="5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54"/>
        <v>42377.554756944446</v>
      </c>
      <c r="P592">
        <f t="shared" si="57"/>
        <v>4</v>
      </c>
      <c r="Q592">
        <f t="shared" si="58"/>
        <v>24.78</v>
      </c>
      <c r="R592" t="str">
        <f t="shared" si="55"/>
        <v>technology</v>
      </c>
      <c r="S592" t="str">
        <f t="shared" si="56"/>
        <v>web</v>
      </c>
      <c r="T592">
        <f t="shared" si="5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54"/>
        <v>42177.543171296296</v>
      </c>
      <c r="P593">
        <f t="shared" si="57"/>
        <v>0</v>
      </c>
      <c r="Q593">
        <f t="shared" si="58"/>
        <v>30.5</v>
      </c>
      <c r="R593" t="str">
        <f t="shared" si="55"/>
        <v>technology</v>
      </c>
      <c r="S593" t="str">
        <f t="shared" si="56"/>
        <v>web</v>
      </c>
      <c r="T593">
        <f t="shared" si="5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54"/>
        <v>41946.232175925928</v>
      </c>
      <c r="P594">
        <f t="shared" si="57"/>
        <v>3</v>
      </c>
      <c r="Q594">
        <f t="shared" si="58"/>
        <v>250</v>
      </c>
      <c r="R594" t="str">
        <f t="shared" si="55"/>
        <v>technology</v>
      </c>
      <c r="S594" t="str">
        <f t="shared" si="56"/>
        <v>web</v>
      </c>
      <c r="T594">
        <f t="shared" si="5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54"/>
        <v>42070.677604166667</v>
      </c>
      <c r="P595">
        <f t="shared" si="57"/>
        <v>23</v>
      </c>
      <c r="Q595">
        <f t="shared" si="58"/>
        <v>16.43</v>
      </c>
      <c r="R595" t="str">
        <f t="shared" si="55"/>
        <v>technology</v>
      </c>
      <c r="S595" t="str">
        <f t="shared" si="56"/>
        <v>web</v>
      </c>
      <c r="T595">
        <f t="shared" si="5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54"/>
        <v>42446.780162037037</v>
      </c>
      <c r="P596">
        <f t="shared" si="57"/>
        <v>0</v>
      </c>
      <c r="Q596">
        <f t="shared" si="58"/>
        <v>13</v>
      </c>
      <c r="R596" t="str">
        <f t="shared" si="55"/>
        <v>technology</v>
      </c>
      <c r="S596" t="str">
        <f t="shared" si="56"/>
        <v>web</v>
      </c>
      <c r="T596">
        <f t="shared" si="5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54"/>
        <v>42083.069884259254</v>
      </c>
      <c r="P597">
        <f t="shared" si="57"/>
        <v>0</v>
      </c>
      <c r="Q597">
        <f t="shared" si="58"/>
        <v>53.25</v>
      </c>
      <c r="R597" t="str">
        <f t="shared" si="55"/>
        <v>technology</v>
      </c>
      <c r="S597" t="str">
        <f t="shared" si="56"/>
        <v>web</v>
      </c>
      <c r="T597">
        <f t="shared" si="5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54"/>
        <v>42646.896898148145</v>
      </c>
      <c r="P598">
        <f t="shared" si="57"/>
        <v>0</v>
      </c>
      <c r="Q598">
        <f t="shared" si="58"/>
        <v>3</v>
      </c>
      <c r="R598" t="str">
        <f t="shared" si="55"/>
        <v>technology</v>
      </c>
      <c r="S598" t="str">
        <f t="shared" si="56"/>
        <v>web</v>
      </c>
      <c r="T598">
        <f t="shared" si="5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54"/>
        <v>42545.705266203702</v>
      </c>
      <c r="P599">
        <f t="shared" si="57"/>
        <v>0</v>
      </c>
      <c r="Q599">
        <f t="shared" si="58"/>
        <v>10</v>
      </c>
      <c r="R599" t="str">
        <f t="shared" si="55"/>
        <v>technology</v>
      </c>
      <c r="S599" t="str">
        <f t="shared" si="56"/>
        <v>web</v>
      </c>
      <c r="T599">
        <f t="shared" si="5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54"/>
        <v>41948.00209490741</v>
      </c>
      <c r="P600">
        <f t="shared" si="57"/>
        <v>34</v>
      </c>
      <c r="Q600">
        <f t="shared" si="58"/>
        <v>121.43</v>
      </c>
      <c r="R600" t="str">
        <f t="shared" si="55"/>
        <v>technology</v>
      </c>
      <c r="S600" t="str">
        <f t="shared" si="56"/>
        <v>web</v>
      </c>
      <c r="T600">
        <f t="shared" si="5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54"/>
        <v>42047.812523148154</v>
      </c>
      <c r="P601">
        <f t="shared" si="57"/>
        <v>0</v>
      </c>
      <c r="Q601">
        <f t="shared" si="58"/>
        <v>15.5</v>
      </c>
      <c r="R601" t="str">
        <f t="shared" si="55"/>
        <v>technology</v>
      </c>
      <c r="S601" t="str">
        <f t="shared" si="56"/>
        <v>web</v>
      </c>
      <c r="T601">
        <f t="shared" si="5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54"/>
        <v>42073.798171296294</v>
      </c>
      <c r="P602">
        <f t="shared" si="57"/>
        <v>2</v>
      </c>
      <c r="Q602">
        <f t="shared" si="58"/>
        <v>100</v>
      </c>
      <c r="R602" t="str">
        <f t="shared" si="55"/>
        <v>technology</v>
      </c>
      <c r="S602" t="str">
        <f t="shared" si="56"/>
        <v>web</v>
      </c>
      <c r="T602">
        <f t="shared" si="5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54"/>
        <v>41969.858090277776</v>
      </c>
      <c r="P603">
        <f t="shared" si="57"/>
        <v>1</v>
      </c>
      <c r="Q603">
        <f t="shared" si="58"/>
        <v>23.33</v>
      </c>
      <c r="R603" t="str">
        <f t="shared" si="55"/>
        <v>technology</v>
      </c>
      <c r="S603" t="str">
        <f t="shared" si="56"/>
        <v>web</v>
      </c>
      <c r="T603">
        <f t="shared" si="5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54"/>
        <v>42143.79415509259</v>
      </c>
      <c r="P604">
        <f t="shared" si="57"/>
        <v>0</v>
      </c>
      <c r="Q604">
        <f t="shared" si="58"/>
        <v>0</v>
      </c>
      <c r="R604" t="str">
        <f t="shared" si="55"/>
        <v>technology</v>
      </c>
      <c r="S604" t="str">
        <f t="shared" si="56"/>
        <v>web</v>
      </c>
      <c r="T604">
        <f t="shared" si="5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54"/>
        <v>41835.639155092591</v>
      </c>
      <c r="P605">
        <f t="shared" si="57"/>
        <v>4</v>
      </c>
      <c r="Q605">
        <f t="shared" si="58"/>
        <v>45.39</v>
      </c>
      <c r="R605" t="str">
        <f t="shared" si="55"/>
        <v>technology</v>
      </c>
      <c r="S605" t="str">
        <f t="shared" si="56"/>
        <v>web</v>
      </c>
      <c r="T605">
        <f t="shared" si="5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54"/>
        <v>41849.035370370373</v>
      </c>
      <c r="P606">
        <f t="shared" si="57"/>
        <v>0</v>
      </c>
      <c r="Q606">
        <f t="shared" si="58"/>
        <v>0</v>
      </c>
      <c r="R606" t="str">
        <f t="shared" si="55"/>
        <v>technology</v>
      </c>
      <c r="S606" t="str">
        <f t="shared" si="56"/>
        <v>web</v>
      </c>
      <c r="T606">
        <f t="shared" si="5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54"/>
        <v>42194.357731481476</v>
      </c>
      <c r="P607">
        <f t="shared" si="57"/>
        <v>3</v>
      </c>
      <c r="Q607">
        <f t="shared" si="58"/>
        <v>16.38</v>
      </c>
      <c r="R607" t="str">
        <f t="shared" si="55"/>
        <v>technology</v>
      </c>
      <c r="S607" t="str">
        <f t="shared" si="56"/>
        <v>web</v>
      </c>
      <c r="T607">
        <f t="shared" si="5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54"/>
        <v>42102.650567129633</v>
      </c>
      <c r="P608">
        <f t="shared" si="57"/>
        <v>0</v>
      </c>
      <c r="Q608">
        <f t="shared" si="58"/>
        <v>10</v>
      </c>
      <c r="R608" t="str">
        <f t="shared" si="55"/>
        <v>technology</v>
      </c>
      <c r="S608" t="str">
        <f t="shared" si="56"/>
        <v>web</v>
      </c>
      <c r="T608">
        <f t="shared" si="5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54"/>
        <v>42300.825648148151</v>
      </c>
      <c r="P609">
        <f t="shared" si="57"/>
        <v>0</v>
      </c>
      <c r="Q609">
        <f t="shared" si="58"/>
        <v>0</v>
      </c>
      <c r="R609" t="str">
        <f t="shared" si="55"/>
        <v>technology</v>
      </c>
      <c r="S609" t="str">
        <f t="shared" si="56"/>
        <v>web</v>
      </c>
      <c r="T609">
        <f t="shared" si="5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54"/>
        <v>42140.921064814815</v>
      </c>
      <c r="P610">
        <f t="shared" si="57"/>
        <v>1</v>
      </c>
      <c r="Q610">
        <f t="shared" si="58"/>
        <v>292.2</v>
      </c>
      <c r="R610" t="str">
        <f t="shared" si="55"/>
        <v>technology</v>
      </c>
      <c r="S610" t="str">
        <f t="shared" si="56"/>
        <v>web</v>
      </c>
      <c r="T610">
        <f t="shared" si="5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54"/>
        <v>42307.034074074079</v>
      </c>
      <c r="P611">
        <f t="shared" si="57"/>
        <v>1</v>
      </c>
      <c r="Q611">
        <f t="shared" si="58"/>
        <v>5</v>
      </c>
      <c r="R611" t="str">
        <f t="shared" si="55"/>
        <v>technology</v>
      </c>
      <c r="S611" t="str">
        <f t="shared" si="56"/>
        <v>web</v>
      </c>
      <c r="T611">
        <f t="shared" si="5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54"/>
        <v>42086.83085648148</v>
      </c>
      <c r="P612">
        <f t="shared" si="57"/>
        <v>0</v>
      </c>
      <c r="Q612">
        <f t="shared" si="58"/>
        <v>0</v>
      </c>
      <c r="R612" t="str">
        <f t="shared" si="55"/>
        <v>technology</v>
      </c>
      <c r="S612" t="str">
        <f t="shared" si="56"/>
        <v>web</v>
      </c>
      <c r="T612">
        <f t="shared" si="5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54"/>
        <v>42328.560613425929</v>
      </c>
      <c r="P613">
        <f t="shared" si="57"/>
        <v>0</v>
      </c>
      <c r="Q613">
        <f t="shared" si="58"/>
        <v>0</v>
      </c>
      <c r="R613" t="str">
        <f t="shared" si="55"/>
        <v>technology</v>
      </c>
      <c r="S613" t="str">
        <f t="shared" si="56"/>
        <v>web</v>
      </c>
      <c r="T613">
        <f t="shared" si="5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54"/>
        <v>42585.031782407401</v>
      </c>
      <c r="P614">
        <f t="shared" si="57"/>
        <v>0</v>
      </c>
      <c r="Q614">
        <f t="shared" si="58"/>
        <v>0</v>
      </c>
      <c r="R614" t="str">
        <f t="shared" si="55"/>
        <v>technology</v>
      </c>
      <c r="S614" t="str">
        <f t="shared" si="56"/>
        <v>web</v>
      </c>
      <c r="T614">
        <f t="shared" si="5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54"/>
        <v>42247.496759259258</v>
      </c>
      <c r="P615">
        <f t="shared" si="57"/>
        <v>21</v>
      </c>
      <c r="Q615">
        <f t="shared" si="58"/>
        <v>105.93</v>
      </c>
      <c r="R615" t="str">
        <f t="shared" si="55"/>
        <v>technology</v>
      </c>
      <c r="S615" t="str">
        <f t="shared" si="56"/>
        <v>web</v>
      </c>
      <c r="T615">
        <f t="shared" si="5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54"/>
        <v>42515.061805555553</v>
      </c>
      <c r="P616">
        <f t="shared" si="57"/>
        <v>0</v>
      </c>
      <c r="Q616">
        <f t="shared" si="58"/>
        <v>0</v>
      </c>
      <c r="R616" t="str">
        <f t="shared" si="55"/>
        <v>technology</v>
      </c>
      <c r="S616" t="str">
        <f t="shared" si="56"/>
        <v>web</v>
      </c>
      <c r="T616">
        <f t="shared" si="5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54"/>
        <v>42242.122210648144</v>
      </c>
      <c r="P617">
        <f t="shared" si="57"/>
        <v>0</v>
      </c>
      <c r="Q617">
        <f t="shared" si="58"/>
        <v>0</v>
      </c>
      <c r="R617" t="str">
        <f t="shared" si="55"/>
        <v>technology</v>
      </c>
      <c r="S617" t="str">
        <f t="shared" si="56"/>
        <v>web</v>
      </c>
      <c r="T617">
        <f t="shared" si="5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54"/>
        <v>42761.376238425932</v>
      </c>
      <c r="P618">
        <f t="shared" si="57"/>
        <v>0</v>
      </c>
      <c r="Q618">
        <f t="shared" si="58"/>
        <v>0</v>
      </c>
      <c r="R618" t="str">
        <f t="shared" si="55"/>
        <v>technology</v>
      </c>
      <c r="S618" t="str">
        <f t="shared" si="56"/>
        <v>web</v>
      </c>
      <c r="T618">
        <f t="shared" si="5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54"/>
        <v>42087.343090277776</v>
      </c>
      <c r="P619">
        <f t="shared" si="57"/>
        <v>3</v>
      </c>
      <c r="Q619">
        <f t="shared" si="58"/>
        <v>20</v>
      </c>
      <c r="R619" t="str">
        <f t="shared" si="55"/>
        <v>technology</v>
      </c>
      <c r="S619" t="str">
        <f t="shared" si="56"/>
        <v>web</v>
      </c>
      <c r="T619">
        <f t="shared" si="5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54"/>
        <v>42317.810219907406</v>
      </c>
      <c r="P620">
        <f t="shared" si="57"/>
        <v>0</v>
      </c>
      <c r="Q620">
        <f t="shared" si="58"/>
        <v>0</v>
      </c>
      <c r="R620" t="str">
        <f t="shared" si="55"/>
        <v>technology</v>
      </c>
      <c r="S620" t="str">
        <f t="shared" si="56"/>
        <v>web</v>
      </c>
      <c r="T620">
        <f t="shared" si="5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54"/>
        <v>41908.650347222225</v>
      </c>
      <c r="P621">
        <f t="shared" si="57"/>
        <v>0</v>
      </c>
      <c r="Q621">
        <f t="shared" si="58"/>
        <v>1</v>
      </c>
      <c r="R621" t="str">
        <f t="shared" si="55"/>
        <v>technology</v>
      </c>
      <c r="S621" t="str">
        <f t="shared" si="56"/>
        <v>web</v>
      </c>
      <c r="T621">
        <f t="shared" si="5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54"/>
        <v>41831.716874999998</v>
      </c>
      <c r="P622">
        <f t="shared" si="57"/>
        <v>1</v>
      </c>
      <c r="Q622">
        <f t="shared" si="58"/>
        <v>300</v>
      </c>
      <c r="R622" t="str">
        <f t="shared" si="55"/>
        <v>technology</v>
      </c>
      <c r="S622" t="str">
        <f t="shared" si="56"/>
        <v>web</v>
      </c>
      <c r="T622">
        <f t="shared" si="5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54"/>
        <v>42528.987696759257</v>
      </c>
      <c r="P623">
        <f t="shared" si="57"/>
        <v>1</v>
      </c>
      <c r="Q623">
        <f t="shared" si="58"/>
        <v>87</v>
      </c>
      <c r="R623" t="str">
        <f t="shared" si="55"/>
        <v>technology</v>
      </c>
      <c r="S623" t="str">
        <f t="shared" si="56"/>
        <v>web</v>
      </c>
      <c r="T623">
        <f t="shared" si="5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54"/>
        <v>42532.774745370371</v>
      </c>
      <c r="P624">
        <f t="shared" si="57"/>
        <v>6</v>
      </c>
      <c r="Q624">
        <f t="shared" si="58"/>
        <v>37.89</v>
      </c>
      <c r="R624" t="str">
        <f t="shared" si="55"/>
        <v>technology</v>
      </c>
      <c r="S624" t="str">
        <f t="shared" si="56"/>
        <v>web</v>
      </c>
      <c r="T624">
        <f t="shared" si="5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54"/>
        <v>42122.009224537032</v>
      </c>
      <c r="P625">
        <f t="shared" si="57"/>
        <v>0</v>
      </c>
      <c r="Q625">
        <f t="shared" si="58"/>
        <v>0</v>
      </c>
      <c r="R625" t="str">
        <f t="shared" si="55"/>
        <v>technology</v>
      </c>
      <c r="S625" t="str">
        <f t="shared" si="56"/>
        <v>web</v>
      </c>
      <c r="T625">
        <f t="shared" si="5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54"/>
        <v>42108.988900462966</v>
      </c>
      <c r="P626">
        <f t="shared" si="57"/>
        <v>0</v>
      </c>
      <c r="Q626">
        <f t="shared" si="58"/>
        <v>0</v>
      </c>
      <c r="R626" t="str">
        <f t="shared" si="55"/>
        <v>technology</v>
      </c>
      <c r="S626" t="str">
        <f t="shared" si="56"/>
        <v>web</v>
      </c>
      <c r="T626">
        <f t="shared" si="5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54"/>
        <v>42790.895567129628</v>
      </c>
      <c r="P627">
        <f t="shared" si="57"/>
        <v>0</v>
      </c>
      <c r="Q627">
        <f t="shared" si="58"/>
        <v>0</v>
      </c>
      <c r="R627" t="str">
        <f t="shared" si="55"/>
        <v>technology</v>
      </c>
      <c r="S627" t="str">
        <f t="shared" si="56"/>
        <v>web</v>
      </c>
      <c r="T627">
        <f t="shared" si="5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54"/>
        <v>42198.559479166666</v>
      </c>
      <c r="P628">
        <f t="shared" si="57"/>
        <v>17</v>
      </c>
      <c r="Q628">
        <f t="shared" si="58"/>
        <v>111.41</v>
      </c>
      <c r="R628" t="str">
        <f t="shared" si="55"/>
        <v>technology</v>
      </c>
      <c r="S628" t="str">
        <f t="shared" si="56"/>
        <v>web</v>
      </c>
      <c r="T628">
        <f t="shared" si="5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54"/>
        <v>42384.306840277779</v>
      </c>
      <c r="P629">
        <f t="shared" si="57"/>
        <v>0</v>
      </c>
      <c r="Q629">
        <f t="shared" si="58"/>
        <v>90</v>
      </c>
      <c r="R629" t="str">
        <f t="shared" si="55"/>
        <v>technology</v>
      </c>
      <c r="S629" t="str">
        <f t="shared" si="56"/>
        <v>web</v>
      </c>
      <c r="T629">
        <f t="shared" si="5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54"/>
        <v>41803.692789351851</v>
      </c>
      <c r="P630">
        <f t="shared" si="57"/>
        <v>0</v>
      </c>
      <c r="Q630">
        <f t="shared" si="58"/>
        <v>0</v>
      </c>
      <c r="R630" t="str">
        <f t="shared" si="55"/>
        <v>technology</v>
      </c>
      <c r="S630" t="str">
        <f t="shared" si="56"/>
        <v>web</v>
      </c>
      <c r="T630">
        <f t="shared" si="5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54"/>
        <v>42474.637824074074</v>
      </c>
      <c r="P631">
        <f t="shared" si="57"/>
        <v>0</v>
      </c>
      <c r="Q631">
        <f t="shared" si="58"/>
        <v>116.67</v>
      </c>
      <c r="R631" t="str">
        <f t="shared" si="55"/>
        <v>technology</v>
      </c>
      <c r="S631" t="str">
        <f t="shared" si="56"/>
        <v>web</v>
      </c>
      <c r="T631">
        <f t="shared" si="5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54"/>
        <v>42223.619456018518</v>
      </c>
      <c r="P632">
        <f t="shared" si="57"/>
        <v>0</v>
      </c>
      <c r="Q632">
        <f t="shared" si="58"/>
        <v>10</v>
      </c>
      <c r="R632" t="str">
        <f t="shared" si="55"/>
        <v>technology</v>
      </c>
      <c r="S632" t="str">
        <f t="shared" si="56"/>
        <v>web</v>
      </c>
      <c r="T632">
        <f t="shared" si="5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54"/>
        <v>42489.772326388891</v>
      </c>
      <c r="P633">
        <f t="shared" si="57"/>
        <v>1</v>
      </c>
      <c r="Q633">
        <f t="shared" si="58"/>
        <v>76.67</v>
      </c>
      <c r="R633" t="str">
        <f t="shared" si="55"/>
        <v>technology</v>
      </c>
      <c r="S633" t="str">
        <f t="shared" si="56"/>
        <v>web</v>
      </c>
      <c r="T633">
        <f t="shared" si="5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54"/>
        <v>42303.659317129626</v>
      </c>
      <c r="P634">
        <f t="shared" si="57"/>
        <v>0</v>
      </c>
      <c r="Q634">
        <f t="shared" si="58"/>
        <v>0</v>
      </c>
      <c r="R634" t="str">
        <f t="shared" si="55"/>
        <v>technology</v>
      </c>
      <c r="S634" t="str">
        <f t="shared" si="56"/>
        <v>web</v>
      </c>
      <c r="T634">
        <f t="shared" si="5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54"/>
        <v>42507.29932870371</v>
      </c>
      <c r="P635">
        <f t="shared" si="57"/>
        <v>12</v>
      </c>
      <c r="Q635">
        <f t="shared" si="58"/>
        <v>49.8</v>
      </c>
      <c r="R635" t="str">
        <f t="shared" si="55"/>
        <v>technology</v>
      </c>
      <c r="S635" t="str">
        <f t="shared" si="56"/>
        <v>web</v>
      </c>
      <c r="T635">
        <f t="shared" si="5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54"/>
        <v>42031.928576388891</v>
      </c>
      <c r="P636">
        <f t="shared" si="57"/>
        <v>0</v>
      </c>
      <c r="Q636">
        <f t="shared" si="58"/>
        <v>1</v>
      </c>
      <c r="R636" t="str">
        <f t="shared" si="55"/>
        <v>technology</v>
      </c>
      <c r="S636" t="str">
        <f t="shared" si="56"/>
        <v>web</v>
      </c>
      <c r="T636">
        <f t="shared" si="5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54"/>
        <v>42076.092152777783</v>
      </c>
      <c r="P637">
        <f t="shared" si="57"/>
        <v>0</v>
      </c>
      <c r="Q637">
        <f t="shared" si="58"/>
        <v>2</v>
      </c>
      <c r="R637" t="str">
        <f t="shared" si="55"/>
        <v>technology</v>
      </c>
      <c r="S637" t="str">
        <f t="shared" si="56"/>
        <v>web</v>
      </c>
      <c r="T637">
        <f t="shared" si="5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54"/>
        <v>42131.455439814818</v>
      </c>
      <c r="P638">
        <f t="shared" si="57"/>
        <v>0</v>
      </c>
      <c r="Q638">
        <f t="shared" si="58"/>
        <v>4</v>
      </c>
      <c r="R638" t="str">
        <f t="shared" si="55"/>
        <v>technology</v>
      </c>
      <c r="S638" t="str">
        <f t="shared" si="56"/>
        <v>web</v>
      </c>
      <c r="T638">
        <f t="shared" si="5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54"/>
        <v>42762.962013888886</v>
      </c>
      <c r="P639">
        <f t="shared" si="57"/>
        <v>0</v>
      </c>
      <c r="Q639">
        <f t="shared" si="58"/>
        <v>0</v>
      </c>
      <c r="R639" t="str">
        <f t="shared" si="55"/>
        <v>technology</v>
      </c>
      <c r="S639" t="str">
        <f t="shared" si="56"/>
        <v>web</v>
      </c>
      <c r="T639">
        <f t="shared" si="5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54"/>
        <v>42759.593310185184</v>
      </c>
      <c r="P640">
        <f t="shared" si="57"/>
        <v>0</v>
      </c>
      <c r="Q640">
        <f t="shared" si="58"/>
        <v>3</v>
      </c>
      <c r="R640" t="str">
        <f t="shared" si="55"/>
        <v>technology</v>
      </c>
      <c r="S640" t="str">
        <f t="shared" si="56"/>
        <v>web</v>
      </c>
      <c r="T640">
        <f t="shared" si="5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54"/>
        <v>41865.583275462966</v>
      </c>
      <c r="P641">
        <f t="shared" si="57"/>
        <v>0</v>
      </c>
      <c r="Q641">
        <f t="shared" si="58"/>
        <v>1</v>
      </c>
      <c r="R641" t="str">
        <f t="shared" si="55"/>
        <v>technology</v>
      </c>
      <c r="S641" t="str">
        <f t="shared" si="56"/>
        <v>web</v>
      </c>
      <c r="T641">
        <f t="shared" si="5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60">(((J642/60)/60)/24)+DATE(1970,1,1)</f>
        <v>42683.420312500006</v>
      </c>
      <c r="P642">
        <f t="shared" si="57"/>
        <v>144</v>
      </c>
      <c r="Q642">
        <f t="shared" si="58"/>
        <v>50.5</v>
      </c>
      <c r="R642" t="str">
        <f t="shared" ref="R642:R705" si="61">LEFT(N642,SEARCH("/",N642)-1)</f>
        <v>technology</v>
      </c>
      <c r="S642" t="str">
        <f t="shared" ref="S642:S705" si="62">RIGHT(N642,LEN(N642)-SEARCH("/",N642))</f>
        <v>wearables</v>
      </c>
      <c r="T642">
        <f t="shared" si="5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60"/>
        <v>42199.57</v>
      </c>
      <c r="P643">
        <f t="shared" ref="P643:P706" si="63">ROUND(E643/D643*100,0)</f>
        <v>119</v>
      </c>
      <c r="Q643">
        <f t="shared" ref="Q643:Q706" si="64">IFERROR(ROUND(E643/L643,2),0)</f>
        <v>151.32</v>
      </c>
      <c r="R643" t="str">
        <f t="shared" si="61"/>
        <v>technology</v>
      </c>
      <c r="S643" t="str">
        <f t="shared" si="62"/>
        <v>wearables</v>
      </c>
      <c r="T643">
        <f t="shared" ref="T643:T706" si="65">YEAR(O643)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60"/>
        <v>42199.651319444441</v>
      </c>
      <c r="P644">
        <f t="shared" si="63"/>
        <v>1460</v>
      </c>
      <c r="Q644">
        <f t="shared" si="64"/>
        <v>134.36000000000001</v>
      </c>
      <c r="R644" t="str">
        <f t="shared" si="61"/>
        <v>technology</v>
      </c>
      <c r="S644" t="str">
        <f t="shared" si="62"/>
        <v>wearables</v>
      </c>
      <c r="T644">
        <f t="shared" si="65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60"/>
        <v>42100.642071759255</v>
      </c>
      <c r="P645">
        <f t="shared" si="63"/>
        <v>106</v>
      </c>
      <c r="Q645">
        <f t="shared" si="64"/>
        <v>174.03</v>
      </c>
      <c r="R645" t="str">
        <f t="shared" si="61"/>
        <v>technology</v>
      </c>
      <c r="S645" t="str">
        <f t="shared" si="62"/>
        <v>wearables</v>
      </c>
      <c r="T645">
        <f t="shared" si="65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60"/>
        <v>41898.665960648148</v>
      </c>
      <c r="P646">
        <f t="shared" si="63"/>
        <v>300</v>
      </c>
      <c r="Q646">
        <f t="shared" si="64"/>
        <v>73.489999999999995</v>
      </c>
      <c r="R646" t="str">
        <f t="shared" si="61"/>
        <v>technology</v>
      </c>
      <c r="S646" t="str">
        <f t="shared" si="62"/>
        <v>wearables</v>
      </c>
      <c r="T646">
        <f t="shared" si="65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60"/>
        <v>42564.026319444441</v>
      </c>
      <c r="P647">
        <f t="shared" si="63"/>
        <v>279</v>
      </c>
      <c r="Q647">
        <f t="shared" si="64"/>
        <v>23.52</v>
      </c>
      <c r="R647" t="str">
        <f t="shared" si="61"/>
        <v>technology</v>
      </c>
      <c r="S647" t="str">
        <f t="shared" si="62"/>
        <v>wearables</v>
      </c>
      <c r="T647">
        <f t="shared" si="65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60"/>
        <v>41832.852627314816</v>
      </c>
      <c r="P648">
        <f t="shared" si="63"/>
        <v>132</v>
      </c>
      <c r="Q648">
        <f t="shared" si="64"/>
        <v>39.07</v>
      </c>
      <c r="R648" t="str">
        <f t="shared" si="61"/>
        <v>technology</v>
      </c>
      <c r="S648" t="str">
        <f t="shared" si="62"/>
        <v>wearables</v>
      </c>
      <c r="T648">
        <f t="shared" si="65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60"/>
        <v>42416.767928240741</v>
      </c>
      <c r="P649">
        <f t="shared" si="63"/>
        <v>107</v>
      </c>
      <c r="Q649">
        <f t="shared" si="64"/>
        <v>125.94</v>
      </c>
      <c r="R649" t="str">
        <f t="shared" si="61"/>
        <v>technology</v>
      </c>
      <c r="S649" t="str">
        <f t="shared" si="62"/>
        <v>wearables</v>
      </c>
      <c r="T649">
        <f t="shared" si="65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60"/>
        <v>41891.693379629629</v>
      </c>
      <c r="P650">
        <f t="shared" si="63"/>
        <v>127</v>
      </c>
      <c r="Q650">
        <f t="shared" si="64"/>
        <v>1644</v>
      </c>
      <c r="R650" t="str">
        <f t="shared" si="61"/>
        <v>technology</v>
      </c>
      <c r="S650" t="str">
        <f t="shared" si="62"/>
        <v>wearables</v>
      </c>
      <c r="T650">
        <f t="shared" si="65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60"/>
        <v>41877.912187499998</v>
      </c>
      <c r="P651">
        <f t="shared" si="63"/>
        <v>140</v>
      </c>
      <c r="Q651">
        <f t="shared" si="64"/>
        <v>42.67</v>
      </c>
      <c r="R651" t="str">
        <f t="shared" si="61"/>
        <v>technology</v>
      </c>
      <c r="S651" t="str">
        <f t="shared" si="62"/>
        <v>wearables</v>
      </c>
      <c r="T651">
        <f t="shared" si="65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60"/>
        <v>41932.036851851852</v>
      </c>
      <c r="P652">
        <f t="shared" si="63"/>
        <v>112</v>
      </c>
      <c r="Q652">
        <f t="shared" si="64"/>
        <v>35.130000000000003</v>
      </c>
      <c r="R652" t="str">
        <f t="shared" si="61"/>
        <v>technology</v>
      </c>
      <c r="S652" t="str">
        <f t="shared" si="62"/>
        <v>wearables</v>
      </c>
      <c r="T652">
        <f t="shared" si="65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60"/>
        <v>41956.017488425925</v>
      </c>
      <c r="P653">
        <f t="shared" si="63"/>
        <v>101</v>
      </c>
      <c r="Q653">
        <f t="shared" si="64"/>
        <v>239.35</v>
      </c>
      <c r="R653" t="str">
        <f t="shared" si="61"/>
        <v>technology</v>
      </c>
      <c r="S653" t="str">
        <f t="shared" si="62"/>
        <v>wearables</v>
      </c>
      <c r="T653">
        <f t="shared" si="65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60"/>
        <v>42675.690393518518</v>
      </c>
      <c r="P654">
        <f t="shared" si="63"/>
        <v>100</v>
      </c>
      <c r="Q654">
        <f t="shared" si="64"/>
        <v>107.64</v>
      </c>
      <c r="R654" t="str">
        <f t="shared" si="61"/>
        <v>technology</v>
      </c>
      <c r="S654" t="str">
        <f t="shared" si="62"/>
        <v>wearables</v>
      </c>
      <c r="T654">
        <f t="shared" si="65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60"/>
        <v>42199.618518518517</v>
      </c>
      <c r="P655">
        <f t="shared" si="63"/>
        <v>141</v>
      </c>
      <c r="Q655">
        <f t="shared" si="64"/>
        <v>95.83</v>
      </c>
      <c r="R655" t="str">
        <f t="shared" si="61"/>
        <v>technology</v>
      </c>
      <c r="S655" t="str">
        <f t="shared" si="62"/>
        <v>wearables</v>
      </c>
      <c r="T655">
        <f t="shared" si="65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60"/>
        <v>42163.957326388889</v>
      </c>
      <c r="P656">
        <f t="shared" si="63"/>
        <v>267</v>
      </c>
      <c r="Q656">
        <f t="shared" si="64"/>
        <v>31.66</v>
      </c>
      <c r="R656" t="str">
        <f t="shared" si="61"/>
        <v>technology</v>
      </c>
      <c r="S656" t="str">
        <f t="shared" si="62"/>
        <v>wearables</v>
      </c>
      <c r="T656">
        <f t="shared" si="65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60"/>
        <v>42045.957314814819</v>
      </c>
      <c r="P657">
        <f t="shared" si="63"/>
        <v>147</v>
      </c>
      <c r="Q657">
        <f t="shared" si="64"/>
        <v>42.89</v>
      </c>
      <c r="R657" t="str">
        <f t="shared" si="61"/>
        <v>technology</v>
      </c>
      <c r="S657" t="str">
        <f t="shared" si="62"/>
        <v>wearables</v>
      </c>
      <c r="T657">
        <f t="shared" si="65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60"/>
        <v>42417.804618055554</v>
      </c>
      <c r="P658">
        <f t="shared" si="63"/>
        <v>214</v>
      </c>
      <c r="Q658">
        <f t="shared" si="64"/>
        <v>122.74</v>
      </c>
      <c r="R658" t="str">
        <f t="shared" si="61"/>
        <v>technology</v>
      </c>
      <c r="S658" t="str">
        <f t="shared" si="62"/>
        <v>wearables</v>
      </c>
      <c r="T658">
        <f t="shared" si="65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60"/>
        <v>42331.84574074074</v>
      </c>
      <c r="P659">
        <f t="shared" si="63"/>
        <v>126</v>
      </c>
      <c r="Q659">
        <f t="shared" si="64"/>
        <v>190.45</v>
      </c>
      <c r="R659" t="str">
        <f t="shared" si="61"/>
        <v>technology</v>
      </c>
      <c r="S659" t="str">
        <f t="shared" si="62"/>
        <v>wearables</v>
      </c>
      <c r="T659">
        <f t="shared" si="65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60"/>
        <v>42179.160752314812</v>
      </c>
      <c r="P660">
        <f t="shared" si="63"/>
        <v>104</v>
      </c>
      <c r="Q660">
        <f t="shared" si="64"/>
        <v>109.34</v>
      </c>
      <c r="R660" t="str">
        <f t="shared" si="61"/>
        <v>technology</v>
      </c>
      <c r="S660" t="str">
        <f t="shared" si="62"/>
        <v>wearables</v>
      </c>
      <c r="T660">
        <f t="shared" si="65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60"/>
        <v>42209.593692129631</v>
      </c>
      <c r="P661">
        <f t="shared" si="63"/>
        <v>101</v>
      </c>
      <c r="Q661">
        <f t="shared" si="64"/>
        <v>143.66999999999999</v>
      </c>
      <c r="R661" t="str">
        <f t="shared" si="61"/>
        <v>technology</v>
      </c>
      <c r="S661" t="str">
        <f t="shared" si="62"/>
        <v>wearables</v>
      </c>
      <c r="T661">
        <f t="shared" si="65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60"/>
        <v>41922.741655092592</v>
      </c>
      <c r="P662">
        <f t="shared" si="63"/>
        <v>3</v>
      </c>
      <c r="Q662">
        <f t="shared" si="64"/>
        <v>84.94</v>
      </c>
      <c r="R662" t="str">
        <f t="shared" si="61"/>
        <v>technology</v>
      </c>
      <c r="S662" t="str">
        <f t="shared" si="62"/>
        <v>wearables</v>
      </c>
      <c r="T662">
        <f t="shared" si="65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60"/>
        <v>42636.645358796297</v>
      </c>
      <c r="P663">
        <f t="shared" si="63"/>
        <v>1</v>
      </c>
      <c r="Q663">
        <f t="shared" si="64"/>
        <v>10.56</v>
      </c>
      <c r="R663" t="str">
        <f t="shared" si="61"/>
        <v>technology</v>
      </c>
      <c r="S663" t="str">
        <f t="shared" si="62"/>
        <v>wearables</v>
      </c>
      <c r="T663">
        <f t="shared" si="65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60"/>
        <v>41990.438043981485</v>
      </c>
      <c r="P664">
        <f t="shared" si="63"/>
        <v>0</v>
      </c>
      <c r="Q664">
        <f t="shared" si="64"/>
        <v>39</v>
      </c>
      <c r="R664" t="str">
        <f t="shared" si="61"/>
        <v>technology</v>
      </c>
      <c r="S664" t="str">
        <f t="shared" si="62"/>
        <v>wearables</v>
      </c>
      <c r="T664">
        <f t="shared" si="65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60"/>
        <v>42173.843240740738</v>
      </c>
      <c r="P665">
        <f t="shared" si="63"/>
        <v>0</v>
      </c>
      <c r="Q665">
        <f t="shared" si="64"/>
        <v>100</v>
      </c>
      <c r="R665" t="str">
        <f t="shared" si="61"/>
        <v>technology</v>
      </c>
      <c r="S665" t="str">
        <f t="shared" si="62"/>
        <v>wearables</v>
      </c>
      <c r="T665">
        <f t="shared" si="65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60"/>
        <v>42077.666377314818</v>
      </c>
      <c r="P666">
        <f t="shared" si="63"/>
        <v>8</v>
      </c>
      <c r="Q666">
        <f t="shared" si="64"/>
        <v>31.17</v>
      </c>
      <c r="R666" t="str">
        <f t="shared" si="61"/>
        <v>technology</v>
      </c>
      <c r="S666" t="str">
        <f t="shared" si="62"/>
        <v>wearables</v>
      </c>
      <c r="T666">
        <f t="shared" si="65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60"/>
        <v>42688.711354166662</v>
      </c>
      <c r="P667">
        <f t="shared" si="63"/>
        <v>19</v>
      </c>
      <c r="Q667">
        <f t="shared" si="64"/>
        <v>155.33000000000001</v>
      </c>
      <c r="R667" t="str">
        <f t="shared" si="61"/>
        <v>technology</v>
      </c>
      <c r="S667" t="str">
        <f t="shared" si="62"/>
        <v>wearables</v>
      </c>
      <c r="T667">
        <f t="shared" si="65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60"/>
        <v>41838.832152777781</v>
      </c>
      <c r="P668">
        <f t="shared" si="63"/>
        <v>0</v>
      </c>
      <c r="Q668">
        <f t="shared" si="64"/>
        <v>2</v>
      </c>
      <c r="R668" t="str">
        <f t="shared" si="61"/>
        <v>technology</v>
      </c>
      <c r="S668" t="str">
        <f t="shared" si="62"/>
        <v>wearables</v>
      </c>
      <c r="T668">
        <f t="shared" si="65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60"/>
        <v>42632.373414351852</v>
      </c>
      <c r="P669">
        <f t="shared" si="63"/>
        <v>10</v>
      </c>
      <c r="Q669">
        <f t="shared" si="64"/>
        <v>178.93</v>
      </c>
      <c r="R669" t="str">
        <f t="shared" si="61"/>
        <v>technology</v>
      </c>
      <c r="S669" t="str">
        <f t="shared" si="62"/>
        <v>wearables</v>
      </c>
      <c r="T669">
        <f t="shared" si="65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60"/>
        <v>42090.831273148149</v>
      </c>
      <c r="P670">
        <f t="shared" si="63"/>
        <v>5</v>
      </c>
      <c r="Q670">
        <f t="shared" si="64"/>
        <v>27.36</v>
      </c>
      <c r="R670" t="str">
        <f t="shared" si="61"/>
        <v>technology</v>
      </c>
      <c r="S670" t="str">
        <f t="shared" si="62"/>
        <v>wearables</v>
      </c>
      <c r="T670">
        <f t="shared" si="65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60"/>
        <v>42527.625671296293</v>
      </c>
      <c r="P671">
        <f t="shared" si="63"/>
        <v>22</v>
      </c>
      <c r="Q671">
        <f t="shared" si="64"/>
        <v>1536.25</v>
      </c>
      <c r="R671" t="str">
        <f t="shared" si="61"/>
        <v>technology</v>
      </c>
      <c r="S671" t="str">
        <f t="shared" si="62"/>
        <v>wearables</v>
      </c>
      <c r="T671">
        <f t="shared" si="65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60"/>
        <v>42506.709722222222</v>
      </c>
      <c r="P672">
        <f t="shared" si="63"/>
        <v>29</v>
      </c>
      <c r="Q672">
        <f t="shared" si="64"/>
        <v>85</v>
      </c>
      <c r="R672" t="str">
        <f t="shared" si="61"/>
        <v>technology</v>
      </c>
      <c r="S672" t="str">
        <f t="shared" si="62"/>
        <v>wearables</v>
      </c>
      <c r="T672">
        <f t="shared" si="65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60"/>
        <v>41984.692731481482</v>
      </c>
      <c r="P673">
        <f t="shared" si="63"/>
        <v>39</v>
      </c>
      <c r="Q673">
        <f t="shared" si="64"/>
        <v>788.53</v>
      </c>
      <c r="R673" t="str">
        <f t="shared" si="61"/>
        <v>technology</v>
      </c>
      <c r="S673" t="str">
        <f t="shared" si="62"/>
        <v>wearables</v>
      </c>
      <c r="T673">
        <f t="shared" si="65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60"/>
        <v>41974.219490740739</v>
      </c>
      <c r="P674">
        <f t="shared" si="63"/>
        <v>22</v>
      </c>
      <c r="Q674">
        <f t="shared" si="64"/>
        <v>50.3</v>
      </c>
      <c r="R674" t="str">
        <f t="shared" si="61"/>
        <v>technology</v>
      </c>
      <c r="S674" t="str">
        <f t="shared" si="62"/>
        <v>wearables</v>
      </c>
      <c r="T674">
        <f t="shared" si="65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60"/>
        <v>41838.840474537035</v>
      </c>
      <c r="P675">
        <f t="shared" si="63"/>
        <v>0</v>
      </c>
      <c r="Q675">
        <f t="shared" si="64"/>
        <v>68.33</v>
      </c>
      <c r="R675" t="str">
        <f t="shared" si="61"/>
        <v>technology</v>
      </c>
      <c r="S675" t="str">
        <f t="shared" si="62"/>
        <v>wearables</v>
      </c>
      <c r="T675">
        <f t="shared" si="65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60"/>
        <v>41803.116053240738</v>
      </c>
      <c r="P676">
        <f t="shared" si="63"/>
        <v>0</v>
      </c>
      <c r="Q676">
        <f t="shared" si="64"/>
        <v>7.5</v>
      </c>
      <c r="R676" t="str">
        <f t="shared" si="61"/>
        <v>technology</v>
      </c>
      <c r="S676" t="str">
        <f t="shared" si="62"/>
        <v>wearables</v>
      </c>
      <c r="T676">
        <f t="shared" si="65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60"/>
        <v>41975.930601851855</v>
      </c>
      <c r="P677">
        <f t="shared" si="63"/>
        <v>15</v>
      </c>
      <c r="Q677">
        <f t="shared" si="64"/>
        <v>34.270000000000003</v>
      </c>
      <c r="R677" t="str">
        <f t="shared" si="61"/>
        <v>technology</v>
      </c>
      <c r="S677" t="str">
        <f t="shared" si="62"/>
        <v>wearables</v>
      </c>
      <c r="T677">
        <f t="shared" si="65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60"/>
        <v>42012.768298611118</v>
      </c>
      <c r="P678">
        <f t="shared" si="63"/>
        <v>1</v>
      </c>
      <c r="Q678">
        <f t="shared" si="64"/>
        <v>61.29</v>
      </c>
      <c r="R678" t="str">
        <f t="shared" si="61"/>
        <v>technology</v>
      </c>
      <c r="S678" t="str">
        <f t="shared" si="62"/>
        <v>wearables</v>
      </c>
      <c r="T678">
        <f t="shared" si="65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60"/>
        <v>42504.403877314813</v>
      </c>
      <c r="P679">
        <f t="shared" si="63"/>
        <v>26</v>
      </c>
      <c r="Q679">
        <f t="shared" si="64"/>
        <v>133.25</v>
      </c>
      <c r="R679" t="str">
        <f t="shared" si="61"/>
        <v>technology</v>
      </c>
      <c r="S679" t="str">
        <f t="shared" si="62"/>
        <v>wearables</v>
      </c>
      <c r="T679">
        <f t="shared" si="65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60"/>
        <v>42481.376597222217</v>
      </c>
      <c r="P680">
        <f t="shared" si="63"/>
        <v>4</v>
      </c>
      <c r="Q680">
        <f t="shared" si="64"/>
        <v>65.180000000000007</v>
      </c>
      <c r="R680" t="str">
        <f t="shared" si="61"/>
        <v>technology</v>
      </c>
      <c r="S680" t="str">
        <f t="shared" si="62"/>
        <v>wearables</v>
      </c>
      <c r="T680">
        <f t="shared" si="65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60"/>
        <v>42556.695706018523</v>
      </c>
      <c r="P681">
        <f t="shared" si="63"/>
        <v>15</v>
      </c>
      <c r="Q681">
        <f t="shared" si="64"/>
        <v>93.9</v>
      </c>
      <c r="R681" t="str">
        <f t="shared" si="61"/>
        <v>technology</v>
      </c>
      <c r="S681" t="str">
        <f t="shared" si="62"/>
        <v>wearables</v>
      </c>
      <c r="T681">
        <f t="shared" si="65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60"/>
        <v>41864.501516203702</v>
      </c>
      <c r="P682">
        <f t="shared" si="63"/>
        <v>26</v>
      </c>
      <c r="Q682">
        <f t="shared" si="64"/>
        <v>150.65</v>
      </c>
      <c r="R682" t="str">
        <f t="shared" si="61"/>
        <v>technology</v>
      </c>
      <c r="S682" t="str">
        <f t="shared" si="62"/>
        <v>wearables</v>
      </c>
      <c r="T682">
        <f t="shared" si="65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60"/>
        <v>42639.805601851855</v>
      </c>
      <c r="P683">
        <f t="shared" si="63"/>
        <v>0</v>
      </c>
      <c r="Q683">
        <f t="shared" si="64"/>
        <v>1</v>
      </c>
      <c r="R683" t="str">
        <f t="shared" si="61"/>
        <v>technology</v>
      </c>
      <c r="S683" t="str">
        <f t="shared" si="62"/>
        <v>wearables</v>
      </c>
      <c r="T683">
        <f t="shared" si="65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60"/>
        <v>42778.765300925923</v>
      </c>
      <c r="P684">
        <f t="shared" si="63"/>
        <v>0</v>
      </c>
      <c r="Q684">
        <f t="shared" si="64"/>
        <v>13.25</v>
      </c>
      <c r="R684" t="str">
        <f t="shared" si="61"/>
        <v>technology</v>
      </c>
      <c r="S684" t="str">
        <f t="shared" si="62"/>
        <v>wearables</v>
      </c>
      <c r="T684">
        <f t="shared" si="65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60"/>
        <v>42634.900046296301</v>
      </c>
      <c r="P685">
        <f t="shared" si="63"/>
        <v>1</v>
      </c>
      <c r="Q685">
        <f t="shared" si="64"/>
        <v>99.33</v>
      </c>
      <c r="R685" t="str">
        <f t="shared" si="61"/>
        <v>technology</v>
      </c>
      <c r="S685" t="str">
        <f t="shared" si="62"/>
        <v>wearables</v>
      </c>
      <c r="T685">
        <f t="shared" si="65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60"/>
        <v>41809.473275462966</v>
      </c>
      <c r="P686">
        <f t="shared" si="63"/>
        <v>7</v>
      </c>
      <c r="Q686">
        <f t="shared" si="64"/>
        <v>177.39</v>
      </c>
      <c r="R686" t="str">
        <f t="shared" si="61"/>
        <v>technology</v>
      </c>
      <c r="S686" t="str">
        <f t="shared" si="62"/>
        <v>wearables</v>
      </c>
      <c r="T686">
        <f t="shared" si="65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60"/>
        <v>41971.866574074069</v>
      </c>
      <c r="P687">
        <f t="shared" si="63"/>
        <v>28</v>
      </c>
      <c r="Q687">
        <f t="shared" si="64"/>
        <v>55.3</v>
      </c>
      <c r="R687" t="str">
        <f t="shared" si="61"/>
        <v>technology</v>
      </c>
      <c r="S687" t="str">
        <f t="shared" si="62"/>
        <v>wearables</v>
      </c>
      <c r="T687">
        <f t="shared" si="65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60"/>
        <v>42189.673263888893</v>
      </c>
      <c r="P688">
        <f t="shared" si="63"/>
        <v>0</v>
      </c>
      <c r="Q688">
        <f t="shared" si="64"/>
        <v>0</v>
      </c>
      <c r="R688" t="str">
        <f t="shared" si="61"/>
        <v>technology</v>
      </c>
      <c r="S688" t="str">
        <f t="shared" si="62"/>
        <v>wearables</v>
      </c>
      <c r="T688">
        <f t="shared" si="65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60"/>
        <v>42711.750613425931</v>
      </c>
      <c r="P689">
        <f t="shared" si="63"/>
        <v>4</v>
      </c>
      <c r="Q689">
        <f t="shared" si="64"/>
        <v>591.66999999999996</v>
      </c>
      <c r="R689" t="str">
        <f t="shared" si="61"/>
        <v>technology</v>
      </c>
      <c r="S689" t="str">
        <f t="shared" si="62"/>
        <v>wearables</v>
      </c>
      <c r="T689">
        <f t="shared" si="65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60"/>
        <v>42262.104780092588</v>
      </c>
      <c r="P690">
        <f t="shared" si="63"/>
        <v>73</v>
      </c>
      <c r="Q690">
        <f t="shared" si="64"/>
        <v>405.5</v>
      </c>
      <c r="R690" t="str">
        <f t="shared" si="61"/>
        <v>technology</v>
      </c>
      <c r="S690" t="str">
        <f t="shared" si="62"/>
        <v>wearables</v>
      </c>
      <c r="T690">
        <f t="shared" si="65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60"/>
        <v>42675.66778935185</v>
      </c>
      <c r="P691">
        <f t="shared" si="63"/>
        <v>58</v>
      </c>
      <c r="Q691">
        <f t="shared" si="64"/>
        <v>343.15</v>
      </c>
      <c r="R691" t="str">
        <f t="shared" si="61"/>
        <v>technology</v>
      </c>
      <c r="S691" t="str">
        <f t="shared" si="62"/>
        <v>wearables</v>
      </c>
      <c r="T691">
        <f t="shared" si="65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60"/>
        <v>42579.634733796294</v>
      </c>
      <c r="P692">
        <f t="shared" si="63"/>
        <v>12</v>
      </c>
      <c r="Q692">
        <f t="shared" si="64"/>
        <v>72.59</v>
      </c>
      <c r="R692" t="str">
        <f t="shared" si="61"/>
        <v>technology</v>
      </c>
      <c r="S692" t="str">
        <f t="shared" si="62"/>
        <v>wearables</v>
      </c>
      <c r="T692">
        <f t="shared" si="65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60"/>
        <v>42158.028310185182</v>
      </c>
      <c r="P693">
        <f t="shared" si="63"/>
        <v>1</v>
      </c>
      <c r="Q693">
        <f t="shared" si="64"/>
        <v>26</v>
      </c>
      <c r="R693" t="str">
        <f t="shared" si="61"/>
        <v>technology</v>
      </c>
      <c r="S693" t="str">
        <f t="shared" si="62"/>
        <v>wearables</v>
      </c>
      <c r="T693">
        <f t="shared" si="65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60"/>
        <v>42696.37572916667</v>
      </c>
      <c r="P694">
        <f t="shared" si="63"/>
        <v>7</v>
      </c>
      <c r="Q694">
        <f t="shared" si="64"/>
        <v>6.5</v>
      </c>
      <c r="R694" t="str">
        <f t="shared" si="61"/>
        <v>technology</v>
      </c>
      <c r="S694" t="str">
        <f t="shared" si="62"/>
        <v>wearables</v>
      </c>
      <c r="T694">
        <f t="shared" si="65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60"/>
        <v>42094.808182870373</v>
      </c>
      <c r="P695">
        <f t="shared" si="63"/>
        <v>35</v>
      </c>
      <c r="Q695">
        <f t="shared" si="64"/>
        <v>119.39</v>
      </c>
      <c r="R695" t="str">
        <f t="shared" si="61"/>
        <v>technology</v>
      </c>
      <c r="S695" t="str">
        <f t="shared" si="62"/>
        <v>wearables</v>
      </c>
      <c r="T695">
        <f t="shared" si="65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60"/>
        <v>42737.663877314815</v>
      </c>
      <c r="P696">
        <f t="shared" si="63"/>
        <v>0</v>
      </c>
      <c r="Q696">
        <f t="shared" si="64"/>
        <v>84.29</v>
      </c>
      <c r="R696" t="str">
        <f t="shared" si="61"/>
        <v>technology</v>
      </c>
      <c r="S696" t="str">
        <f t="shared" si="62"/>
        <v>wearables</v>
      </c>
      <c r="T696">
        <f t="shared" si="65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60"/>
        <v>41913.521064814813</v>
      </c>
      <c r="P697">
        <f t="shared" si="63"/>
        <v>1</v>
      </c>
      <c r="Q697">
        <f t="shared" si="64"/>
        <v>90.86</v>
      </c>
      <c r="R697" t="str">
        <f t="shared" si="61"/>
        <v>technology</v>
      </c>
      <c r="S697" t="str">
        <f t="shared" si="62"/>
        <v>wearables</v>
      </c>
      <c r="T697">
        <f t="shared" si="65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60"/>
        <v>41815.927106481482</v>
      </c>
      <c r="P698">
        <f t="shared" si="63"/>
        <v>0</v>
      </c>
      <c r="Q698">
        <f t="shared" si="64"/>
        <v>1</v>
      </c>
      <c r="R698" t="str">
        <f t="shared" si="61"/>
        <v>technology</v>
      </c>
      <c r="S698" t="str">
        <f t="shared" si="62"/>
        <v>wearables</v>
      </c>
      <c r="T698">
        <f t="shared" si="65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60"/>
        <v>42388.523020833338</v>
      </c>
      <c r="P699">
        <f t="shared" si="63"/>
        <v>46</v>
      </c>
      <c r="Q699">
        <f t="shared" si="64"/>
        <v>20.34</v>
      </c>
      <c r="R699" t="str">
        <f t="shared" si="61"/>
        <v>technology</v>
      </c>
      <c r="S699" t="str">
        <f t="shared" si="62"/>
        <v>wearables</v>
      </c>
      <c r="T699">
        <f t="shared" si="65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60"/>
        <v>41866.931076388886</v>
      </c>
      <c r="P700">
        <f t="shared" si="63"/>
        <v>15</v>
      </c>
      <c r="Q700">
        <f t="shared" si="64"/>
        <v>530.69000000000005</v>
      </c>
      <c r="R700" t="str">
        <f t="shared" si="61"/>
        <v>technology</v>
      </c>
      <c r="S700" t="str">
        <f t="shared" si="62"/>
        <v>wearables</v>
      </c>
      <c r="T700">
        <f t="shared" si="65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60"/>
        <v>41563.485509259262</v>
      </c>
      <c r="P701">
        <f t="shared" si="63"/>
        <v>82</v>
      </c>
      <c r="Q701">
        <f t="shared" si="64"/>
        <v>120.39</v>
      </c>
      <c r="R701" t="str">
        <f t="shared" si="61"/>
        <v>technology</v>
      </c>
      <c r="S701" t="str">
        <f t="shared" si="62"/>
        <v>wearables</v>
      </c>
      <c r="T701">
        <f t="shared" si="65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60"/>
        <v>42715.688437500001</v>
      </c>
      <c r="P702">
        <f t="shared" si="63"/>
        <v>3</v>
      </c>
      <c r="Q702">
        <f t="shared" si="64"/>
        <v>13</v>
      </c>
      <c r="R702" t="str">
        <f t="shared" si="61"/>
        <v>technology</v>
      </c>
      <c r="S702" t="str">
        <f t="shared" si="62"/>
        <v>wearables</v>
      </c>
      <c r="T702">
        <f t="shared" si="65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60"/>
        <v>41813.662962962961</v>
      </c>
      <c r="P703">
        <f t="shared" si="63"/>
        <v>27</v>
      </c>
      <c r="Q703">
        <f t="shared" si="64"/>
        <v>291.33</v>
      </c>
      <c r="R703" t="str">
        <f t="shared" si="61"/>
        <v>technology</v>
      </c>
      <c r="S703" t="str">
        <f t="shared" si="62"/>
        <v>wearables</v>
      </c>
      <c r="T703">
        <f t="shared" si="65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60"/>
        <v>42668.726701388892</v>
      </c>
      <c r="P704">
        <f t="shared" si="63"/>
        <v>31</v>
      </c>
      <c r="Q704">
        <f t="shared" si="64"/>
        <v>124.92</v>
      </c>
      <c r="R704" t="str">
        <f t="shared" si="61"/>
        <v>technology</v>
      </c>
      <c r="S704" t="str">
        <f t="shared" si="62"/>
        <v>wearables</v>
      </c>
      <c r="T704">
        <f t="shared" si="65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60"/>
        <v>42711.950798611113</v>
      </c>
      <c r="P705">
        <f t="shared" si="63"/>
        <v>6</v>
      </c>
      <c r="Q705">
        <f t="shared" si="64"/>
        <v>119.57</v>
      </c>
      <c r="R705" t="str">
        <f t="shared" si="61"/>
        <v>technology</v>
      </c>
      <c r="S705" t="str">
        <f t="shared" si="62"/>
        <v>wearables</v>
      </c>
      <c r="T705">
        <f t="shared" si="65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66">(((J706/60)/60)/24)+DATE(1970,1,1)</f>
        <v>42726.192916666667</v>
      </c>
      <c r="P706">
        <f t="shared" si="63"/>
        <v>1</v>
      </c>
      <c r="Q706">
        <f t="shared" si="64"/>
        <v>120.25</v>
      </c>
      <c r="R706" t="str">
        <f t="shared" ref="R706:R769" si="67">LEFT(N706,SEARCH("/",N706)-1)</f>
        <v>technology</v>
      </c>
      <c r="S706" t="str">
        <f t="shared" ref="S706:S769" si="68">RIGHT(N706,LEN(N706)-SEARCH("/",N706))</f>
        <v>wearables</v>
      </c>
      <c r="T706">
        <f t="shared" si="65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66"/>
        <v>42726.491643518515</v>
      </c>
      <c r="P707">
        <f t="shared" ref="P707:P770" si="69">ROUND(E707/D707*100,0)</f>
        <v>1</v>
      </c>
      <c r="Q707">
        <f t="shared" ref="Q707:Q770" si="70">IFERROR(ROUND(E707/L707,2),0)</f>
        <v>195.4</v>
      </c>
      <c r="R707" t="str">
        <f t="shared" si="67"/>
        <v>technology</v>
      </c>
      <c r="S707" t="str">
        <f t="shared" si="68"/>
        <v>wearables</v>
      </c>
      <c r="T707">
        <f t="shared" ref="T707:T770" si="71">YEAR(O707)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66"/>
        <v>42676.995173611111</v>
      </c>
      <c r="P708">
        <f t="shared" si="69"/>
        <v>0</v>
      </c>
      <c r="Q708">
        <f t="shared" si="70"/>
        <v>0</v>
      </c>
      <c r="R708" t="str">
        <f t="shared" si="67"/>
        <v>technology</v>
      </c>
      <c r="S708" t="str">
        <f t="shared" si="68"/>
        <v>wearables</v>
      </c>
      <c r="T708">
        <f t="shared" si="71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66"/>
        <v>42696.663506944446</v>
      </c>
      <c r="P709">
        <f t="shared" si="69"/>
        <v>79</v>
      </c>
      <c r="Q709">
        <f t="shared" si="70"/>
        <v>117.7</v>
      </c>
      <c r="R709" t="str">
        <f t="shared" si="67"/>
        <v>technology</v>
      </c>
      <c r="S709" t="str">
        <f t="shared" si="68"/>
        <v>wearables</v>
      </c>
      <c r="T709">
        <f t="shared" si="71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66"/>
        <v>41835.581018518518</v>
      </c>
      <c r="P710">
        <f t="shared" si="69"/>
        <v>22</v>
      </c>
      <c r="Q710">
        <f t="shared" si="70"/>
        <v>23.95</v>
      </c>
      <c r="R710" t="str">
        <f t="shared" si="67"/>
        <v>technology</v>
      </c>
      <c r="S710" t="str">
        <f t="shared" si="68"/>
        <v>wearables</v>
      </c>
      <c r="T710">
        <f t="shared" si="71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66"/>
        <v>41948.041192129633</v>
      </c>
      <c r="P711">
        <f t="shared" si="69"/>
        <v>0</v>
      </c>
      <c r="Q711">
        <f t="shared" si="70"/>
        <v>30.5</v>
      </c>
      <c r="R711" t="str">
        <f t="shared" si="67"/>
        <v>technology</v>
      </c>
      <c r="S711" t="str">
        <f t="shared" si="68"/>
        <v>wearables</v>
      </c>
      <c r="T711">
        <f t="shared" si="71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66"/>
        <v>41837.984976851854</v>
      </c>
      <c r="P712">
        <f t="shared" si="69"/>
        <v>0</v>
      </c>
      <c r="Q712">
        <f t="shared" si="70"/>
        <v>0</v>
      </c>
      <c r="R712" t="str">
        <f t="shared" si="67"/>
        <v>technology</v>
      </c>
      <c r="S712" t="str">
        <f t="shared" si="68"/>
        <v>wearables</v>
      </c>
      <c r="T712">
        <f t="shared" si="71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66"/>
        <v>42678.459120370375</v>
      </c>
      <c r="P713">
        <f t="shared" si="69"/>
        <v>34</v>
      </c>
      <c r="Q713">
        <f t="shared" si="70"/>
        <v>99.97</v>
      </c>
      <c r="R713" t="str">
        <f t="shared" si="67"/>
        <v>technology</v>
      </c>
      <c r="S713" t="str">
        <f t="shared" si="68"/>
        <v>wearables</v>
      </c>
      <c r="T713">
        <f t="shared" si="71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66"/>
        <v>42384.680925925932</v>
      </c>
      <c r="P714">
        <f t="shared" si="69"/>
        <v>0</v>
      </c>
      <c r="Q714">
        <f t="shared" si="70"/>
        <v>26.25</v>
      </c>
      <c r="R714" t="str">
        <f t="shared" si="67"/>
        <v>technology</v>
      </c>
      <c r="S714" t="str">
        <f t="shared" si="68"/>
        <v>wearables</v>
      </c>
      <c r="T714">
        <f t="shared" si="71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66"/>
        <v>42496.529305555552</v>
      </c>
      <c r="P715">
        <f t="shared" si="69"/>
        <v>1</v>
      </c>
      <c r="Q715">
        <f t="shared" si="70"/>
        <v>199</v>
      </c>
      <c r="R715" t="str">
        <f t="shared" si="67"/>
        <v>technology</v>
      </c>
      <c r="S715" t="str">
        <f t="shared" si="68"/>
        <v>wearables</v>
      </c>
      <c r="T715">
        <f t="shared" si="71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66"/>
        <v>42734.787986111114</v>
      </c>
      <c r="P716">
        <f t="shared" si="69"/>
        <v>15</v>
      </c>
      <c r="Q716">
        <f t="shared" si="70"/>
        <v>80.319999999999993</v>
      </c>
      <c r="R716" t="str">
        <f t="shared" si="67"/>
        <v>technology</v>
      </c>
      <c r="S716" t="str">
        <f t="shared" si="68"/>
        <v>wearables</v>
      </c>
      <c r="T716">
        <f t="shared" si="71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66"/>
        <v>42273.090740740736</v>
      </c>
      <c r="P717">
        <f t="shared" si="69"/>
        <v>5</v>
      </c>
      <c r="Q717">
        <f t="shared" si="70"/>
        <v>115.75</v>
      </c>
      <c r="R717" t="str">
        <f t="shared" si="67"/>
        <v>technology</v>
      </c>
      <c r="S717" t="str">
        <f t="shared" si="68"/>
        <v>wearables</v>
      </c>
      <c r="T717">
        <f t="shared" si="71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66"/>
        <v>41940.658645833333</v>
      </c>
      <c r="P718">
        <f t="shared" si="69"/>
        <v>10</v>
      </c>
      <c r="Q718">
        <f t="shared" si="70"/>
        <v>44.69</v>
      </c>
      <c r="R718" t="str">
        <f t="shared" si="67"/>
        <v>technology</v>
      </c>
      <c r="S718" t="str">
        <f t="shared" si="68"/>
        <v>wearables</v>
      </c>
      <c r="T718">
        <f t="shared" si="71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66"/>
        <v>41857.854189814818</v>
      </c>
      <c r="P719">
        <f t="shared" si="69"/>
        <v>0</v>
      </c>
      <c r="Q719">
        <f t="shared" si="70"/>
        <v>76.25</v>
      </c>
      <c r="R719" t="str">
        <f t="shared" si="67"/>
        <v>technology</v>
      </c>
      <c r="S719" t="str">
        <f t="shared" si="68"/>
        <v>wearables</v>
      </c>
      <c r="T719">
        <f t="shared" si="71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66"/>
        <v>42752.845451388886</v>
      </c>
      <c r="P720">
        <f t="shared" si="69"/>
        <v>1</v>
      </c>
      <c r="Q720">
        <f t="shared" si="70"/>
        <v>22.5</v>
      </c>
      <c r="R720" t="str">
        <f t="shared" si="67"/>
        <v>technology</v>
      </c>
      <c r="S720" t="str">
        <f t="shared" si="68"/>
        <v>wearables</v>
      </c>
      <c r="T720">
        <f t="shared" si="71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66"/>
        <v>42409.040231481486</v>
      </c>
      <c r="P721">
        <f t="shared" si="69"/>
        <v>1</v>
      </c>
      <c r="Q721">
        <f t="shared" si="70"/>
        <v>19.399999999999999</v>
      </c>
      <c r="R721" t="str">
        <f t="shared" si="67"/>
        <v>technology</v>
      </c>
      <c r="S721" t="str">
        <f t="shared" si="68"/>
        <v>wearables</v>
      </c>
      <c r="T721">
        <f t="shared" si="71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66"/>
        <v>40909.649201388893</v>
      </c>
      <c r="P722">
        <f t="shared" si="69"/>
        <v>144</v>
      </c>
      <c r="Q722">
        <f t="shared" si="70"/>
        <v>66.709999999999994</v>
      </c>
      <c r="R722" t="str">
        <f t="shared" si="67"/>
        <v>publishing</v>
      </c>
      <c r="S722" t="str">
        <f t="shared" si="68"/>
        <v>nonfiction</v>
      </c>
      <c r="T722">
        <f t="shared" si="71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66"/>
        <v>41807.571840277778</v>
      </c>
      <c r="P723">
        <f t="shared" si="69"/>
        <v>122</v>
      </c>
      <c r="Q723">
        <f t="shared" si="70"/>
        <v>84.14</v>
      </c>
      <c r="R723" t="str">
        <f t="shared" si="67"/>
        <v>publishing</v>
      </c>
      <c r="S723" t="str">
        <f t="shared" si="68"/>
        <v>nonfiction</v>
      </c>
      <c r="T723">
        <f t="shared" si="71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66"/>
        <v>40977.805300925924</v>
      </c>
      <c r="P724">
        <f t="shared" si="69"/>
        <v>132</v>
      </c>
      <c r="Q724">
        <f t="shared" si="70"/>
        <v>215.73</v>
      </c>
      <c r="R724" t="str">
        <f t="shared" si="67"/>
        <v>publishing</v>
      </c>
      <c r="S724" t="str">
        <f t="shared" si="68"/>
        <v>nonfiction</v>
      </c>
      <c r="T724">
        <f t="shared" si="71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66"/>
        <v>42184.816539351858</v>
      </c>
      <c r="P725">
        <f t="shared" si="69"/>
        <v>109</v>
      </c>
      <c r="Q725">
        <f t="shared" si="70"/>
        <v>54.69</v>
      </c>
      <c r="R725" t="str">
        <f t="shared" si="67"/>
        <v>publishing</v>
      </c>
      <c r="S725" t="str">
        <f t="shared" si="68"/>
        <v>nonfiction</v>
      </c>
      <c r="T725">
        <f t="shared" si="71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66"/>
        <v>40694.638460648144</v>
      </c>
      <c r="P726">
        <f t="shared" si="69"/>
        <v>105</v>
      </c>
      <c r="Q726">
        <f t="shared" si="70"/>
        <v>51.63</v>
      </c>
      <c r="R726" t="str">
        <f t="shared" si="67"/>
        <v>publishing</v>
      </c>
      <c r="S726" t="str">
        <f t="shared" si="68"/>
        <v>nonfiction</v>
      </c>
      <c r="T726">
        <f t="shared" si="71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66"/>
        <v>42321.626296296294</v>
      </c>
      <c r="P727">
        <f t="shared" si="69"/>
        <v>100</v>
      </c>
      <c r="Q727">
        <f t="shared" si="70"/>
        <v>143.36000000000001</v>
      </c>
      <c r="R727" t="str">
        <f t="shared" si="67"/>
        <v>publishing</v>
      </c>
      <c r="S727" t="str">
        <f t="shared" si="68"/>
        <v>nonfiction</v>
      </c>
      <c r="T727">
        <f t="shared" si="71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66"/>
        <v>41346.042673611111</v>
      </c>
      <c r="P728">
        <f t="shared" si="69"/>
        <v>101</v>
      </c>
      <c r="Q728">
        <f t="shared" si="70"/>
        <v>72.430000000000007</v>
      </c>
      <c r="R728" t="str">
        <f t="shared" si="67"/>
        <v>publishing</v>
      </c>
      <c r="S728" t="str">
        <f t="shared" si="68"/>
        <v>nonfiction</v>
      </c>
      <c r="T728">
        <f t="shared" si="71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66"/>
        <v>41247.020243055551</v>
      </c>
      <c r="P729">
        <f t="shared" si="69"/>
        <v>156</v>
      </c>
      <c r="Q729">
        <f t="shared" si="70"/>
        <v>36.53</v>
      </c>
      <c r="R729" t="str">
        <f t="shared" si="67"/>
        <v>publishing</v>
      </c>
      <c r="S729" t="str">
        <f t="shared" si="68"/>
        <v>nonfiction</v>
      </c>
      <c r="T729">
        <f t="shared" si="71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66"/>
        <v>40731.837465277778</v>
      </c>
      <c r="P730">
        <f t="shared" si="69"/>
        <v>106</v>
      </c>
      <c r="Q730">
        <f t="shared" si="70"/>
        <v>60.9</v>
      </c>
      <c r="R730" t="str">
        <f t="shared" si="67"/>
        <v>publishing</v>
      </c>
      <c r="S730" t="str">
        <f t="shared" si="68"/>
        <v>nonfiction</v>
      </c>
      <c r="T730">
        <f t="shared" si="71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66"/>
        <v>41111.185891203706</v>
      </c>
      <c r="P731">
        <f t="shared" si="69"/>
        <v>131</v>
      </c>
      <c r="Q731">
        <f t="shared" si="70"/>
        <v>43.55</v>
      </c>
      <c r="R731" t="str">
        <f t="shared" si="67"/>
        <v>publishing</v>
      </c>
      <c r="S731" t="str">
        <f t="shared" si="68"/>
        <v>nonfiction</v>
      </c>
      <c r="T731">
        <f t="shared" si="71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66"/>
        <v>40854.745266203703</v>
      </c>
      <c r="P732">
        <f t="shared" si="69"/>
        <v>132</v>
      </c>
      <c r="Q732">
        <f t="shared" si="70"/>
        <v>99.77</v>
      </c>
      <c r="R732" t="str">
        <f t="shared" si="67"/>
        <v>publishing</v>
      </c>
      <c r="S732" t="str">
        <f t="shared" si="68"/>
        <v>nonfiction</v>
      </c>
      <c r="T732">
        <f t="shared" si="71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66"/>
        <v>40879.795682870368</v>
      </c>
      <c r="P733">
        <f t="shared" si="69"/>
        <v>126</v>
      </c>
      <c r="Q733">
        <f t="shared" si="70"/>
        <v>88.73</v>
      </c>
      <c r="R733" t="str">
        <f t="shared" si="67"/>
        <v>publishing</v>
      </c>
      <c r="S733" t="str">
        <f t="shared" si="68"/>
        <v>nonfiction</v>
      </c>
      <c r="T733">
        <f t="shared" si="71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66"/>
        <v>41486.424317129626</v>
      </c>
      <c r="P734">
        <f t="shared" si="69"/>
        <v>160</v>
      </c>
      <c r="Q734">
        <f t="shared" si="70"/>
        <v>4.92</v>
      </c>
      <c r="R734" t="str">
        <f t="shared" si="67"/>
        <v>publishing</v>
      </c>
      <c r="S734" t="str">
        <f t="shared" si="68"/>
        <v>nonfiction</v>
      </c>
      <c r="T734">
        <f t="shared" si="71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66"/>
        <v>41598.420046296298</v>
      </c>
      <c r="P735">
        <f t="shared" si="69"/>
        <v>120</v>
      </c>
      <c r="Q735">
        <f t="shared" si="70"/>
        <v>17.82</v>
      </c>
      <c r="R735" t="str">
        <f t="shared" si="67"/>
        <v>publishing</v>
      </c>
      <c r="S735" t="str">
        <f t="shared" si="68"/>
        <v>nonfiction</v>
      </c>
      <c r="T735">
        <f t="shared" si="71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66"/>
        <v>42102.164583333331</v>
      </c>
      <c r="P736">
        <f t="shared" si="69"/>
        <v>126</v>
      </c>
      <c r="Q736">
        <f t="shared" si="70"/>
        <v>187.19</v>
      </c>
      <c r="R736" t="str">
        <f t="shared" si="67"/>
        <v>publishing</v>
      </c>
      <c r="S736" t="str">
        <f t="shared" si="68"/>
        <v>nonfiction</v>
      </c>
      <c r="T736">
        <f t="shared" si="71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66"/>
        <v>41946.029467592591</v>
      </c>
      <c r="P737">
        <f t="shared" si="69"/>
        <v>114</v>
      </c>
      <c r="Q737">
        <f t="shared" si="70"/>
        <v>234.81</v>
      </c>
      <c r="R737" t="str">
        <f t="shared" si="67"/>
        <v>publishing</v>
      </c>
      <c r="S737" t="str">
        <f t="shared" si="68"/>
        <v>nonfiction</v>
      </c>
      <c r="T737">
        <f t="shared" si="71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66"/>
        <v>41579.734259259261</v>
      </c>
      <c r="P738">
        <f t="shared" si="69"/>
        <v>315</v>
      </c>
      <c r="Q738">
        <f t="shared" si="70"/>
        <v>105.05</v>
      </c>
      <c r="R738" t="str">
        <f t="shared" si="67"/>
        <v>publishing</v>
      </c>
      <c r="S738" t="str">
        <f t="shared" si="68"/>
        <v>nonfiction</v>
      </c>
      <c r="T738">
        <f t="shared" si="71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66"/>
        <v>41667.275312500002</v>
      </c>
      <c r="P739">
        <f t="shared" si="69"/>
        <v>122</v>
      </c>
      <c r="Q739">
        <f t="shared" si="70"/>
        <v>56.67</v>
      </c>
      <c r="R739" t="str">
        <f t="shared" si="67"/>
        <v>publishing</v>
      </c>
      <c r="S739" t="str">
        <f t="shared" si="68"/>
        <v>nonfiction</v>
      </c>
      <c r="T739">
        <f t="shared" si="71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66"/>
        <v>41943.604097222218</v>
      </c>
      <c r="P740">
        <f t="shared" si="69"/>
        <v>107</v>
      </c>
      <c r="Q740">
        <f t="shared" si="70"/>
        <v>39.049999999999997</v>
      </c>
      <c r="R740" t="str">
        <f t="shared" si="67"/>
        <v>publishing</v>
      </c>
      <c r="S740" t="str">
        <f t="shared" si="68"/>
        <v>nonfiction</v>
      </c>
      <c r="T740">
        <f t="shared" si="71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66"/>
        <v>41829.502650462964</v>
      </c>
      <c r="P741">
        <f t="shared" si="69"/>
        <v>158</v>
      </c>
      <c r="Q741">
        <f t="shared" si="70"/>
        <v>68.349999999999994</v>
      </c>
      <c r="R741" t="str">
        <f t="shared" si="67"/>
        <v>publishing</v>
      </c>
      <c r="S741" t="str">
        <f t="shared" si="68"/>
        <v>nonfiction</v>
      </c>
      <c r="T741">
        <f t="shared" si="71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66"/>
        <v>42162.146782407406</v>
      </c>
      <c r="P742">
        <f t="shared" si="69"/>
        <v>107</v>
      </c>
      <c r="Q742">
        <f t="shared" si="70"/>
        <v>169.58</v>
      </c>
      <c r="R742" t="str">
        <f t="shared" si="67"/>
        <v>publishing</v>
      </c>
      <c r="S742" t="str">
        <f t="shared" si="68"/>
        <v>nonfiction</v>
      </c>
      <c r="T742">
        <f t="shared" si="71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66"/>
        <v>41401.648217592592</v>
      </c>
      <c r="P743">
        <f t="shared" si="69"/>
        <v>102</v>
      </c>
      <c r="Q743">
        <f t="shared" si="70"/>
        <v>141.41999999999999</v>
      </c>
      <c r="R743" t="str">
        <f t="shared" si="67"/>
        <v>publishing</v>
      </c>
      <c r="S743" t="str">
        <f t="shared" si="68"/>
        <v>nonfiction</v>
      </c>
      <c r="T743">
        <f t="shared" si="71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66"/>
        <v>41689.917962962965</v>
      </c>
      <c r="P744">
        <f t="shared" si="69"/>
        <v>111</v>
      </c>
      <c r="Q744">
        <f t="shared" si="70"/>
        <v>67.39</v>
      </c>
      <c r="R744" t="str">
        <f t="shared" si="67"/>
        <v>publishing</v>
      </c>
      <c r="S744" t="str">
        <f t="shared" si="68"/>
        <v>nonfiction</v>
      </c>
      <c r="T744">
        <f t="shared" si="71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66"/>
        <v>40990.709317129629</v>
      </c>
      <c r="P745">
        <f t="shared" si="69"/>
        <v>148</v>
      </c>
      <c r="Q745">
        <f t="shared" si="70"/>
        <v>54.27</v>
      </c>
      <c r="R745" t="str">
        <f t="shared" si="67"/>
        <v>publishing</v>
      </c>
      <c r="S745" t="str">
        <f t="shared" si="68"/>
        <v>nonfiction</v>
      </c>
      <c r="T745">
        <f t="shared" si="71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66"/>
        <v>41226.95721064815</v>
      </c>
      <c r="P746">
        <f t="shared" si="69"/>
        <v>102</v>
      </c>
      <c r="Q746">
        <f t="shared" si="70"/>
        <v>82.52</v>
      </c>
      <c r="R746" t="str">
        <f t="shared" si="67"/>
        <v>publishing</v>
      </c>
      <c r="S746" t="str">
        <f t="shared" si="68"/>
        <v>nonfiction</v>
      </c>
      <c r="T746">
        <f t="shared" si="71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66"/>
        <v>41367.572280092594</v>
      </c>
      <c r="P747">
        <f t="shared" si="69"/>
        <v>179</v>
      </c>
      <c r="Q747">
        <f t="shared" si="70"/>
        <v>53.73</v>
      </c>
      <c r="R747" t="str">
        <f t="shared" si="67"/>
        <v>publishing</v>
      </c>
      <c r="S747" t="str">
        <f t="shared" si="68"/>
        <v>nonfiction</v>
      </c>
      <c r="T747">
        <f t="shared" si="71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66"/>
        <v>41157.042928240742</v>
      </c>
      <c r="P748">
        <f t="shared" si="69"/>
        <v>111</v>
      </c>
      <c r="Q748">
        <f t="shared" si="70"/>
        <v>34.21</v>
      </c>
      <c r="R748" t="str">
        <f t="shared" si="67"/>
        <v>publishing</v>
      </c>
      <c r="S748" t="str">
        <f t="shared" si="68"/>
        <v>nonfiction</v>
      </c>
      <c r="T748">
        <f t="shared" si="71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66"/>
        <v>41988.548831018517</v>
      </c>
      <c r="P749">
        <f t="shared" si="69"/>
        <v>100</v>
      </c>
      <c r="Q749">
        <f t="shared" si="70"/>
        <v>127.33</v>
      </c>
      <c r="R749" t="str">
        <f t="shared" si="67"/>
        <v>publishing</v>
      </c>
      <c r="S749" t="str">
        <f t="shared" si="68"/>
        <v>nonfiction</v>
      </c>
      <c r="T749">
        <f t="shared" si="71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66"/>
        <v>41831.846828703703</v>
      </c>
      <c r="P750">
        <f t="shared" si="69"/>
        <v>100</v>
      </c>
      <c r="Q750">
        <f t="shared" si="70"/>
        <v>45.57</v>
      </c>
      <c r="R750" t="str">
        <f t="shared" si="67"/>
        <v>publishing</v>
      </c>
      <c r="S750" t="str">
        <f t="shared" si="68"/>
        <v>nonfiction</v>
      </c>
      <c r="T750">
        <f t="shared" si="71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66"/>
        <v>42733.94131944445</v>
      </c>
      <c r="P751">
        <f t="shared" si="69"/>
        <v>106</v>
      </c>
      <c r="Q751">
        <f t="shared" si="70"/>
        <v>95.96</v>
      </c>
      <c r="R751" t="str">
        <f t="shared" si="67"/>
        <v>publishing</v>
      </c>
      <c r="S751" t="str">
        <f t="shared" si="68"/>
        <v>nonfiction</v>
      </c>
      <c r="T751">
        <f t="shared" si="71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66"/>
        <v>41299.878148148149</v>
      </c>
      <c r="P752">
        <f t="shared" si="69"/>
        <v>103</v>
      </c>
      <c r="Q752">
        <f t="shared" si="70"/>
        <v>77.27</v>
      </c>
      <c r="R752" t="str">
        <f t="shared" si="67"/>
        <v>publishing</v>
      </c>
      <c r="S752" t="str">
        <f t="shared" si="68"/>
        <v>nonfiction</v>
      </c>
      <c r="T752">
        <f t="shared" si="71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66"/>
        <v>40713.630497685182</v>
      </c>
      <c r="P753">
        <f t="shared" si="69"/>
        <v>119</v>
      </c>
      <c r="Q753">
        <f t="shared" si="70"/>
        <v>57.34</v>
      </c>
      <c r="R753" t="str">
        <f t="shared" si="67"/>
        <v>publishing</v>
      </c>
      <c r="S753" t="str">
        <f t="shared" si="68"/>
        <v>nonfiction</v>
      </c>
      <c r="T753">
        <f t="shared" si="71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66"/>
        <v>42639.421493055561</v>
      </c>
      <c r="P754">
        <f t="shared" si="69"/>
        <v>112</v>
      </c>
      <c r="Q754">
        <f t="shared" si="70"/>
        <v>53.19</v>
      </c>
      <c r="R754" t="str">
        <f t="shared" si="67"/>
        <v>publishing</v>
      </c>
      <c r="S754" t="str">
        <f t="shared" si="68"/>
        <v>nonfiction</v>
      </c>
      <c r="T754">
        <f t="shared" si="71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66"/>
        <v>42019.590173611112</v>
      </c>
      <c r="P755">
        <f t="shared" si="69"/>
        <v>128</v>
      </c>
      <c r="Q755">
        <f t="shared" si="70"/>
        <v>492.31</v>
      </c>
      <c r="R755" t="str">
        <f t="shared" si="67"/>
        <v>publishing</v>
      </c>
      <c r="S755" t="str">
        <f t="shared" si="68"/>
        <v>nonfiction</v>
      </c>
      <c r="T755">
        <f t="shared" si="71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66"/>
        <v>41249.749085648145</v>
      </c>
      <c r="P756">
        <f t="shared" si="69"/>
        <v>104</v>
      </c>
      <c r="Q756">
        <f t="shared" si="70"/>
        <v>42.35</v>
      </c>
      <c r="R756" t="str">
        <f t="shared" si="67"/>
        <v>publishing</v>
      </c>
      <c r="S756" t="str">
        <f t="shared" si="68"/>
        <v>nonfiction</v>
      </c>
      <c r="T756">
        <f t="shared" si="71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66"/>
        <v>41383.605057870373</v>
      </c>
      <c r="P757">
        <f t="shared" si="69"/>
        <v>102</v>
      </c>
      <c r="Q757">
        <f t="shared" si="70"/>
        <v>37.47</v>
      </c>
      <c r="R757" t="str">
        <f t="shared" si="67"/>
        <v>publishing</v>
      </c>
      <c r="S757" t="str">
        <f t="shared" si="68"/>
        <v>nonfiction</v>
      </c>
      <c r="T757">
        <f t="shared" si="71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66"/>
        <v>40590.766886574071</v>
      </c>
      <c r="P758">
        <f t="shared" si="69"/>
        <v>118</v>
      </c>
      <c r="Q758">
        <f t="shared" si="70"/>
        <v>37.450000000000003</v>
      </c>
      <c r="R758" t="str">
        <f t="shared" si="67"/>
        <v>publishing</v>
      </c>
      <c r="S758" t="str">
        <f t="shared" si="68"/>
        <v>nonfiction</v>
      </c>
      <c r="T758">
        <f t="shared" si="71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66"/>
        <v>41235.054560185185</v>
      </c>
      <c r="P759">
        <f t="shared" si="69"/>
        <v>238</v>
      </c>
      <c r="Q759">
        <f t="shared" si="70"/>
        <v>33.06</v>
      </c>
      <c r="R759" t="str">
        <f t="shared" si="67"/>
        <v>publishing</v>
      </c>
      <c r="S759" t="str">
        <f t="shared" si="68"/>
        <v>nonfiction</v>
      </c>
      <c r="T759">
        <f t="shared" si="71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66"/>
        <v>40429.836435185185</v>
      </c>
      <c r="P760">
        <f t="shared" si="69"/>
        <v>102</v>
      </c>
      <c r="Q760">
        <f t="shared" si="70"/>
        <v>134.21</v>
      </c>
      <c r="R760" t="str">
        <f t="shared" si="67"/>
        <v>publishing</v>
      </c>
      <c r="S760" t="str">
        <f t="shared" si="68"/>
        <v>nonfiction</v>
      </c>
      <c r="T760">
        <f t="shared" si="71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66"/>
        <v>41789.330312500002</v>
      </c>
      <c r="P761">
        <f t="shared" si="69"/>
        <v>102</v>
      </c>
      <c r="Q761">
        <f t="shared" si="70"/>
        <v>51.47</v>
      </c>
      <c r="R761" t="str">
        <f t="shared" si="67"/>
        <v>publishing</v>
      </c>
      <c r="S761" t="str">
        <f t="shared" si="68"/>
        <v>nonfiction</v>
      </c>
      <c r="T761">
        <f t="shared" si="71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66"/>
        <v>42670.764039351852</v>
      </c>
      <c r="P762">
        <f t="shared" si="69"/>
        <v>0</v>
      </c>
      <c r="Q762">
        <f t="shared" si="70"/>
        <v>0</v>
      </c>
      <c r="R762" t="str">
        <f t="shared" si="67"/>
        <v>publishing</v>
      </c>
      <c r="S762" t="str">
        <f t="shared" si="68"/>
        <v>fiction</v>
      </c>
      <c r="T762">
        <f t="shared" si="71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66"/>
        <v>41642.751458333332</v>
      </c>
      <c r="P763">
        <f t="shared" si="69"/>
        <v>5</v>
      </c>
      <c r="Q763">
        <f t="shared" si="70"/>
        <v>39.17</v>
      </c>
      <c r="R763" t="str">
        <f t="shared" si="67"/>
        <v>publishing</v>
      </c>
      <c r="S763" t="str">
        <f t="shared" si="68"/>
        <v>fiction</v>
      </c>
      <c r="T763">
        <f t="shared" si="71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66"/>
        <v>42690.858449074076</v>
      </c>
      <c r="P764">
        <f t="shared" si="69"/>
        <v>0</v>
      </c>
      <c r="Q764">
        <f t="shared" si="70"/>
        <v>0</v>
      </c>
      <c r="R764" t="str">
        <f t="shared" si="67"/>
        <v>publishing</v>
      </c>
      <c r="S764" t="str">
        <f t="shared" si="68"/>
        <v>fiction</v>
      </c>
      <c r="T764">
        <f t="shared" si="71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66"/>
        <v>41471.446851851848</v>
      </c>
      <c r="P765">
        <f t="shared" si="69"/>
        <v>0</v>
      </c>
      <c r="Q765">
        <f t="shared" si="70"/>
        <v>5</v>
      </c>
      <c r="R765" t="str">
        <f t="shared" si="67"/>
        <v>publishing</v>
      </c>
      <c r="S765" t="str">
        <f t="shared" si="68"/>
        <v>fiction</v>
      </c>
      <c r="T765">
        <f t="shared" si="71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66"/>
        <v>42227.173159722224</v>
      </c>
      <c r="P766">
        <f t="shared" si="69"/>
        <v>0</v>
      </c>
      <c r="Q766">
        <f t="shared" si="70"/>
        <v>0</v>
      </c>
      <c r="R766" t="str">
        <f t="shared" si="67"/>
        <v>publishing</v>
      </c>
      <c r="S766" t="str">
        <f t="shared" si="68"/>
        <v>fiction</v>
      </c>
      <c r="T766">
        <f t="shared" si="71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66"/>
        <v>41901.542638888888</v>
      </c>
      <c r="P767">
        <f t="shared" si="69"/>
        <v>36</v>
      </c>
      <c r="Q767">
        <f t="shared" si="70"/>
        <v>57.3</v>
      </c>
      <c r="R767" t="str">
        <f t="shared" si="67"/>
        <v>publishing</v>
      </c>
      <c r="S767" t="str">
        <f t="shared" si="68"/>
        <v>fiction</v>
      </c>
      <c r="T767">
        <f t="shared" si="71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66"/>
        <v>42021.783368055556</v>
      </c>
      <c r="P768">
        <f t="shared" si="69"/>
        <v>0</v>
      </c>
      <c r="Q768">
        <f t="shared" si="70"/>
        <v>0</v>
      </c>
      <c r="R768" t="str">
        <f t="shared" si="67"/>
        <v>publishing</v>
      </c>
      <c r="S768" t="str">
        <f t="shared" si="68"/>
        <v>fiction</v>
      </c>
      <c r="T768">
        <f t="shared" si="71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66"/>
        <v>42115.143634259264</v>
      </c>
      <c r="P769">
        <f t="shared" si="69"/>
        <v>4</v>
      </c>
      <c r="Q769">
        <f t="shared" si="70"/>
        <v>59</v>
      </c>
      <c r="R769" t="str">
        <f t="shared" si="67"/>
        <v>publishing</v>
      </c>
      <c r="S769" t="str">
        <f t="shared" si="68"/>
        <v>fiction</v>
      </c>
      <c r="T769">
        <f t="shared" si="71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72">(((J770/60)/60)/24)+DATE(1970,1,1)</f>
        <v>41594.207060185188</v>
      </c>
      <c r="P770">
        <f t="shared" si="69"/>
        <v>0</v>
      </c>
      <c r="Q770">
        <f t="shared" si="70"/>
        <v>0</v>
      </c>
      <c r="R770" t="str">
        <f t="shared" ref="R770:R833" si="73">LEFT(N770,SEARCH("/",N770)-1)</f>
        <v>publishing</v>
      </c>
      <c r="S770" t="str">
        <f t="shared" ref="S770:S833" si="74">RIGHT(N770,LEN(N770)-SEARCH("/",N770))</f>
        <v>fiction</v>
      </c>
      <c r="T770">
        <f t="shared" si="71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72"/>
        <v>41604.996458333335</v>
      </c>
      <c r="P771">
        <f t="shared" ref="P771:P834" si="75">ROUND(E771/D771*100,0)</f>
        <v>41</v>
      </c>
      <c r="Q771">
        <f t="shared" ref="Q771:Q834" si="76">IFERROR(ROUND(E771/L771,2),0)</f>
        <v>31.85</v>
      </c>
      <c r="R771" t="str">
        <f t="shared" si="73"/>
        <v>publishing</v>
      </c>
      <c r="S771" t="str">
        <f t="shared" si="74"/>
        <v>fiction</v>
      </c>
      <c r="T771">
        <f t="shared" ref="T771:T834" si="77">YEAR(O771)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72"/>
        <v>41289.999641203707</v>
      </c>
      <c r="P772">
        <f t="shared" si="75"/>
        <v>0</v>
      </c>
      <c r="Q772">
        <f t="shared" si="76"/>
        <v>0</v>
      </c>
      <c r="R772" t="str">
        <f t="shared" si="73"/>
        <v>publishing</v>
      </c>
      <c r="S772" t="str">
        <f t="shared" si="74"/>
        <v>fiction</v>
      </c>
      <c r="T772">
        <f t="shared" si="77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72"/>
        <v>42349.824097222227</v>
      </c>
      <c r="P773">
        <f t="shared" si="75"/>
        <v>0</v>
      </c>
      <c r="Q773">
        <f t="shared" si="76"/>
        <v>10</v>
      </c>
      <c r="R773" t="str">
        <f t="shared" si="73"/>
        <v>publishing</v>
      </c>
      <c r="S773" t="str">
        <f t="shared" si="74"/>
        <v>fiction</v>
      </c>
      <c r="T773">
        <f t="shared" si="77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72"/>
        <v>40068.056932870371</v>
      </c>
      <c r="P774">
        <f t="shared" si="75"/>
        <v>3</v>
      </c>
      <c r="Q774">
        <f t="shared" si="76"/>
        <v>50</v>
      </c>
      <c r="R774" t="str">
        <f t="shared" si="73"/>
        <v>publishing</v>
      </c>
      <c r="S774" t="str">
        <f t="shared" si="74"/>
        <v>fiction</v>
      </c>
      <c r="T774">
        <f t="shared" si="77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72"/>
        <v>42100.735937499994</v>
      </c>
      <c r="P775">
        <f t="shared" si="75"/>
        <v>1</v>
      </c>
      <c r="Q775">
        <f t="shared" si="76"/>
        <v>16</v>
      </c>
      <c r="R775" t="str">
        <f t="shared" si="73"/>
        <v>publishing</v>
      </c>
      <c r="S775" t="str">
        <f t="shared" si="74"/>
        <v>fiction</v>
      </c>
      <c r="T775">
        <f t="shared" si="77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72"/>
        <v>41663.780300925922</v>
      </c>
      <c r="P776">
        <f t="shared" si="75"/>
        <v>70</v>
      </c>
      <c r="Q776">
        <f t="shared" si="76"/>
        <v>39</v>
      </c>
      <c r="R776" t="str">
        <f t="shared" si="73"/>
        <v>publishing</v>
      </c>
      <c r="S776" t="str">
        <f t="shared" si="74"/>
        <v>fiction</v>
      </c>
      <c r="T776">
        <f t="shared" si="77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72"/>
        <v>40863.060127314813</v>
      </c>
      <c r="P777">
        <f t="shared" si="75"/>
        <v>2</v>
      </c>
      <c r="Q777">
        <f t="shared" si="76"/>
        <v>34</v>
      </c>
      <c r="R777" t="str">
        <f t="shared" si="73"/>
        <v>publishing</v>
      </c>
      <c r="S777" t="str">
        <f t="shared" si="74"/>
        <v>fiction</v>
      </c>
      <c r="T777">
        <f t="shared" si="77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72"/>
        <v>42250.685706018514</v>
      </c>
      <c r="P778">
        <f t="shared" si="75"/>
        <v>51</v>
      </c>
      <c r="Q778">
        <f t="shared" si="76"/>
        <v>63.12</v>
      </c>
      <c r="R778" t="str">
        <f t="shared" si="73"/>
        <v>publishing</v>
      </c>
      <c r="S778" t="str">
        <f t="shared" si="74"/>
        <v>fiction</v>
      </c>
      <c r="T778">
        <f t="shared" si="77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72"/>
        <v>41456.981215277774</v>
      </c>
      <c r="P779">
        <f t="shared" si="75"/>
        <v>1</v>
      </c>
      <c r="Q779">
        <f t="shared" si="76"/>
        <v>7</v>
      </c>
      <c r="R779" t="str">
        <f t="shared" si="73"/>
        <v>publishing</v>
      </c>
      <c r="S779" t="str">
        <f t="shared" si="74"/>
        <v>fiction</v>
      </c>
      <c r="T779">
        <f t="shared" si="77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72"/>
        <v>41729.702314814815</v>
      </c>
      <c r="P780">
        <f t="shared" si="75"/>
        <v>0</v>
      </c>
      <c r="Q780">
        <f t="shared" si="76"/>
        <v>2</v>
      </c>
      <c r="R780" t="str">
        <f t="shared" si="73"/>
        <v>publishing</v>
      </c>
      <c r="S780" t="str">
        <f t="shared" si="74"/>
        <v>fiction</v>
      </c>
      <c r="T780">
        <f t="shared" si="77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72"/>
        <v>40436.68408564815</v>
      </c>
      <c r="P781">
        <f t="shared" si="75"/>
        <v>3</v>
      </c>
      <c r="Q781">
        <f t="shared" si="76"/>
        <v>66.67</v>
      </c>
      <c r="R781" t="str">
        <f t="shared" si="73"/>
        <v>publishing</v>
      </c>
      <c r="S781" t="str">
        <f t="shared" si="74"/>
        <v>fiction</v>
      </c>
      <c r="T781">
        <f t="shared" si="77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72"/>
        <v>40636.673900462964</v>
      </c>
      <c r="P782">
        <f t="shared" si="75"/>
        <v>104</v>
      </c>
      <c r="Q782">
        <f t="shared" si="76"/>
        <v>38.520000000000003</v>
      </c>
      <c r="R782" t="str">
        <f t="shared" si="73"/>
        <v>music</v>
      </c>
      <c r="S782" t="str">
        <f t="shared" si="74"/>
        <v>rock</v>
      </c>
      <c r="T782">
        <f t="shared" si="77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72"/>
        <v>41403.000856481485</v>
      </c>
      <c r="P783">
        <f t="shared" si="75"/>
        <v>133</v>
      </c>
      <c r="Q783">
        <f t="shared" si="76"/>
        <v>42.61</v>
      </c>
      <c r="R783" t="str">
        <f t="shared" si="73"/>
        <v>music</v>
      </c>
      <c r="S783" t="str">
        <f t="shared" si="74"/>
        <v>rock</v>
      </c>
      <c r="T783">
        <f t="shared" si="77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72"/>
        <v>41116.758125</v>
      </c>
      <c r="P784">
        <f t="shared" si="75"/>
        <v>100</v>
      </c>
      <c r="Q784">
        <f t="shared" si="76"/>
        <v>50</v>
      </c>
      <c r="R784" t="str">
        <f t="shared" si="73"/>
        <v>music</v>
      </c>
      <c r="S784" t="str">
        <f t="shared" si="74"/>
        <v>rock</v>
      </c>
      <c r="T784">
        <f t="shared" si="77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72"/>
        <v>40987.773715277777</v>
      </c>
      <c r="P785">
        <f t="shared" si="75"/>
        <v>148</v>
      </c>
      <c r="Q785">
        <f t="shared" si="76"/>
        <v>63.49</v>
      </c>
      <c r="R785" t="str">
        <f t="shared" si="73"/>
        <v>music</v>
      </c>
      <c r="S785" t="str">
        <f t="shared" si="74"/>
        <v>rock</v>
      </c>
      <c r="T785">
        <f t="shared" si="77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72"/>
        <v>41675.149525462963</v>
      </c>
      <c r="P786">
        <f t="shared" si="75"/>
        <v>103</v>
      </c>
      <c r="Q786">
        <f t="shared" si="76"/>
        <v>102.5</v>
      </c>
      <c r="R786" t="str">
        <f t="shared" si="73"/>
        <v>music</v>
      </c>
      <c r="S786" t="str">
        <f t="shared" si="74"/>
        <v>rock</v>
      </c>
      <c r="T786">
        <f t="shared" si="77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72"/>
        <v>41303.593923611108</v>
      </c>
      <c r="P787">
        <f t="shared" si="75"/>
        <v>181</v>
      </c>
      <c r="Q787">
        <f t="shared" si="76"/>
        <v>31.14</v>
      </c>
      <c r="R787" t="str">
        <f t="shared" si="73"/>
        <v>music</v>
      </c>
      <c r="S787" t="str">
        <f t="shared" si="74"/>
        <v>rock</v>
      </c>
      <c r="T787">
        <f t="shared" si="77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72"/>
        <v>40983.055949074071</v>
      </c>
      <c r="P788">
        <f t="shared" si="75"/>
        <v>143</v>
      </c>
      <c r="Q788">
        <f t="shared" si="76"/>
        <v>162.27000000000001</v>
      </c>
      <c r="R788" t="str">
        <f t="shared" si="73"/>
        <v>music</v>
      </c>
      <c r="S788" t="str">
        <f t="shared" si="74"/>
        <v>rock</v>
      </c>
      <c r="T788">
        <f t="shared" si="77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72"/>
        <v>41549.627615740741</v>
      </c>
      <c r="P789">
        <f t="shared" si="75"/>
        <v>114</v>
      </c>
      <c r="Q789">
        <f t="shared" si="76"/>
        <v>80.59</v>
      </c>
      <c r="R789" t="str">
        <f t="shared" si="73"/>
        <v>music</v>
      </c>
      <c r="S789" t="str">
        <f t="shared" si="74"/>
        <v>rock</v>
      </c>
      <c r="T789">
        <f t="shared" si="77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72"/>
        <v>41059.006805555553</v>
      </c>
      <c r="P790">
        <f t="shared" si="75"/>
        <v>204</v>
      </c>
      <c r="Q790">
        <f t="shared" si="76"/>
        <v>59.85</v>
      </c>
      <c r="R790" t="str">
        <f t="shared" si="73"/>
        <v>music</v>
      </c>
      <c r="S790" t="str">
        <f t="shared" si="74"/>
        <v>rock</v>
      </c>
      <c r="T790">
        <f t="shared" si="77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72"/>
        <v>41277.186111111114</v>
      </c>
      <c r="P791">
        <f t="shared" si="75"/>
        <v>109</v>
      </c>
      <c r="Q791">
        <f t="shared" si="76"/>
        <v>132.86000000000001</v>
      </c>
      <c r="R791" t="str">
        <f t="shared" si="73"/>
        <v>music</v>
      </c>
      <c r="S791" t="str">
        <f t="shared" si="74"/>
        <v>rock</v>
      </c>
      <c r="T791">
        <f t="shared" si="77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72"/>
        <v>41276.047905092593</v>
      </c>
      <c r="P792">
        <f t="shared" si="75"/>
        <v>144</v>
      </c>
      <c r="Q792">
        <f t="shared" si="76"/>
        <v>92.55</v>
      </c>
      <c r="R792" t="str">
        <f t="shared" si="73"/>
        <v>music</v>
      </c>
      <c r="S792" t="str">
        <f t="shared" si="74"/>
        <v>rock</v>
      </c>
      <c r="T792">
        <f t="shared" si="77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72"/>
        <v>41557.780624999999</v>
      </c>
      <c r="P793">
        <f t="shared" si="75"/>
        <v>104</v>
      </c>
      <c r="Q793">
        <f t="shared" si="76"/>
        <v>60.86</v>
      </c>
      <c r="R793" t="str">
        <f t="shared" si="73"/>
        <v>music</v>
      </c>
      <c r="S793" t="str">
        <f t="shared" si="74"/>
        <v>rock</v>
      </c>
      <c r="T793">
        <f t="shared" si="77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72"/>
        <v>41555.873645833337</v>
      </c>
      <c r="P794">
        <f t="shared" si="75"/>
        <v>100</v>
      </c>
      <c r="Q794">
        <f t="shared" si="76"/>
        <v>41.85</v>
      </c>
      <c r="R794" t="str">
        <f t="shared" si="73"/>
        <v>music</v>
      </c>
      <c r="S794" t="str">
        <f t="shared" si="74"/>
        <v>rock</v>
      </c>
      <c r="T794">
        <f t="shared" si="77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72"/>
        <v>41442.741249999999</v>
      </c>
      <c r="P795">
        <f t="shared" si="75"/>
        <v>103</v>
      </c>
      <c r="Q795">
        <f t="shared" si="76"/>
        <v>88.33</v>
      </c>
      <c r="R795" t="str">
        <f t="shared" si="73"/>
        <v>music</v>
      </c>
      <c r="S795" t="str">
        <f t="shared" si="74"/>
        <v>rock</v>
      </c>
      <c r="T795">
        <f t="shared" si="77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72"/>
        <v>40736.115011574075</v>
      </c>
      <c r="P796">
        <f t="shared" si="75"/>
        <v>105</v>
      </c>
      <c r="Q796">
        <f t="shared" si="76"/>
        <v>158.96</v>
      </c>
      <c r="R796" t="str">
        <f t="shared" si="73"/>
        <v>music</v>
      </c>
      <c r="S796" t="str">
        <f t="shared" si="74"/>
        <v>rock</v>
      </c>
      <c r="T796">
        <f t="shared" si="77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72"/>
        <v>40963.613032407404</v>
      </c>
      <c r="P797">
        <f t="shared" si="75"/>
        <v>112</v>
      </c>
      <c r="Q797">
        <f t="shared" si="76"/>
        <v>85.05</v>
      </c>
      <c r="R797" t="str">
        <f t="shared" si="73"/>
        <v>music</v>
      </c>
      <c r="S797" t="str">
        <f t="shared" si="74"/>
        <v>rock</v>
      </c>
      <c r="T797">
        <f t="shared" si="77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72"/>
        <v>41502.882928240739</v>
      </c>
      <c r="P798">
        <f t="shared" si="75"/>
        <v>101</v>
      </c>
      <c r="Q798">
        <f t="shared" si="76"/>
        <v>112.61</v>
      </c>
      <c r="R798" t="str">
        <f t="shared" si="73"/>
        <v>music</v>
      </c>
      <c r="S798" t="str">
        <f t="shared" si="74"/>
        <v>rock</v>
      </c>
      <c r="T798">
        <f t="shared" si="77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72"/>
        <v>40996.994074074071</v>
      </c>
      <c r="P799">
        <f t="shared" si="75"/>
        <v>108</v>
      </c>
      <c r="Q799">
        <f t="shared" si="76"/>
        <v>45.44</v>
      </c>
      <c r="R799" t="str">
        <f t="shared" si="73"/>
        <v>music</v>
      </c>
      <c r="S799" t="str">
        <f t="shared" si="74"/>
        <v>rock</v>
      </c>
      <c r="T799">
        <f t="shared" si="77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72"/>
        <v>41882.590127314819</v>
      </c>
      <c r="P800">
        <f t="shared" si="75"/>
        <v>115</v>
      </c>
      <c r="Q800">
        <f t="shared" si="76"/>
        <v>46.22</v>
      </c>
      <c r="R800" t="str">
        <f t="shared" si="73"/>
        <v>music</v>
      </c>
      <c r="S800" t="str">
        <f t="shared" si="74"/>
        <v>rock</v>
      </c>
      <c r="T800">
        <f t="shared" si="77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72"/>
        <v>40996.667199074072</v>
      </c>
      <c r="P801">
        <f t="shared" si="75"/>
        <v>100</v>
      </c>
      <c r="Q801">
        <f t="shared" si="76"/>
        <v>178.61</v>
      </c>
      <c r="R801" t="str">
        <f t="shared" si="73"/>
        <v>music</v>
      </c>
      <c r="S801" t="str">
        <f t="shared" si="74"/>
        <v>rock</v>
      </c>
      <c r="T801">
        <f t="shared" si="77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72"/>
        <v>41863.433495370373</v>
      </c>
      <c r="P802">
        <f t="shared" si="75"/>
        <v>152</v>
      </c>
      <c r="Q802">
        <f t="shared" si="76"/>
        <v>40.75</v>
      </c>
      <c r="R802" t="str">
        <f t="shared" si="73"/>
        <v>music</v>
      </c>
      <c r="S802" t="str">
        <f t="shared" si="74"/>
        <v>rock</v>
      </c>
      <c r="T802">
        <f t="shared" si="77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72"/>
        <v>40695.795370370368</v>
      </c>
      <c r="P803">
        <f t="shared" si="75"/>
        <v>112</v>
      </c>
      <c r="Q803">
        <f t="shared" si="76"/>
        <v>43.73</v>
      </c>
      <c r="R803" t="str">
        <f t="shared" si="73"/>
        <v>music</v>
      </c>
      <c r="S803" t="str">
        <f t="shared" si="74"/>
        <v>rock</v>
      </c>
      <c r="T803">
        <f t="shared" si="77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72"/>
        <v>41123.022268518522</v>
      </c>
      <c r="P804">
        <f t="shared" si="75"/>
        <v>101</v>
      </c>
      <c r="Q804">
        <f t="shared" si="76"/>
        <v>81.069999999999993</v>
      </c>
      <c r="R804" t="str">
        <f t="shared" si="73"/>
        <v>music</v>
      </c>
      <c r="S804" t="str">
        <f t="shared" si="74"/>
        <v>rock</v>
      </c>
      <c r="T804">
        <f t="shared" si="77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72"/>
        <v>40665.949976851851</v>
      </c>
      <c r="P805">
        <f t="shared" si="75"/>
        <v>123</v>
      </c>
      <c r="Q805">
        <f t="shared" si="76"/>
        <v>74.61</v>
      </c>
      <c r="R805" t="str">
        <f t="shared" si="73"/>
        <v>music</v>
      </c>
      <c r="S805" t="str">
        <f t="shared" si="74"/>
        <v>rock</v>
      </c>
      <c r="T805">
        <f t="shared" si="77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72"/>
        <v>40730.105625000004</v>
      </c>
      <c r="P806">
        <f t="shared" si="75"/>
        <v>100</v>
      </c>
      <c r="Q806">
        <f t="shared" si="76"/>
        <v>305.56</v>
      </c>
      <c r="R806" t="str">
        <f t="shared" si="73"/>
        <v>music</v>
      </c>
      <c r="S806" t="str">
        <f t="shared" si="74"/>
        <v>rock</v>
      </c>
      <c r="T806">
        <f t="shared" si="77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72"/>
        <v>40690.823055555556</v>
      </c>
      <c r="P807">
        <f t="shared" si="75"/>
        <v>105</v>
      </c>
      <c r="Q807">
        <f t="shared" si="76"/>
        <v>58.33</v>
      </c>
      <c r="R807" t="str">
        <f t="shared" si="73"/>
        <v>music</v>
      </c>
      <c r="S807" t="str">
        <f t="shared" si="74"/>
        <v>rock</v>
      </c>
      <c r="T807">
        <f t="shared" si="77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72"/>
        <v>40763.691423611112</v>
      </c>
      <c r="P808">
        <f t="shared" si="75"/>
        <v>104</v>
      </c>
      <c r="Q808">
        <f t="shared" si="76"/>
        <v>117.68</v>
      </c>
      <c r="R808" t="str">
        <f t="shared" si="73"/>
        <v>music</v>
      </c>
      <c r="S808" t="str">
        <f t="shared" si="74"/>
        <v>rock</v>
      </c>
      <c r="T808">
        <f t="shared" si="77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72"/>
        <v>42759.628599537042</v>
      </c>
      <c r="P809">
        <f t="shared" si="75"/>
        <v>105</v>
      </c>
      <c r="Q809">
        <f t="shared" si="76"/>
        <v>73.77</v>
      </c>
      <c r="R809" t="str">
        <f t="shared" si="73"/>
        <v>music</v>
      </c>
      <c r="S809" t="str">
        <f t="shared" si="74"/>
        <v>rock</v>
      </c>
      <c r="T809">
        <f t="shared" si="77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72"/>
        <v>41962.100532407407</v>
      </c>
      <c r="P810">
        <f t="shared" si="75"/>
        <v>100</v>
      </c>
      <c r="Q810">
        <f t="shared" si="76"/>
        <v>104.65</v>
      </c>
      <c r="R810" t="str">
        <f t="shared" si="73"/>
        <v>music</v>
      </c>
      <c r="S810" t="str">
        <f t="shared" si="74"/>
        <v>rock</v>
      </c>
      <c r="T810">
        <f t="shared" si="77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72"/>
        <v>41628.833680555559</v>
      </c>
      <c r="P811">
        <f t="shared" si="75"/>
        <v>104</v>
      </c>
      <c r="Q811">
        <f t="shared" si="76"/>
        <v>79.83</v>
      </c>
      <c r="R811" t="str">
        <f t="shared" si="73"/>
        <v>music</v>
      </c>
      <c r="S811" t="str">
        <f t="shared" si="74"/>
        <v>rock</v>
      </c>
      <c r="T811">
        <f t="shared" si="77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72"/>
        <v>41123.056273148148</v>
      </c>
      <c r="P812">
        <f t="shared" si="75"/>
        <v>105</v>
      </c>
      <c r="Q812">
        <f t="shared" si="76"/>
        <v>58.33</v>
      </c>
      <c r="R812" t="str">
        <f t="shared" si="73"/>
        <v>music</v>
      </c>
      <c r="S812" t="str">
        <f t="shared" si="74"/>
        <v>rock</v>
      </c>
      <c r="T812">
        <f t="shared" si="77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72"/>
        <v>41443.643541666665</v>
      </c>
      <c r="P813">
        <f t="shared" si="75"/>
        <v>104</v>
      </c>
      <c r="Q813">
        <f t="shared" si="76"/>
        <v>86.67</v>
      </c>
      <c r="R813" t="str">
        <f t="shared" si="73"/>
        <v>music</v>
      </c>
      <c r="S813" t="str">
        <f t="shared" si="74"/>
        <v>rock</v>
      </c>
      <c r="T813">
        <f t="shared" si="77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72"/>
        <v>41282.017962962964</v>
      </c>
      <c r="P814">
        <f t="shared" si="75"/>
        <v>152</v>
      </c>
      <c r="Q814">
        <f t="shared" si="76"/>
        <v>27.61</v>
      </c>
      <c r="R814" t="str">
        <f t="shared" si="73"/>
        <v>music</v>
      </c>
      <c r="S814" t="str">
        <f t="shared" si="74"/>
        <v>rock</v>
      </c>
      <c r="T814">
        <f t="shared" si="77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72"/>
        <v>41080.960243055553</v>
      </c>
      <c r="P815">
        <f t="shared" si="75"/>
        <v>160</v>
      </c>
      <c r="Q815">
        <f t="shared" si="76"/>
        <v>25</v>
      </c>
      <c r="R815" t="str">
        <f t="shared" si="73"/>
        <v>music</v>
      </c>
      <c r="S815" t="str">
        <f t="shared" si="74"/>
        <v>rock</v>
      </c>
      <c r="T815">
        <f t="shared" si="77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72"/>
        <v>40679.743067129632</v>
      </c>
      <c r="P816">
        <f t="shared" si="75"/>
        <v>127</v>
      </c>
      <c r="Q816">
        <f t="shared" si="76"/>
        <v>45.46</v>
      </c>
      <c r="R816" t="str">
        <f t="shared" si="73"/>
        <v>music</v>
      </c>
      <c r="S816" t="str">
        <f t="shared" si="74"/>
        <v>rock</v>
      </c>
      <c r="T816">
        <f t="shared" si="77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72"/>
        <v>41914.917858796296</v>
      </c>
      <c r="P817">
        <f t="shared" si="75"/>
        <v>107</v>
      </c>
      <c r="Q817">
        <f t="shared" si="76"/>
        <v>99.53</v>
      </c>
      <c r="R817" t="str">
        <f t="shared" si="73"/>
        <v>music</v>
      </c>
      <c r="S817" t="str">
        <f t="shared" si="74"/>
        <v>rock</v>
      </c>
      <c r="T817">
        <f t="shared" si="77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72"/>
        <v>41341.870868055557</v>
      </c>
      <c r="P818">
        <f t="shared" si="75"/>
        <v>115</v>
      </c>
      <c r="Q818">
        <f t="shared" si="76"/>
        <v>39.31</v>
      </c>
      <c r="R818" t="str">
        <f t="shared" si="73"/>
        <v>music</v>
      </c>
      <c r="S818" t="str">
        <f t="shared" si="74"/>
        <v>rock</v>
      </c>
      <c r="T818">
        <f t="shared" si="77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72"/>
        <v>40925.599664351852</v>
      </c>
      <c r="P819">
        <f t="shared" si="75"/>
        <v>137</v>
      </c>
      <c r="Q819">
        <f t="shared" si="76"/>
        <v>89.42</v>
      </c>
      <c r="R819" t="str">
        <f t="shared" si="73"/>
        <v>music</v>
      </c>
      <c r="S819" t="str">
        <f t="shared" si="74"/>
        <v>rock</v>
      </c>
      <c r="T819">
        <f t="shared" si="77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72"/>
        <v>41120.882881944446</v>
      </c>
      <c r="P820">
        <f t="shared" si="75"/>
        <v>156</v>
      </c>
      <c r="Q820">
        <f t="shared" si="76"/>
        <v>28.68</v>
      </c>
      <c r="R820" t="str">
        <f t="shared" si="73"/>
        <v>music</v>
      </c>
      <c r="S820" t="str">
        <f t="shared" si="74"/>
        <v>rock</v>
      </c>
      <c r="T820">
        <f t="shared" si="77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72"/>
        <v>41619.998310185183</v>
      </c>
      <c r="P821">
        <f t="shared" si="75"/>
        <v>109</v>
      </c>
      <c r="Q821">
        <f t="shared" si="76"/>
        <v>31.07</v>
      </c>
      <c r="R821" t="str">
        <f t="shared" si="73"/>
        <v>music</v>
      </c>
      <c r="S821" t="str">
        <f t="shared" si="74"/>
        <v>rock</v>
      </c>
      <c r="T821">
        <f t="shared" si="77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72"/>
        <v>41768.841921296298</v>
      </c>
      <c r="P822">
        <f t="shared" si="75"/>
        <v>134</v>
      </c>
      <c r="Q822">
        <f t="shared" si="76"/>
        <v>70.55</v>
      </c>
      <c r="R822" t="str">
        <f t="shared" si="73"/>
        <v>music</v>
      </c>
      <c r="S822" t="str">
        <f t="shared" si="74"/>
        <v>rock</v>
      </c>
      <c r="T822">
        <f t="shared" si="77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72"/>
        <v>42093.922048611115</v>
      </c>
      <c r="P823">
        <f t="shared" si="75"/>
        <v>100</v>
      </c>
      <c r="Q823">
        <f t="shared" si="76"/>
        <v>224.13</v>
      </c>
      <c r="R823" t="str">
        <f t="shared" si="73"/>
        <v>music</v>
      </c>
      <c r="S823" t="str">
        <f t="shared" si="74"/>
        <v>rock</v>
      </c>
      <c r="T823">
        <f t="shared" si="77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72"/>
        <v>41157.947337962964</v>
      </c>
      <c r="P824">
        <f t="shared" si="75"/>
        <v>119</v>
      </c>
      <c r="Q824">
        <f t="shared" si="76"/>
        <v>51.81</v>
      </c>
      <c r="R824" t="str">
        <f t="shared" si="73"/>
        <v>music</v>
      </c>
      <c r="S824" t="str">
        <f t="shared" si="74"/>
        <v>rock</v>
      </c>
      <c r="T824">
        <f t="shared" si="77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72"/>
        <v>42055.972824074073</v>
      </c>
      <c r="P825">
        <f t="shared" si="75"/>
        <v>180</v>
      </c>
      <c r="Q825">
        <f t="shared" si="76"/>
        <v>43.52</v>
      </c>
      <c r="R825" t="str">
        <f t="shared" si="73"/>
        <v>music</v>
      </c>
      <c r="S825" t="str">
        <f t="shared" si="74"/>
        <v>rock</v>
      </c>
      <c r="T825">
        <f t="shared" si="77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72"/>
        <v>40250.242106481484</v>
      </c>
      <c r="P826">
        <f t="shared" si="75"/>
        <v>134</v>
      </c>
      <c r="Q826">
        <f t="shared" si="76"/>
        <v>39.82</v>
      </c>
      <c r="R826" t="str">
        <f t="shared" si="73"/>
        <v>music</v>
      </c>
      <c r="S826" t="str">
        <f t="shared" si="74"/>
        <v>rock</v>
      </c>
      <c r="T826">
        <f t="shared" si="77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72"/>
        <v>41186.306527777779</v>
      </c>
      <c r="P827">
        <f t="shared" si="75"/>
        <v>100</v>
      </c>
      <c r="Q827">
        <f t="shared" si="76"/>
        <v>126.81</v>
      </c>
      <c r="R827" t="str">
        <f t="shared" si="73"/>
        <v>music</v>
      </c>
      <c r="S827" t="str">
        <f t="shared" si="74"/>
        <v>rock</v>
      </c>
      <c r="T827">
        <f t="shared" si="77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72"/>
        <v>40973.038541666669</v>
      </c>
      <c r="P828">
        <f t="shared" si="75"/>
        <v>101</v>
      </c>
      <c r="Q828">
        <f t="shared" si="76"/>
        <v>113.88</v>
      </c>
      <c r="R828" t="str">
        <f t="shared" si="73"/>
        <v>music</v>
      </c>
      <c r="S828" t="str">
        <f t="shared" si="74"/>
        <v>rock</v>
      </c>
      <c r="T828">
        <f t="shared" si="77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72"/>
        <v>40927.473460648151</v>
      </c>
      <c r="P829">
        <f t="shared" si="75"/>
        <v>103</v>
      </c>
      <c r="Q829">
        <f t="shared" si="76"/>
        <v>28.18</v>
      </c>
      <c r="R829" t="str">
        <f t="shared" si="73"/>
        <v>music</v>
      </c>
      <c r="S829" t="str">
        <f t="shared" si="74"/>
        <v>rock</v>
      </c>
      <c r="T829">
        <f t="shared" si="77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72"/>
        <v>41073.050717592596</v>
      </c>
      <c r="P830">
        <f t="shared" si="75"/>
        <v>107</v>
      </c>
      <c r="Q830">
        <f t="shared" si="76"/>
        <v>36.61</v>
      </c>
      <c r="R830" t="str">
        <f t="shared" si="73"/>
        <v>music</v>
      </c>
      <c r="S830" t="str">
        <f t="shared" si="74"/>
        <v>rock</v>
      </c>
      <c r="T830">
        <f t="shared" si="77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72"/>
        <v>42504.801388888889</v>
      </c>
      <c r="P831">
        <f t="shared" si="75"/>
        <v>104</v>
      </c>
      <c r="Q831">
        <f t="shared" si="76"/>
        <v>32.5</v>
      </c>
      <c r="R831" t="str">
        <f t="shared" si="73"/>
        <v>music</v>
      </c>
      <c r="S831" t="str">
        <f t="shared" si="74"/>
        <v>rock</v>
      </c>
      <c r="T831">
        <f t="shared" si="77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72"/>
        <v>41325.525752314818</v>
      </c>
      <c r="P832">
        <f t="shared" si="75"/>
        <v>108</v>
      </c>
      <c r="Q832">
        <f t="shared" si="76"/>
        <v>60.66</v>
      </c>
      <c r="R832" t="str">
        <f t="shared" si="73"/>
        <v>music</v>
      </c>
      <c r="S832" t="str">
        <f t="shared" si="74"/>
        <v>rock</v>
      </c>
      <c r="T832">
        <f t="shared" si="77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72"/>
        <v>40996.646921296298</v>
      </c>
      <c r="P833">
        <f t="shared" si="75"/>
        <v>233</v>
      </c>
      <c r="Q833">
        <f t="shared" si="76"/>
        <v>175</v>
      </c>
      <c r="R833" t="str">
        <f t="shared" si="73"/>
        <v>music</v>
      </c>
      <c r="S833" t="str">
        <f t="shared" si="74"/>
        <v>rock</v>
      </c>
      <c r="T833">
        <f t="shared" si="77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78">(((J834/60)/60)/24)+DATE(1970,1,1)</f>
        <v>40869.675173611111</v>
      </c>
      <c r="P834">
        <f t="shared" si="75"/>
        <v>101</v>
      </c>
      <c r="Q834">
        <f t="shared" si="76"/>
        <v>97.99</v>
      </c>
      <c r="R834" t="str">
        <f t="shared" ref="R834:R897" si="79">LEFT(N834,SEARCH("/",N834)-1)</f>
        <v>music</v>
      </c>
      <c r="S834" t="str">
        <f t="shared" ref="S834:S897" si="80">RIGHT(N834,LEN(N834)-SEARCH("/",N834))</f>
        <v>rock</v>
      </c>
      <c r="T834">
        <f t="shared" si="77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78"/>
        <v>41718.878182870372</v>
      </c>
      <c r="P835">
        <f t="shared" ref="P835:P898" si="81">ROUND(E835/D835*100,0)</f>
        <v>102</v>
      </c>
      <c r="Q835">
        <f t="shared" ref="Q835:Q898" si="82">IFERROR(ROUND(E835/L835,2),0)</f>
        <v>148.78</v>
      </c>
      <c r="R835" t="str">
        <f t="shared" si="79"/>
        <v>music</v>
      </c>
      <c r="S835" t="str">
        <f t="shared" si="80"/>
        <v>rock</v>
      </c>
      <c r="T835">
        <f t="shared" ref="T835:T898" si="83">YEAR(O835)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78"/>
        <v>41422.822824074072</v>
      </c>
      <c r="P836">
        <f t="shared" si="81"/>
        <v>131</v>
      </c>
      <c r="Q836">
        <f t="shared" si="82"/>
        <v>96.08</v>
      </c>
      <c r="R836" t="str">
        <f t="shared" si="79"/>
        <v>music</v>
      </c>
      <c r="S836" t="str">
        <f t="shared" si="80"/>
        <v>rock</v>
      </c>
      <c r="T836">
        <f t="shared" si="83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78"/>
        <v>41005.45784722222</v>
      </c>
      <c r="P837">
        <f t="shared" si="81"/>
        <v>117</v>
      </c>
      <c r="Q837">
        <f t="shared" si="82"/>
        <v>58.63</v>
      </c>
      <c r="R837" t="str">
        <f t="shared" si="79"/>
        <v>music</v>
      </c>
      <c r="S837" t="str">
        <f t="shared" si="80"/>
        <v>rock</v>
      </c>
      <c r="T837">
        <f t="shared" si="83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78"/>
        <v>41524.056921296295</v>
      </c>
      <c r="P838">
        <f t="shared" si="81"/>
        <v>101</v>
      </c>
      <c r="Q838">
        <f t="shared" si="82"/>
        <v>109.71</v>
      </c>
      <c r="R838" t="str">
        <f t="shared" si="79"/>
        <v>music</v>
      </c>
      <c r="S838" t="str">
        <f t="shared" si="80"/>
        <v>rock</v>
      </c>
      <c r="T838">
        <f t="shared" si="83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78"/>
        <v>41730.998402777775</v>
      </c>
      <c r="P839">
        <f t="shared" si="81"/>
        <v>122</v>
      </c>
      <c r="Q839">
        <f t="shared" si="82"/>
        <v>49.11</v>
      </c>
      <c r="R839" t="str">
        <f t="shared" si="79"/>
        <v>music</v>
      </c>
      <c r="S839" t="str">
        <f t="shared" si="80"/>
        <v>rock</v>
      </c>
      <c r="T839">
        <f t="shared" si="83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78"/>
        <v>40895.897974537038</v>
      </c>
      <c r="P840">
        <f t="shared" si="81"/>
        <v>145</v>
      </c>
      <c r="Q840">
        <f t="shared" si="82"/>
        <v>47.67</v>
      </c>
      <c r="R840" t="str">
        <f t="shared" si="79"/>
        <v>music</v>
      </c>
      <c r="S840" t="str">
        <f t="shared" si="80"/>
        <v>rock</v>
      </c>
      <c r="T840">
        <f t="shared" si="83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78"/>
        <v>41144.763379629629</v>
      </c>
      <c r="P841">
        <f t="shared" si="81"/>
        <v>117</v>
      </c>
      <c r="Q841">
        <f t="shared" si="82"/>
        <v>60.74</v>
      </c>
      <c r="R841" t="str">
        <f t="shared" si="79"/>
        <v>music</v>
      </c>
      <c r="S841" t="str">
        <f t="shared" si="80"/>
        <v>rock</v>
      </c>
      <c r="T841">
        <f t="shared" si="83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78"/>
        <v>42607.226701388892</v>
      </c>
      <c r="P842">
        <f t="shared" si="81"/>
        <v>120</v>
      </c>
      <c r="Q842">
        <f t="shared" si="82"/>
        <v>63.38</v>
      </c>
      <c r="R842" t="str">
        <f t="shared" si="79"/>
        <v>music</v>
      </c>
      <c r="S842" t="str">
        <f t="shared" si="80"/>
        <v>metal</v>
      </c>
      <c r="T842">
        <f t="shared" si="83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78"/>
        <v>41923.838692129626</v>
      </c>
      <c r="P843">
        <f t="shared" si="81"/>
        <v>101</v>
      </c>
      <c r="Q843">
        <f t="shared" si="82"/>
        <v>53.89</v>
      </c>
      <c r="R843" t="str">
        <f t="shared" si="79"/>
        <v>music</v>
      </c>
      <c r="S843" t="str">
        <f t="shared" si="80"/>
        <v>metal</v>
      </c>
      <c r="T843">
        <f t="shared" si="83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78"/>
        <v>41526.592395833337</v>
      </c>
      <c r="P844">
        <f t="shared" si="81"/>
        <v>104</v>
      </c>
      <c r="Q844">
        <f t="shared" si="82"/>
        <v>66.87</v>
      </c>
      <c r="R844" t="str">
        <f t="shared" si="79"/>
        <v>music</v>
      </c>
      <c r="S844" t="str">
        <f t="shared" si="80"/>
        <v>metal</v>
      </c>
      <c r="T844">
        <f t="shared" si="83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78"/>
        <v>42695.257870370369</v>
      </c>
      <c r="P845">
        <f t="shared" si="81"/>
        <v>267</v>
      </c>
      <c r="Q845">
        <f t="shared" si="82"/>
        <v>63.1</v>
      </c>
      <c r="R845" t="str">
        <f t="shared" si="79"/>
        <v>music</v>
      </c>
      <c r="S845" t="str">
        <f t="shared" si="80"/>
        <v>metal</v>
      </c>
      <c r="T845">
        <f t="shared" si="83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78"/>
        <v>41905.684629629628</v>
      </c>
      <c r="P846">
        <f t="shared" si="81"/>
        <v>194</v>
      </c>
      <c r="Q846">
        <f t="shared" si="82"/>
        <v>36.630000000000003</v>
      </c>
      <c r="R846" t="str">
        <f t="shared" si="79"/>
        <v>music</v>
      </c>
      <c r="S846" t="str">
        <f t="shared" si="80"/>
        <v>metal</v>
      </c>
      <c r="T846">
        <f t="shared" si="83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78"/>
        <v>42578.205972222218</v>
      </c>
      <c r="P847">
        <f t="shared" si="81"/>
        <v>120</v>
      </c>
      <c r="Q847">
        <f t="shared" si="82"/>
        <v>34.01</v>
      </c>
      <c r="R847" t="str">
        <f t="shared" si="79"/>
        <v>music</v>
      </c>
      <c r="S847" t="str">
        <f t="shared" si="80"/>
        <v>metal</v>
      </c>
      <c r="T847">
        <f t="shared" si="83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78"/>
        <v>41694.391840277778</v>
      </c>
      <c r="P848">
        <f t="shared" si="81"/>
        <v>122</v>
      </c>
      <c r="Q848">
        <f t="shared" si="82"/>
        <v>28.55</v>
      </c>
      <c r="R848" t="str">
        <f t="shared" si="79"/>
        <v>music</v>
      </c>
      <c r="S848" t="str">
        <f t="shared" si="80"/>
        <v>metal</v>
      </c>
      <c r="T848">
        <f t="shared" si="83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78"/>
        <v>42165.79833333334</v>
      </c>
      <c r="P849">
        <f t="shared" si="81"/>
        <v>100</v>
      </c>
      <c r="Q849">
        <f t="shared" si="82"/>
        <v>10</v>
      </c>
      <c r="R849" t="str">
        <f t="shared" si="79"/>
        <v>music</v>
      </c>
      <c r="S849" t="str">
        <f t="shared" si="80"/>
        <v>metal</v>
      </c>
      <c r="T849">
        <f t="shared" si="83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78"/>
        <v>42078.792048611111</v>
      </c>
      <c r="P850">
        <f t="shared" si="81"/>
        <v>100</v>
      </c>
      <c r="Q850">
        <f t="shared" si="82"/>
        <v>18.75</v>
      </c>
      <c r="R850" t="str">
        <f t="shared" si="79"/>
        <v>music</v>
      </c>
      <c r="S850" t="str">
        <f t="shared" si="80"/>
        <v>metal</v>
      </c>
      <c r="T850">
        <f t="shared" si="83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78"/>
        <v>42051.148888888885</v>
      </c>
      <c r="P851">
        <f t="shared" si="81"/>
        <v>120</v>
      </c>
      <c r="Q851">
        <f t="shared" si="82"/>
        <v>41.7</v>
      </c>
      <c r="R851" t="str">
        <f t="shared" si="79"/>
        <v>music</v>
      </c>
      <c r="S851" t="str">
        <f t="shared" si="80"/>
        <v>metal</v>
      </c>
      <c r="T851">
        <f t="shared" si="83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78"/>
        <v>42452.827743055561</v>
      </c>
      <c r="P852">
        <f t="shared" si="81"/>
        <v>155</v>
      </c>
      <c r="Q852">
        <f t="shared" si="82"/>
        <v>46.67</v>
      </c>
      <c r="R852" t="str">
        <f t="shared" si="79"/>
        <v>music</v>
      </c>
      <c r="S852" t="str">
        <f t="shared" si="80"/>
        <v>metal</v>
      </c>
      <c r="T852">
        <f t="shared" si="83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78"/>
        <v>42522.880243055552</v>
      </c>
      <c r="P853">
        <f t="shared" si="81"/>
        <v>130</v>
      </c>
      <c r="Q853">
        <f t="shared" si="82"/>
        <v>37.270000000000003</v>
      </c>
      <c r="R853" t="str">
        <f t="shared" si="79"/>
        <v>music</v>
      </c>
      <c r="S853" t="str">
        <f t="shared" si="80"/>
        <v>metal</v>
      </c>
      <c r="T853">
        <f t="shared" si="83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78"/>
        <v>42656.805497685185</v>
      </c>
      <c r="P854">
        <f t="shared" si="81"/>
        <v>105</v>
      </c>
      <c r="Q854">
        <f t="shared" si="82"/>
        <v>59.26</v>
      </c>
      <c r="R854" t="str">
        <f t="shared" si="79"/>
        <v>music</v>
      </c>
      <c r="S854" t="str">
        <f t="shared" si="80"/>
        <v>metal</v>
      </c>
      <c r="T854">
        <f t="shared" si="83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78"/>
        <v>42021.832280092596</v>
      </c>
      <c r="P855">
        <f t="shared" si="81"/>
        <v>100</v>
      </c>
      <c r="Q855">
        <f t="shared" si="82"/>
        <v>30</v>
      </c>
      <c r="R855" t="str">
        <f t="shared" si="79"/>
        <v>music</v>
      </c>
      <c r="S855" t="str">
        <f t="shared" si="80"/>
        <v>metal</v>
      </c>
      <c r="T855">
        <f t="shared" si="83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78"/>
        <v>42702.212337962963</v>
      </c>
      <c r="P856">
        <f t="shared" si="81"/>
        <v>118</v>
      </c>
      <c r="Q856">
        <f t="shared" si="82"/>
        <v>65.86</v>
      </c>
      <c r="R856" t="str">
        <f t="shared" si="79"/>
        <v>music</v>
      </c>
      <c r="S856" t="str">
        <f t="shared" si="80"/>
        <v>metal</v>
      </c>
      <c r="T856">
        <f t="shared" si="83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78"/>
        <v>42545.125196759262</v>
      </c>
      <c r="P857">
        <f t="shared" si="81"/>
        <v>103</v>
      </c>
      <c r="Q857">
        <f t="shared" si="82"/>
        <v>31.91</v>
      </c>
      <c r="R857" t="str">
        <f t="shared" si="79"/>
        <v>music</v>
      </c>
      <c r="S857" t="str">
        <f t="shared" si="80"/>
        <v>metal</v>
      </c>
      <c r="T857">
        <f t="shared" si="83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78"/>
        <v>42609.311990740738</v>
      </c>
      <c r="P858">
        <f t="shared" si="81"/>
        <v>218</v>
      </c>
      <c r="Q858">
        <f t="shared" si="82"/>
        <v>19.46</v>
      </c>
      <c r="R858" t="str">
        <f t="shared" si="79"/>
        <v>music</v>
      </c>
      <c r="S858" t="str">
        <f t="shared" si="80"/>
        <v>metal</v>
      </c>
      <c r="T858">
        <f t="shared" si="83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78"/>
        <v>42291.581377314811</v>
      </c>
      <c r="P859">
        <f t="shared" si="81"/>
        <v>100</v>
      </c>
      <c r="Q859">
        <f t="shared" si="82"/>
        <v>50</v>
      </c>
      <c r="R859" t="str">
        <f t="shared" si="79"/>
        <v>music</v>
      </c>
      <c r="S859" t="str">
        <f t="shared" si="80"/>
        <v>metal</v>
      </c>
      <c r="T859">
        <f t="shared" si="83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78"/>
        <v>42079.745578703703</v>
      </c>
      <c r="P860">
        <f t="shared" si="81"/>
        <v>144</v>
      </c>
      <c r="Q860">
        <f t="shared" si="82"/>
        <v>22.74</v>
      </c>
      <c r="R860" t="str">
        <f t="shared" si="79"/>
        <v>music</v>
      </c>
      <c r="S860" t="str">
        <f t="shared" si="80"/>
        <v>metal</v>
      </c>
      <c r="T860">
        <f t="shared" si="83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78"/>
        <v>42128.820231481484</v>
      </c>
      <c r="P861">
        <f t="shared" si="81"/>
        <v>105</v>
      </c>
      <c r="Q861">
        <f t="shared" si="82"/>
        <v>42.72</v>
      </c>
      <c r="R861" t="str">
        <f t="shared" si="79"/>
        <v>music</v>
      </c>
      <c r="S861" t="str">
        <f t="shared" si="80"/>
        <v>metal</v>
      </c>
      <c r="T861">
        <f t="shared" si="83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78"/>
        <v>41570.482789351852</v>
      </c>
      <c r="P862">
        <f t="shared" si="81"/>
        <v>18</v>
      </c>
      <c r="Q862">
        <f t="shared" si="82"/>
        <v>52.92</v>
      </c>
      <c r="R862" t="str">
        <f t="shared" si="79"/>
        <v>music</v>
      </c>
      <c r="S862" t="str">
        <f t="shared" si="80"/>
        <v>jazz</v>
      </c>
      <c r="T862">
        <f t="shared" si="83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78"/>
        <v>42599.965324074074</v>
      </c>
      <c r="P863">
        <f t="shared" si="81"/>
        <v>2</v>
      </c>
      <c r="Q863">
        <f t="shared" si="82"/>
        <v>50.5</v>
      </c>
      <c r="R863" t="str">
        <f t="shared" si="79"/>
        <v>music</v>
      </c>
      <c r="S863" t="str">
        <f t="shared" si="80"/>
        <v>jazz</v>
      </c>
      <c r="T863">
        <f t="shared" si="83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78"/>
        <v>41559.5549537037</v>
      </c>
      <c r="P864">
        <f t="shared" si="81"/>
        <v>0</v>
      </c>
      <c r="Q864">
        <f t="shared" si="82"/>
        <v>42.5</v>
      </c>
      <c r="R864" t="str">
        <f t="shared" si="79"/>
        <v>music</v>
      </c>
      <c r="S864" t="str">
        <f t="shared" si="80"/>
        <v>jazz</v>
      </c>
      <c r="T864">
        <f t="shared" si="83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78"/>
        <v>40921.117662037039</v>
      </c>
      <c r="P865">
        <f t="shared" si="81"/>
        <v>5</v>
      </c>
      <c r="Q865">
        <f t="shared" si="82"/>
        <v>18</v>
      </c>
      <c r="R865" t="str">
        <f t="shared" si="79"/>
        <v>music</v>
      </c>
      <c r="S865" t="str">
        <f t="shared" si="80"/>
        <v>jazz</v>
      </c>
      <c r="T865">
        <f t="shared" si="83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78"/>
        <v>41541.106921296298</v>
      </c>
      <c r="P866">
        <f t="shared" si="81"/>
        <v>42</v>
      </c>
      <c r="Q866">
        <f t="shared" si="82"/>
        <v>34.18</v>
      </c>
      <c r="R866" t="str">
        <f t="shared" si="79"/>
        <v>music</v>
      </c>
      <c r="S866" t="str">
        <f t="shared" si="80"/>
        <v>jazz</v>
      </c>
      <c r="T866">
        <f t="shared" si="83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78"/>
        <v>41230.77311342593</v>
      </c>
      <c r="P867">
        <f t="shared" si="81"/>
        <v>2</v>
      </c>
      <c r="Q867">
        <f t="shared" si="82"/>
        <v>22.5</v>
      </c>
      <c r="R867" t="str">
        <f t="shared" si="79"/>
        <v>music</v>
      </c>
      <c r="S867" t="str">
        <f t="shared" si="80"/>
        <v>jazz</v>
      </c>
      <c r="T867">
        <f t="shared" si="83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78"/>
        <v>42025.637939814813</v>
      </c>
      <c r="P868">
        <f t="shared" si="81"/>
        <v>18</v>
      </c>
      <c r="Q868">
        <f t="shared" si="82"/>
        <v>58.18</v>
      </c>
      <c r="R868" t="str">
        <f t="shared" si="79"/>
        <v>music</v>
      </c>
      <c r="S868" t="str">
        <f t="shared" si="80"/>
        <v>jazz</v>
      </c>
      <c r="T868">
        <f t="shared" si="83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78"/>
        <v>40088.105393518519</v>
      </c>
      <c r="P869">
        <f t="shared" si="81"/>
        <v>24</v>
      </c>
      <c r="Q869">
        <f t="shared" si="82"/>
        <v>109.18</v>
      </c>
      <c r="R869" t="str">
        <f t="shared" si="79"/>
        <v>music</v>
      </c>
      <c r="S869" t="str">
        <f t="shared" si="80"/>
        <v>jazz</v>
      </c>
      <c r="T869">
        <f t="shared" si="83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78"/>
        <v>41616.027754629627</v>
      </c>
      <c r="P870">
        <f t="shared" si="81"/>
        <v>0</v>
      </c>
      <c r="Q870">
        <f t="shared" si="82"/>
        <v>50</v>
      </c>
      <c r="R870" t="str">
        <f t="shared" si="79"/>
        <v>music</v>
      </c>
      <c r="S870" t="str">
        <f t="shared" si="80"/>
        <v>jazz</v>
      </c>
      <c r="T870">
        <f t="shared" si="83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78"/>
        <v>41342.845567129632</v>
      </c>
      <c r="P871">
        <f t="shared" si="81"/>
        <v>12</v>
      </c>
      <c r="Q871">
        <f t="shared" si="82"/>
        <v>346.67</v>
      </c>
      <c r="R871" t="str">
        <f t="shared" si="79"/>
        <v>music</v>
      </c>
      <c r="S871" t="str">
        <f t="shared" si="80"/>
        <v>jazz</v>
      </c>
      <c r="T871">
        <f t="shared" si="83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78"/>
        <v>41488.022256944445</v>
      </c>
      <c r="P872">
        <f t="shared" si="81"/>
        <v>0</v>
      </c>
      <c r="Q872">
        <f t="shared" si="82"/>
        <v>12.4</v>
      </c>
      <c r="R872" t="str">
        <f t="shared" si="79"/>
        <v>music</v>
      </c>
      <c r="S872" t="str">
        <f t="shared" si="80"/>
        <v>jazz</v>
      </c>
      <c r="T872">
        <f t="shared" si="83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78"/>
        <v>41577.561284722222</v>
      </c>
      <c r="P873">
        <f t="shared" si="81"/>
        <v>5</v>
      </c>
      <c r="Q873">
        <f t="shared" si="82"/>
        <v>27.08</v>
      </c>
      <c r="R873" t="str">
        <f t="shared" si="79"/>
        <v>music</v>
      </c>
      <c r="S873" t="str">
        <f t="shared" si="80"/>
        <v>jazz</v>
      </c>
      <c r="T873">
        <f t="shared" si="83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78"/>
        <v>40567.825543981482</v>
      </c>
      <c r="P874">
        <f t="shared" si="81"/>
        <v>1</v>
      </c>
      <c r="Q874">
        <f t="shared" si="82"/>
        <v>32.5</v>
      </c>
      <c r="R874" t="str">
        <f t="shared" si="79"/>
        <v>music</v>
      </c>
      <c r="S874" t="str">
        <f t="shared" si="80"/>
        <v>jazz</v>
      </c>
      <c r="T874">
        <f t="shared" si="83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78"/>
        <v>41184.167129629634</v>
      </c>
      <c r="P875">
        <f t="shared" si="81"/>
        <v>1</v>
      </c>
      <c r="Q875">
        <f t="shared" si="82"/>
        <v>9</v>
      </c>
      <c r="R875" t="str">
        <f t="shared" si="79"/>
        <v>music</v>
      </c>
      <c r="S875" t="str">
        <f t="shared" si="80"/>
        <v>jazz</v>
      </c>
      <c r="T875">
        <f t="shared" si="83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78"/>
        <v>41368.583726851852</v>
      </c>
      <c r="P876">
        <f t="shared" si="81"/>
        <v>24</v>
      </c>
      <c r="Q876">
        <f t="shared" si="82"/>
        <v>34.76</v>
      </c>
      <c r="R876" t="str">
        <f t="shared" si="79"/>
        <v>music</v>
      </c>
      <c r="S876" t="str">
        <f t="shared" si="80"/>
        <v>jazz</v>
      </c>
      <c r="T876">
        <f t="shared" si="83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78"/>
        <v>42248.723738425921</v>
      </c>
      <c r="P877">
        <f t="shared" si="81"/>
        <v>0</v>
      </c>
      <c r="Q877">
        <f t="shared" si="82"/>
        <v>0</v>
      </c>
      <c r="R877" t="str">
        <f t="shared" si="79"/>
        <v>music</v>
      </c>
      <c r="S877" t="str">
        <f t="shared" si="80"/>
        <v>jazz</v>
      </c>
      <c r="T877">
        <f t="shared" si="83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78"/>
        <v>41276.496840277774</v>
      </c>
      <c r="P878">
        <f t="shared" si="81"/>
        <v>41</v>
      </c>
      <c r="Q878">
        <f t="shared" si="82"/>
        <v>28.58</v>
      </c>
      <c r="R878" t="str">
        <f t="shared" si="79"/>
        <v>music</v>
      </c>
      <c r="S878" t="str">
        <f t="shared" si="80"/>
        <v>jazz</v>
      </c>
      <c r="T878">
        <f t="shared" si="83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78"/>
        <v>41597.788888888892</v>
      </c>
      <c r="P879">
        <f t="shared" si="81"/>
        <v>68</v>
      </c>
      <c r="Q879">
        <f t="shared" si="82"/>
        <v>46.59</v>
      </c>
      <c r="R879" t="str">
        <f t="shared" si="79"/>
        <v>music</v>
      </c>
      <c r="S879" t="str">
        <f t="shared" si="80"/>
        <v>jazz</v>
      </c>
      <c r="T879">
        <f t="shared" si="83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78"/>
        <v>40505.232916666668</v>
      </c>
      <c r="P880">
        <f t="shared" si="81"/>
        <v>1</v>
      </c>
      <c r="Q880">
        <f t="shared" si="82"/>
        <v>32.5</v>
      </c>
      <c r="R880" t="str">
        <f t="shared" si="79"/>
        <v>music</v>
      </c>
      <c r="S880" t="str">
        <f t="shared" si="80"/>
        <v>jazz</v>
      </c>
      <c r="T880">
        <f t="shared" si="83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78"/>
        <v>41037.829918981479</v>
      </c>
      <c r="P881">
        <f t="shared" si="81"/>
        <v>31</v>
      </c>
      <c r="Q881">
        <f t="shared" si="82"/>
        <v>21.47</v>
      </c>
      <c r="R881" t="str">
        <f t="shared" si="79"/>
        <v>music</v>
      </c>
      <c r="S881" t="str">
        <f t="shared" si="80"/>
        <v>jazz</v>
      </c>
      <c r="T881">
        <f t="shared" si="83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78"/>
        <v>41179.32104166667</v>
      </c>
      <c r="P882">
        <f t="shared" si="81"/>
        <v>3</v>
      </c>
      <c r="Q882">
        <f t="shared" si="82"/>
        <v>14.13</v>
      </c>
      <c r="R882" t="str">
        <f t="shared" si="79"/>
        <v>music</v>
      </c>
      <c r="S882" t="str">
        <f t="shared" si="80"/>
        <v>indie rock</v>
      </c>
      <c r="T882">
        <f t="shared" si="83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78"/>
        <v>40877.25099537037</v>
      </c>
      <c r="P883">
        <f t="shared" si="81"/>
        <v>1</v>
      </c>
      <c r="Q883">
        <f t="shared" si="82"/>
        <v>30</v>
      </c>
      <c r="R883" t="str">
        <f t="shared" si="79"/>
        <v>music</v>
      </c>
      <c r="S883" t="str">
        <f t="shared" si="80"/>
        <v>indie rock</v>
      </c>
      <c r="T883">
        <f t="shared" si="83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78"/>
        <v>40759.860532407409</v>
      </c>
      <c r="P884">
        <f t="shared" si="81"/>
        <v>20</v>
      </c>
      <c r="Q884">
        <f t="shared" si="82"/>
        <v>21.57</v>
      </c>
      <c r="R884" t="str">
        <f t="shared" si="79"/>
        <v>music</v>
      </c>
      <c r="S884" t="str">
        <f t="shared" si="80"/>
        <v>indie rock</v>
      </c>
      <c r="T884">
        <f t="shared" si="83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78"/>
        <v>42371.935590277775</v>
      </c>
      <c r="P885">
        <f t="shared" si="81"/>
        <v>40</v>
      </c>
      <c r="Q885">
        <f t="shared" si="82"/>
        <v>83.38</v>
      </c>
      <c r="R885" t="str">
        <f t="shared" si="79"/>
        <v>music</v>
      </c>
      <c r="S885" t="str">
        <f t="shared" si="80"/>
        <v>indie rock</v>
      </c>
      <c r="T885">
        <f t="shared" si="83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78"/>
        <v>40981.802615740737</v>
      </c>
      <c r="P886">
        <f t="shared" si="81"/>
        <v>1</v>
      </c>
      <c r="Q886">
        <f t="shared" si="82"/>
        <v>10</v>
      </c>
      <c r="R886" t="str">
        <f t="shared" si="79"/>
        <v>music</v>
      </c>
      <c r="S886" t="str">
        <f t="shared" si="80"/>
        <v>indie rock</v>
      </c>
      <c r="T886">
        <f t="shared" si="83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78"/>
        <v>42713.941099537042</v>
      </c>
      <c r="P887">
        <f t="shared" si="81"/>
        <v>75</v>
      </c>
      <c r="Q887">
        <f t="shared" si="82"/>
        <v>35.71</v>
      </c>
      <c r="R887" t="str">
        <f t="shared" si="79"/>
        <v>music</v>
      </c>
      <c r="S887" t="str">
        <f t="shared" si="80"/>
        <v>indie rock</v>
      </c>
      <c r="T887">
        <f t="shared" si="83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78"/>
        <v>42603.870520833334</v>
      </c>
      <c r="P888">
        <f t="shared" si="81"/>
        <v>41</v>
      </c>
      <c r="Q888">
        <f t="shared" si="82"/>
        <v>29.29</v>
      </c>
      <c r="R888" t="str">
        <f t="shared" si="79"/>
        <v>music</v>
      </c>
      <c r="S888" t="str">
        <f t="shared" si="80"/>
        <v>indie rock</v>
      </c>
      <c r="T888">
        <f t="shared" si="83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78"/>
        <v>41026.958969907406</v>
      </c>
      <c r="P889">
        <f t="shared" si="81"/>
        <v>0</v>
      </c>
      <c r="Q889">
        <f t="shared" si="82"/>
        <v>0</v>
      </c>
      <c r="R889" t="str">
        <f t="shared" si="79"/>
        <v>music</v>
      </c>
      <c r="S889" t="str">
        <f t="shared" si="80"/>
        <v>indie rock</v>
      </c>
      <c r="T889">
        <f t="shared" si="83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78"/>
        <v>40751.753298611111</v>
      </c>
      <c r="P890">
        <f t="shared" si="81"/>
        <v>7</v>
      </c>
      <c r="Q890">
        <f t="shared" si="82"/>
        <v>18</v>
      </c>
      <c r="R890" t="str">
        <f t="shared" si="79"/>
        <v>music</v>
      </c>
      <c r="S890" t="str">
        <f t="shared" si="80"/>
        <v>indie rock</v>
      </c>
      <c r="T890">
        <f t="shared" si="83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78"/>
        <v>41887.784062500003</v>
      </c>
      <c r="P891">
        <f t="shared" si="81"/>
        <v>9</v>
      </c>
      <c r="Q891">
        <f t="shared" si="82"/>
        <v>73.760000000000005</v>
      </c>
      <c r="R891" t="str">
        <f t="shared" si="79"/>
        <v>music</v>
      </c>
      <c r="S891" t="str">
        <f t="shared" si="80"/>
        <v>indie rock</v>
      </c>
      <c r="T891">
        <f t="shared" si="83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78"/>
        <v>41569.698831018519</v>
      </c>
      <c r="P892">
        <f t="shared" si="81"/>
        <v>4</v>
      </c>
      <c r="Q892">
        <f t="shared" si="82"/>
        <v>31.25</v>
      </c>
      <c r="R892" t="str">
        <f t="shared" si="79"/>
        <v>music</v>
      </c>
      <c r="S892" t="str">
        <f t="shared" si="80"/>
        <v>indie rock</v>
      </c>
      <c r="T892">
        <f t="shared" si="83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78"/>
        <v>41842.031597222223</v>
      </c>
      <c r="P893">
        <f t="shared" si="81"/>
        <v>3</v>
      </c>
      <c r="Q893">
        <f t="shared" si="82"/>
        <v>28.89</v>
      </c>
      <c r="R893" t="str">
        <f t="shared" si="79"/>
        <v>music</v>
      </c>
      <c r="S893" t="str">
        <f t="shared" si="80"/>
        <v>indie rock</v>
      </c>
      <c r="T893">
        <f t="shared" si="83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78"/>
        <v>40304.20003472222</v>
      </c>
      <c r="P894">
        <f t="shared" si="81"/>
        <v>41</v>
      </c>
      <c r="Q894">
        <f t="shared" si="82"/>
        <v>143.82</v>
      </c>
      <c r="R894" t="str">
        <f t="shared" si="79"/>
        <v>music</v>
      </c>
      <c r="S894" t="str">
        <f t="shared" si="80"/>
        <v>indie rock</v>
      </c>
      <c r="T894">
        <f t="shared" si="83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78"/>
        <v>42065.897719907407</v>
      </c>
      <c r="P895">
        <f t="shared" si="81"/>
        <v>10</v>
      </c>
      <c r="Q895">
        <f t="shared" si="82"/>
        <v>40</v>
      </c>
      <c r="R895" t="str">
        <f t="shared" si="79"/>
        <v>music</v>
      </c>
      <c r="S895" t="str">
        <f t="shared" si="80"/>
        <v>indie rock</v>
      </c>
      <c r="T895">
        <f t="shared" si="83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78"/>
        <v>42496.981597222228</v>
      </c>
      <c r="P896">
        <f t="shared" si="81"/>
        <v>39</v>
      </c>
      <c r="Q896">
        <f t="shared" si="82"/>
        <v>147.81</v>
      </c>
      <c r="R896" t="str">
        <f t="shared" si="79"/>
        <v>music</v>
      </c>
      <c r="S896" t="str">
        <f t="shared" si="80"/>
        <v>indie rock</v>
      </c>
      <c r="T896">
        <f t="shared" si="83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78"/>
        <v>40431.127650462964</v>
      </c>
      <c r="P897">
        <f t="shared" si="81"/>
        <v>2</v>
      </c>
      <c r="Q897">
        <f t="shared" si="82"/>
        <v>27.86</v>
      </c>
      <c r="R897" t="str">
        <f t="shared" si="79"/>
        <v>music</v>
      </c>
      <c r="S897" t="str">
        <f t="shared" si="80"/>
        <v>indie rock</v>
      </c>
      <c r="T897">
        <f t="shared" si="83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84">(((J898/60)/60)/24)+DATE(1970,1,1)</f>
        <v>42218.872986111113</v>
      </c>
      <c r="P898">
        <f t="shared" si="81"/>
        <v>40</v>
      </c>
      <c r="Q898">
        <f t="shared" si="82"/>
        <v>44.44</v>
      </c>
      <c r="R898" t="str">
        <f t="shared" ref="R898:R961" si="85">LEFT(N898,SEARCH("/",N898)-1)</f>
        <v>music</v>
      </c>
      <c r="S898" t="str">
        <f t="shared" ref="S898:S961" si="86">RIGHT(N898,LEN(N898)-SEARCH("/",N898))</f>
        <v>indie rock</v>
      </c>
      <c r="T898">
        <f t="shared" si="83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84"/>
        <v>41211.688750000001</v>
      </c>
      <c r="P899">
        <f t="shared" ref="P899:P962" si="87">ROUND(E899/D899*100,0)</f>
        <v>0</v>
      </c>
      <c r="Q899">
        <f t="shared" ref="Q899:Q962" si="88">IFERROR(ROUND(E899/L899,2),0)</f>
        <v>0</v>
      </c>
      <c r="R899" t="str">
        <f t="shared" si="85"/>
        <v>music</v>
      </c>
      <c r="S899" t="str">
        <f t="shared" si="86"/>
        <v>indie rock</v>
      </c>
      <c r="T899">
        <f t="shared" ref="T899:T962" si="89">YEAR(O899)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84"/>
        <v>40878.758217592593</v>
      </c>
      <c r="P900">
        <f t="shared" si="87"/>
        <v>3</v>
      </c>
      <c r="Q900">
        <f t="shared" si="88"/>
        <v>35</v>
      </c>
      <c r="R900" t="str">
        <f t="shared" si="85"/>
        <v>music</v>
      </c>
      <c r="S900" t="str">
        <f t="shared" si="86"/>
        <v>indie rock</v>
      </c>
      <c r="T900">
        <f t="shared" si="8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84"/>
        <v>40646.099097222221</v>
      </c>
      <c r="P901">
        <f t="shared" si="87"/>
        <v>37</v>
      </c>
      <c r="Q901">
        <f t="shared" si="88"/>
        <v>35</v>
      </c>
      <c r="R901" t="str">
        <f t="shared" si="85"/>
        <v>music</v>
      </c>
      <c r="S901" t="str">
        <f t="shared" si="86"/>
        <v>indie rock</v>
      </c>
      <c r="T901">
        <f t="shared" si="8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84"/>
        <v>42429.84956018519</v>
      </c>
      <c r="P902">
        <f t="shared" si="87"/>
        <v>0</v>
      </c>
      <c r="Q902">
        <f t="shared" si="88"/>
        <v>10.5</v>
      </c>
      <c r="R902" t="str">
        <f t="shared" si="85"/>
        <v>music</v>
      </c>
      <c r="S902" t="str">
        <f t="shared" si="86"/>
        <v>jazz</v>
      </c>
      <c r="T902">
        <f t="shared" si="8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84"/>
        <v>40291.81150462963</v>
      </c>
      <c r="P903">
        <f t="shared" si="87"/>
        <v>0</v>
      </c>
      <c r="Q903">
        <f t="shared" si="88"/>
        <v>0</v>
      </c>
      <c r="R903" t="str">
        <f t="shared" si="85"/>
        <v>music</v>
      </c>
      <c r="S903" t="str">
        <f t="shared" si="86"/>
        <v>jazz</v>
      </c>
      <c r="T903">
        <f t="shared" si="8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84"/>
        <v>41829.965532407405</v>
      </c>
      <c r="P904">
        <f t="shared" si="87"/>
        <v>0</v>
      </c>
      <c r="Q904">
        <f t="shared" si="88"/>
        <v>30</v>
      </c>
      <c r="R904" t="str">
        <f t="shared" si="85"/>
        <v>music</v>
      </c>
      <c r="S904" t="str">
        <f t="shared" si="86"/>
        <v>jazz</v>
      </c>
      <c r="T904">
        <f t="shared" si="8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84"/>
        <v>41149.796064814815</v>
      </c>
      <c r="P905">
        <f t="shared" si="87"/>
        <v>3</v>
      </c>
      <c r="Q905">
        <f t="shared" si="88"/>
        <v>40</v>
      </c>
      <c r="R905" t="str">
        <f t="shared" si="85"/>
        <v>music</v>
      </c>
      <c r="S905" t="str">
        <f t="shared" si="86"/>
        <v>jazz</v>
      </c>
      <c r="T905">
        <f t="shared" si="8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84"/>
        <v>42342.080289351856</v>
      </c>
      <c r="P906">
        <f t="shared" si="87"/>
        <v>0</v>
      </c>
      <c r="Q906">
        <f t="shared" si="88"/>
        <v>50.33</v>
      </c>
      <c r="R906" t="str">
        <f t="shared" si="85"/>
        <v>music</v>
      </c>
      <c r="S906" t="str">
        <f t="shared" si="86"/>
        <v>jazz</v>
      </c>
      <c r="T906">
        <f t="shared" si="8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84"/>
        <v>40507.239884259259</v>
      </c>
      <c r="P907">
        <f t="shared" si="87"/>
        <v>3</v>
      </c>
      <c r="Q907">
        <f t="shared" si="88"/>
        <v>32.67</v>
      </c>
      <c r="R907" t="str">
        <f t="shared" si="85"/>
        <v>music</v>
      </c>
      <c r="S907" t="str">
        <f t="shared" si="86"/>
        <v>jazz</v>
      </c>
      <c r="T907">
        <f t="shared" si="8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84"/>
        <v>41681.189699074072</v>
      </c>
      <c r="P908">
        <f t="shared" si="87"/>
        <v>0</v>
      </c>
      <c r="Q908">
        <f t="shared" si="88"/>
        <v>0</v>
      </c>
      <c r="R908" t="str">
        <f t="shared" si="85"/>
        <v>music</v>
      </c>
      <c r="S908" t="str">
        <f t="shared" si="86"/>
        <v>jazz</v>
      </c>
      <c r="T908">
        <f t="shared" si="8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84"/>
        <v>40767.192395833335</v>
      </c>
      <c r="P909">
        <f t="shared" si="87"/>
        <v>0</v>
      </c>
      <c r="Q909">
        <f t="shared" si="88"/>
        <v>0</v>
      </c>
      <c r="R909" t="str">
        <f t="shared" si="85"/>
        <v>music</v>
      </c>
      <c r="S909" t="str">
        <f t="shared" si="86"/>
        <v>jazz</v>
      </c>
      <c r="T909">
        <f t="shared" si="8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84"/>
        <v>40340.801562499997</v>
      </c>
      <c r="P910">
        <f t="shared" si="87"/>
        <v>0</v>
      </c>
      <c r="Q910">
        <f t="shared" si="88"/>
        <v>0</v>
      </c>
      <c r="R910" t="str">
        <f t="shared" si="85"/>
        <v>music</v>
      </c>
      <c r="S910" t="str">
        <f t="shared" si="86"/>
        <v>jazz</v>
      </c>
      <c r="T910">
        <f t="shared" si="8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84"/>
        <v>41081.69027777778</v>
      </c>
      <c r="P911">
        <f t="shared" si="87"/>
        <v>3</v>
      </c>
      <c r="Q911">
        <f t="shared" si="88"/>
        <v>65</v>
      </c>
      <c r="R911" t="str">
        <f t="shared" si="85"/>
        <v>music</v>
      </c>
      <c r="S911" t="str">
        <f t="shared" si="86"/>
        <v>jazz</v>
      </c>
      <c r="T911">
        <f t="shared" si="8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84"/>
        <v>42737.545358796298</v>
      </c>
      <c r="P912">
        <f t="shared" si="87"/>
        <v>22</v>
      </c>
      <c r="Q912">
        <f t="shared" si="88"/>
        <v>24.6</v>
      </c>
      <c r="R912" t="str">
        <f t="shared" si="85"/>
        <v>music</v>
      </c>
      <c r="S912" t="str">
        <f t="shared" si="86"/>
        <v>jazz</v>
      </c>
      <c r="T912">
        <f t="shared" si="8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84"/>
        <v>41642.005150462966</v>
      </c>
      <c r="P913">
        <f t="shared" si="87"/>
        <v>0</v>
      </c>
      <c r="Q913">
        <f t="shared" si="88"/>
        <v>0</v>
      </c>
      <c r="R913" t="str">
        <f t="shared" si="85"/>
        <v>music</v>
      </c>
      <c r="S913" t="str">
        <f t="shared" si="86"/>
        <v>jazz</v>
      </c>
      <c r="T913">
        <f t="shared" si="8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84"/>
        <v>41194.109340277777</v>
      </c>
      <c r="P914">
        <f t="shared" si="87"/>
        <v>1</v>
      </c>
      <c r="Q914">
        <f t="shared" si="88"/>
        <v>15</v>
      </c>
      <c r="R914" t="str">
        <f t="shared" si="85"/>
        <v>music</v>
      </c>
      <c r="S914" t="str">
        <f t="shared" si="86"/>
        <v>jazz</v>
      </c>
      <c r="T914">
        <f t="shared" si="8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84"/>
        <v>41004.139108796298</v>
      </c>
      <c r="P915">
        <f t="shared" si="87"/>
        <v>7</v>
      </c>
      <c r="Q915">
        <f t="shared" si="88"/>
        <v>82.58</v>
      </c>
      <c r="R915" t="str">
        <f t="shared" si="85"/>
        <v>music</v>
      </c>
      <c r="S915" t="str">
        <f t="shared" si="86"/>
        <v>jazz</v>
      </c>
      <c r="T915">
        <f t="shared" si="8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84"/>
        <v>41116.763275462967</v>
      </c>
      <c r="P916">
        <f t="shared" si="87"/>
        <v>0</v>
      </c>
      <c r="Q916">
        <f t="shared" si="88"/>
        <v>0</v>
      </c>
      <c r="R916" t="str">
        <f t="shared" si="85"/>
        <v>music</v>
      </c>
      <c r="S916" t="str">
        <f t="shared" si="86"/>
        <v>jazz</v>
      </c>
      <c r="T916">
        <f t="shared" si="8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84"/>
        <v>40937.679560185185</v>
      </c>
      <c r="P917">
        <f t="shared" si="87"/>
        <v>6</v>
      </c>
      <c r="Q917">
        <f t="shared" si="88"/>
        <v>41.67</v>
      </c>
      <c r="R917" t="str">
        <f t="shared" si="85"/>
        <v>music</v>
      </c>
      <c r="S917" t="str">
        <f t="shared" si="86"/>
        <v>jazz</v>
      </c>
      <c r="T917">
        <f t="shared" si="8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84"/>
        <v>40434.853402777779</v>
      </c>
      <c r="P918">
        <f t="shared" si="87"/>
        <v>0</v>
      </c>
      <c r="Q918">
        <f t="shared" si="88"/>
        <v>0</v>
      </c>
      <c r="R918" t="str">
        <f t="shared" si="85"/>
        <v>music</v>
      </c>
      <c r="S918" t="str">
        <f t="shared" si="86"/>
        <v>jazz</v>
      </c>
      <c r="T918">
        <f t="shared" si="8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84"/>
        <v>41802.94363425926</v>
      </c>
      <c r="P919">
        <f t="shared" si="87"/>
        <v>1</v>
      </c>
      <c r="Q919">
        <f t="shared" si="88"/>
        <v>30</v>
      </c>
      <c r="R919" t="str">
        <f t="shared" si="85"/>
        <v>music</v>
      </c>
      <c r="S919" t="str">
        <f t="shared" si="86"/>
        <v>jazz</v>
      </c>
      <c r="T919">
        <f t="shared" si="8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84"/>
        <v>41944.916215277779</v>
      </c>
      <c r="P920">
        <f t="shared" si="87"/>
        <v>5</v>
      </c>
      <c r="Q920">
        <f t="shared" si="88"/>
        <v>19.600000000000001</v>
      </c>
      <c r="R920" t="str">
        <f t="shared" si="85"/>
        <v>music</v>
      </c>
      <c r="S920" t="str">
        <f t="shared" si="86"/>
        <v>jazz</v>
      </c>
      <c r="T920">
        <f t="shared" si="8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84"/>
        <v>41227.641724537039</v>
      </c>
      <c r="P921">
        <f t="shared" si="87"/>
        <v>1</v>
      </c>
      <c r="Q921">
        <f t="shared" si="88"/>
        <v>100</v>
      </c>
      <c r="R921" t="str">
        <f t="shared" si="85"/>
        <v>music</v>
      </c>
      <c r="S921" t="str">
        <f t="shared" si="86"/>
        <v>jazz</v>
      </c>
      <c r="T921">
        <f t="shared" si="8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84"/>
        <v>41562.67155092593</v>
      </c>
      <c r="P922">
        <f t="shared" si="87"/>
        <v>0</v>
      </c>
      <c r="Q922">
        <f t="shared" si="88"/>
        <v>0</v>
      </c>
      <c r="R922" t="str">
        <f t="shared" si="85"/>
        <v>music</v>
      </c>
      <c r="S922" t="str">
        <f t="shared" si="86"/>
        <v>jazz</v>
      </c>
      <c r="T922">
        <f t="shared" si="8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84"/>
        <v>40847.171018518515</v>
      </c>
      <c r="P923">
        <f t="shared" si="87"/>
        <v>31</v>
      </c>
      <c r="Q923">
        <f t="shared" si="88"/>
        <v>231.75</v>
      </c>
      <c r="R923" t="str">
        <f t="shared" si="85"/>
        <v>music</v>
      </c>
      <c r="S923" t="str">
        <f t="shared" si="86"/>
        <v>jazz</v>
      </c>
      <c r="T923">
        <f t="shared" si="8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84"/>
        <v>41878.530011574076</v>
      </c>
      <c r="P924">
        <f t="shared" si="87"/>
        <v>21</v>
      </c>
      <c r="Q924">
        <f t="shared" si="88"/>
        <v>189.33</v>
      </c>
      <c r="R924" t="str">
        <f t="shared" si="85"/>
        <v>music</v>
      </c>
      <c r="S924" t="str">
        <f t="shared" si="86"/>
        <v>jazz</v>
      </c>
      <c r="T924">
        <f t="shared" si="8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84"/>
        <v>41934.959756944445</v>
      </c>
      <c r="P925">
        <f t="shared" si="87"/>
        <v>2</v>
      </c>
      <c r="Q925">
        <f t="shared" si="88"/>
        <v>55</v>
      </c>
      <c r="R925" t="str">
        <f t="shared" si="85"/>
        <v>music</v>
      </c>
      <c r="S925" t="str">
        <f t="shared" si="86"/>
        <v>jazz</v>
      </c>
      <c r="T925">
        <f t="shared" si="8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84"/>
        <v>41288.942928240744</v>
      </c>
      <c r="P926">
        <f t="shared" si="87"/>
        <v>11</v>
      </c>
      <c r="Q926">
        <f t="shared" si="88"/>
        <v>21.8</v>
      </c>
      <c r="R926" t="str">
        <f t="shared" si="85"/>
        <v>music</v>
      </c>
      <c r="S926" t="str">
        <f t="shared" si="86"/>
        <v>jazz</v>
      </c>
      <c r="T926">
        <f t="shared" si="8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84"/>
        <v>41575.880914351852</v>
      </c>
      <c r="P927">
        <f t="shared" si="87"/>
        <v>3</v>
      </c>
      <c r="Q927">
        <f t="shared" si="88"/>
        <v>32</v>
      </c>
      <c r="R927" t="str">
        <f t="shared" si="85"/>
        <v>music</v>
      </c>
      <c r="S927" t="str">
        <f t="shared" si="86"/>
        <v>jazz</v>
      </c>
      <c r="T927">
        <f t="shared" si="8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84"/>
        <v>40338.02002314815</v>
      </c>
      <c r="P928">
        <f t="shared" si="87"/>
        <v>0</v>
      </c>
      <c r="Q928">
        <f t="shared" si="88"/>
        <v>0</v>
      </c>
      <c r="R928" t="str">
        <f t="shared" si="85"/>
        <v>music</v>
      </c>
      <c r="S928" t="str">
        <f t="shared" si="86"/>
        <v>jazz</v>
      </c>
      <c r="T928">
        <f t="shared" si="8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84"/>
        <v>41013.822858796295</v>
      </c>
      <c r="P929">
        <f t="shared" si="87"/>
        <v>0</v>
      </c>
      <c r="Q929">
        <f t="shared" si="88"/>
        <v>0</v>
      </c>
      <c r="R929" t="str">
        <f t="shared" si="85"/>
        <v>music</v>
      </c>
      <c r="S929" t="str">
        <f t="shared" si="86"/>
        <v>jazz</v>
      </c>
      <c r="T929">
        <f t="shared" si="8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84"/>
        <v>41180.86241898148</v>
      </c>
      <c r="P930">
        <f t="shared" si="87"/>
        <v>11</v>
      </c>
      <c r="Q930">
        <f t="shared" si="88"/>
        <v>56.25</v>
      </c>
      <c r="R930" t="str">
        <f t="shared" si="85"/>
        <v>music</v>
      </c>
      <c r="S930" t="str">
        <f t="shared" si="86"/>
        <v>jazz</v>
      </c>
      <c r="T930">
        <f t="shared" si="8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84"/>
        <v>40978.238067129627</v>
      </c>
      <c r="P931">
        <f t="shared" si="87"/>
        <v>0</v>
      </c>
      <c r="Q931">
        <f t="shared" si="88"/>
        <v>0</v>
      </c>
      <c r="R931" t="str">
        <f t="shared" si="85"/>
        <v>music</v>
      </c>
      <c r="S931" t="str">
        <f t="shared" si="86"/>
        <v>jazz</v>
      </c>
      <c r="T931">
        <f t="shared" si="8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84"/>
        <v>40312.915578703702</v>
      </c>
      <c r="P932">
        <f t="shared" si="87"/>
        <v>38</v>
      </c>
      <c r="Q932">
        <f t="shared" si="88"/>
        <v>69</v>
      </c>
      <c r="R932" t="str">
        <f t="shared" si="85"/>
        <v>music</v>
      </c>
      <c r="S932" t="str">
        <f t="shared" si="86"/>
        <v>jazz</v>
      </c>
      <c r="T932">
        <f t="shared" si="8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84"/>
        <v>41680.359976851854</v>
      </c>
      <c r="P933">
        <f t="shared" si="87"/>
        <v>7</v>
      </c>
      <c r="Q933">
        <f t="shared" si="88"/>
        <v>18.71</v>
      </c>
      <c r="R933" t="str">
        <f t="shared" si="85"/>
        <v>music</v>
      </c>
      <c r="S933" t="str">
        <f t="shared" si="86"/>
        <v>jazz</v>
      </c>
      <c r="T933">
        <f t="shared" si="8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84"/>
        <v>41310.969270833331</v>
      </c>
      <c r="P934">
        <f t="shared" si="87"/>
        <v>15</v>
      </c>
      <c r="Q934">
        <f t="shared" si="88"/>
        <v>46.03</v>
      </c>
      <c r="R934" t="str">
        <f t="shared" si="85"/>
        <v>music</v>
      </c>
      <c r="S934" t="str">
        <f t="shared" si="86"/>
        <v>jazz</v>
      </c>
      <c r="T934">
        <f t="shared" si="8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84"/>
        <v>41711.169085648151</v>
      </c>
      <c r="P935">
        <f t="shared" si="87"/>
        <v>6</v>
      </c>
      <c r="Q935">
        <f t="shared" si="88"/>
        <v>60</v>
      </c>
      <c r="R935" t="str">
        <f t="shared" si="85"/>
        <v>music</v>
      </c>
      <c r="S935" t="str">
        <f t="shared" si="86"/>
        <v>jazz</v>
      </c>
      <c r="T935">
        <f t="shared" si="8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84"/>
        <v>41733.737083333333</v>
      </c>
      <c r="P936">
        <f t="shared" si="87"/>
        <v>30</v>
      </c>
      <c r="Q936">
        <f t="shared" si="88"/>
        <v>50.67</v>
      </c>
      <c r="R936" t="str">
        <f t="shared" si="85"/>
        <v>music</v>
      </c>
      <c r="S936" t="str">
        <f t="shared" si="86"/>
        <v>jazz</v>
      </c>
      <c r="T936">
        <f t="shared" si="8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84"/>
        <v>42368.333668981482</v>
      </c>
      <c r="P937">
        <f t="shared" si="87"/>
        <v>1</v>
      </c>
      <c r="Q937">
        <f t="shared" si="88"/>
        <v>25</v>
      </c>
      <c r="R937" t="str">
        <f t="shared" si="85"/>
        <v>music</v>
      </c>
      <c r="S937" t="str">
        <f t="shared" si="86"/>
        <v>jazz</v>
      </c>
      <c r="T937">
        <f t="shared" si="8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84"/>
        <v>40883.024178240739</v>
      </c>
      <c r="P938">
        <f t="shared" si="87"/>
        <v>0</v>
      </c>
      <c r="Q938">
        <f t="shared" si="88"/>
        <v>0</v>
      </c>
      <c r="R938" t="str">
        <f t="shared" si="85"/>
        <v>music</v>
      </c>
      <c r="S938" t="str">
        <f t="shared" si="86"/>
        <v>jazz</v>
      </c>
      <c r="T938">
        <f t="shared" si="8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84"/>
        <v>41551.798113425924</v>
      </c>
      <c r="P939">
        <f t="shared" si="87"/>
        <v>1</v>
      </c>
      <c r="Q939">
        <f t="shared" si="88"/>
        <v>20</v>
      </c>
      <c r="R939" t="str">
        <f t="shared" si="85"/>
        <v>music</v>
      </c>
      <c r="S939" t="str">
        <f t="shared" si="86"/>
        <v>jazz</v>
      </c>
      <c r="T939">
        <f t="shared" si="8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84"/>
        <v>41124.479722222226</v>
      </c>
      <c r="P940">
        <f t="shared" si="87"/>
        <v>0</v>
      </c>
      <c r="Q940">
        <f t="shared" si="88"/>
        <v>25</v>
      </c>
      <c r="R940" t="str">
        <f t="shared" si="85"/>
        <v>music</v>
      </c>
      <c r="S940" t="str">
        <f t="shared" si="86"/>
        <v>jazz</v>
      </c>
      <c r="T940">
        <f t="shared" si="8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84"/>
        <v>41416.763171296298</v>
      </c>
      <c r="P941">
        <f t="shared" si="87"/>
        <v>1</v>
      </c>
      <c r="Q941">
        <f t="shared" si="88"/>
        <v>20</v>
      </c>
      <c r="R941" t="str">
        <f t="shared" si="85"/>
        <v>music</v>
      </c>
      <c r="S941" t="str">
        <f t="shared" si="86"/>
        <v>jazz</v>
      </c>
      <c r="T941">
        <f t="shared" si="8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84"/>
        <v>42182.008402777778</v>
      </c>
      <c r="P942">
        <f t="shared" si="87"/>
        <v>17</v>
      </c>
      <c r="Q942">
        <f t="shared" si="88"/>
        <v>110.29</v>
      </c>
      <c r="R942" t="str">
        <f t="shared" si="85"/>
        <v>technology</v>
      </c>
      <c r="S942" t="str">
        <f t="shared" si="86"/>
        <v>wearables</v>
      </c>
      <c r="T942">
        <f t="shared" si="8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84"/>
        <v>42746.096585648149</v>
      </c>
      <c r="P943">
        <f t="shared" si="87"/>
        <v>2</v>
      </c>
      <c r="Q943">
        <f t="shared" si="88"/>
        <v>37.450000000000003</v>
      </c>
      <c r="R943" t="str">
        <f t="shared" si="85"/>
        <v>technology</v>
      </c>
      <c r="S943" t="str">
        <f t="shared" si="86"/>
        <v>wearables</v>
      </c>
      <c r="T943">
        <f t="shared" si="8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84"/>
        <v>42382.843287037031</v>
      </c>
      <c r="P944">
        <f t="shared" si="87"/>
        <v>9</v>
      </c>
      <c r="Q944">
        <f t="shared" si="88"/>
        <v>41.75</v>
      </c>
      <c r="R944" t="str">
        <f t="shared" si="85"/>
        <v>technology</v>
      </c>
      <c r="S944" t="str">
        <f t="shared" si="86"/>
        <v>wearables</v>
      </c>
      <c r="T944">
        <f t="shared" si="8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84"/>
        <v>42673.66788194445</v>
      </c>
      <c r="P945">
        <f t="shared" si="87"/>
        <v>10</v>
      </c>
      <c r="Q945">
        <f t="shared" si="88"/>
        <v>24.08</v>
      </c>
      <c r="R945" t="str">
        <f t="shared" si="85"/>
        <v>technology</v>
      </c>
      <c r="S945" t="str">
        <f t="shared" si="86"/>
        <v>wearables</v>
      </c>
      <c r="T945">
        <f t="shared" si="8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84"/>
        <v>42444.583912037036</v>
      </c>
      <c r="P946">
        <f t="shared" si="87"/>
        <v>13</v>
      </c>
      <c r="Q946">
        <f t="shared" si="88"/>
        <v>69.41</v>
      </c>
      <c r="R946" t="str">
        <f t="shared" si="85"/>
        <v>technology</v>
      </c>
      <c r="S946" t="str">
        <f t="shared" si="86"/>
        <v>wearables</v>
      </c>
      <c r="T946">
        <f t="shared" si="8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84"/>
        <v>42732.872986111113</v>
      </c>
      <c r="P947">
        <f t="shared" si="87"/>
        <v>2</v>
      </c>
      <c r="Q947">
        <f t="shared" si="88"/>
        <v>155.25</v>
      </c>
      <c r="R947" t="str">
        <f t="shared" si="85"/>
        <v>technology</v>
      </c>
      <c r="S947" t="str">
        <f t="shared" si="86"/>
        <v>wearables</v>
      </c>
      <c r="T947">
        <f t="shared" si="8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84"/>
        <v>42592.750555555554</v>
      </c>
      <c r="P948">
        <f t="shared" si="87"/>
        <v>2</v>
      </c>
      <c r="Q948">
        <f t="shared" si="88"/>
        <v>57.2</v>
      </c>
      <c r="R948" t="str">
        <f t="shared" si="85"/>
        <v>technology</v>
      </c>
      <c r="S948" t="str">
        <f t="shared" si="86"/>
        <v>wearables</v>
      </c>
      <c r="T948">
        <f t="shared" si="8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84"/>
        <v>42491.781319444446</v>
      </c>
      <c r="P949">
        <f t="shared" si="87"/>
        <v>0</v>
      </c>
      <c r="Q949">
        <f t="shared" si="88"/>
        <v>0</v>
      </c>
      <c r="R949" t="str">
        <f t="shared" si="85"/>
        <v>technology</v>
      </c>
      <c r="S949" t="str">
        <f t="shared" si="86"/>
        <v>wearables</v>
      </c>
      <c r="T949">
        <f t="shared" si="8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84"/>
        <v>42411.828287037039</v>
      </c>
      <c r="P950">
        <f t="shared" si="87"/>
        <v>12</v>
      </c>
      <c r="Q950">
        <f t="shared" si="88"/>
        <v>60</v>
      </c>
      <c r="R950" t="str">
        <f t="shared" si="85"/>
        <v>technology</v>
      </c>
      <c r="S950" t="str">
        <f t="shared" si="86"/>
        <v>wearables</v>
      </c>
      <c r="T950">
        <f t="shared" si="8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84"/>
        <v>42361.043703703705</v>
      </c>
      <c r="P951">
        <f t="shared" si="87"/>
        <v>1</v>
      </c>
      <c r="Q951">
        <f t="shared" si="88"/>
        <v>39</v>
      </c>
      <c r="R951" t="str">
        <f t="shared" si="85"/>
        <v>technology</v>
      </c>
      <c r="S951" t="str">
        <f t="shared" si="86"/>
        <v>wearables</v>
      </c>
      <c r="T951">
        <f t="shared" si="8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84"/>
        <v>42356.750706018516</v>
      </c>
      <c r="P952">
        <f t="shared" si="87"/>
        <v>28</v>
      </c>
      <c r="Q952">
        <f t="shared" si="88"/>
        <v>58.42</v>
      </c>
      <c r="R952" t="str">
        <f t="shared" si="85"/>
        <v>technology</v>
      </c>
      <c r="S952" t="str">
        <f t="shared" si="86"/>
        <v>wearables</v>
      </c>
      <c r="T952">
        <f t="shared" si="8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84"/>
        <v>42480.653611111105</v>
      </c>
      <c r="P953">
        <f t="shared" si="87"/>
        <v>38</v>
      </c>
      <c r="Q953">
        <f t="shared" si="88"/>
        <v>158.63999999999999</v>
      </c>
      <c r="R953" t="str">
        <f t="shared" si="85"/>
        <v>technology</v>
      </c>
      <c r="S953" t="str">
        <f t="shared" si="86"/>
        <v>wearables</v>
      </c>
      <c r="T953">
        <f t="shared" si="8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84"/>
        <v>42662.613564814819</v>
      </c>
      <c r="P954">
        <f t="shared" si="87"/>
        <v>40</v>
      </c>
      <c r="Q954">
        <f t="shared" si="88"/>
        <v>99.86</v>
      </c>
      <c r="R954" t="str">
        <f t="shared" si="85"/>
        <v>technology</v>
      </c>
      <c r="S954" t="str">
        <f t="shared" si="86"/>
        <v>wearables</v>
      </c>
      <c r="T954">
        <f t="shared" si="8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84"/>
        <v>41999.164340277777</v>
      </c>
      <c r="P955">
        <f t="shared" si="87"/>
        <v>1</v>
      </c>
      <c r="Q955">
        <f t="shared" si="88"/>
        <v>25.2</v>
      </c>
      <c r="R955" t="str">
        <f t="shared" si="85"/>
        <v>technology</v>
      </c>
      <c r="S955" t="str">
        <f t="shared" si="86"/>
        <v>wearables</v>
      </c>
      <c r="T955">
        <f t="shared" si="8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84"/>
        <v>42194.833784722221</v>
      </c>
      <c r="P956">
        <f t="shared" si="87"/>
        <v>43</v>
      </c>
      <c r="Q956">
        <f t="shared" si="88"/>
        <v>89.19</v>
      </c>
      <c r="R956" t="str">
        <f t="shared" si="85"/>
        <v>technology</v>
      </c>
      <c r="S956" t="str">
        <f t="shared" si="86"/>
        <v>wearables</v>
      </c>
      <c r="T956">
        <f t="shared" si="8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84"/>
        <v>42586.295138888891</v>
      </c>
      <c r="P957">
        <f t="shared" si="87"/>
        <v>6</v>
      </c>
      <c r="Q957">
        <f t="shared" si="88"/>
        <v>182.62</v>
      </c>
      <c r="R957" t="str">
        <f t="shared" si="85"/>
        <v>technology</v>
      </c>
      <c r="S957" t="str">
        <f t="shared" si="86"/>
        <v>wearables</v>
      </c>
      <c r="T957">
        <f t="shared" si="8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84"/>
        <v>42060.913877314815</v>
      </c>
      <c r="P958">
        <f t="shared" si="87"/>
        <v>2</v>
      </c>
      <c r="Q958">
        <f t="shared" si="88"/>
        <v>50.65</v>
      </c>
      <c r="R958" t="str">
        <f t="shared" si="85"/>
        <v>technology</v>
      </c>
      <c r="S958" t="str">
        <f t="shared" si="86"/>
        <v>wearables</v>
      </c>
      <c r="T958">
        <f t="shared" si="8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84"/>
        <v>42660.552465277782</v>
      </c>
      <c r="P959">
        <f t="shared" si="87"/>
        <v>2</v>
      </c>
      <c r="Q959">
        <f t="shared" si="88"/>
        <v>33.29</v>
      </c>
      <c r="R959" t="str">
        <f t="shared" si="85"/>
        <v>technology</v>
      </c>
      <c r="S959" t="str">
        <f t="shared" si="86"/>
        <v>wearables</v>
      </c>
      <c r="T959">
        <f t="shared" si="8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84"/>
        <v>42082.802812499998</v>
      </c>
      <c r="P960">
        <f t="shared" si="87"/>
        <v>11</v>
      </c>
      <c r="Q960">
        <f t="shared" si="88"/>
        <v>51.82</v>
      </c>
      <c r="R960" t="str">
        <f t="shared" si="85"/>
        <v>technology</v>
      </c>
      <c r="S960" t="str">
        <f t="shared" si="86"/>
        <v>wearables</v>
      </c>
      <c r="T960">
        <f t="shared" si="8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84"/>
        <v>41993.174363425926</v>
      </c>
      <c r="P961">
        <f t="shared" si="87"/>
        <v>39</v>
      </c>
      <c r="Q961">
        <f t="shared" si="88"/>
        <v>113.63</v>
      </c>
      <c r="R961" t="str">
        <f t="shared" si="85"/>
        <v>technology</v>
      </c>
      <c r="S961" t="str">
        <f t="shared" si="86"/>
        <v>wearables</v>
      </c>
      <c r="T961">
        <f t="shared" si="8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90">(((J962/60)/60)/24)+DATE(1970,1,1)</f>
        <v>42766.626793981486</v>
      </c>
      <c r="P962">
        <f t="shared" si="87"/>
        <v>46</v>
      </c>
      <c r="Q962">
        <f t="shared" si="88"/>
        <v>136.46</v>
      </c>
      <c r="R962" t="str">
        <f t="shared" ref="R962:R1025" si="91">LEFT(N962,SEARCH("/",N962)-1)</f>
        <v>technology</v>
      </c>
      <c r="S962" t="str">
        <f t="shared" ref="S962:S1025" si="92">RIGHT(N962,LEN(N962)-SEARCH("/",N962))</f>
        <v>wearables</v>
      </c>
      <c r="T962">
        <f t="shared" si="8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90"/>
        <v>42740.693692129629</v>
      </c>
      <c r="P963">
        <f t="shared" ref="P963:P1026" si="93">ROUND(E963/D963*100,0)</f>
        <v>42</v>
      </c>
      <c r="Q963">
        <f t="shared" ref="Q963:Q1026" si="94">IFERROR(ROUND(E963/L963,2),0)</f>
        <v>364.35</v>
      </c>
      <c r="R963" t="str">
        <f t="shared" si="91"/>
        <v>technology</v>
      </c>
      <c r="S963" t="str">
        <f t="shared" si="92"/>
        <v>wearables</v>
      </c>
      <c r="T963">
        <f t="shared" ref="T963:T1026" si="95">YEAR(O963)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90"/>
        <v>42373.712418981479</v>
      </c>
      <c r="P964">
        <f t="shared" si="93"/>
        <v>28</v>
      </c>
      <c r="Q964">
        <f t="shared" si="94"/>
        <v>19.239999999999998</v>
      </c>
      <c r="R964" t="str">
        <f t="shared" si="91"/>
        <v>technology</v>
      </c>
      <c r="S964" t="str">
        <f t="shared" si="92"/>
        <v>wearables</v>
      </c>
      <c r="T964">
        <f t="shared" si="95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90"/>
        <v>42625.635636574079</v>
      </c>
      <c r="P965">
        <f t="shared" si="93"/>
        <v>1</v>
      </c>
      <c r="Q965">
        <f t="shared" si="94"/>
        <v>41.89</v>
      </c>
      <c r="R965" t="str">
        <f t="shared" si="91"/>
        <v>technology</v>
      </c>
      <c r="S965" t="str">
        <f t="shared" si="92"/>
        <v>wearables</v>
      </c>
      <c r="T965">
        <f t="shared" si="95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90"/>
        <v>42208.628692129627</v>
      </c>
      <c r="P966">
        <f t="shared" si="93"/>
        <v>1</v>
      </c>
      <c r="Q966">
        <f t="shared" si="94"/>
        <v>30.31</v>
      </c>
      <c r="R966" t="str">
        <f t="shared" si="91"/>
        <v>technology</v>
      </c>
      <c r="S966" t="str">
        <f t="shared" si="92"/>
        <v>wearables</v>
      </c>
      <c r="T966">
        <f t="shared" si="95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90"/>
        <v>42637.016736111109</v>
      </c>
      <c r="P967">
        <f t="shared" si="93"/>
        <v>1</v>
      </c>
      <c r="Q967">
        <f t="shared" si="94"/>
        <v>49.67</v>
      </c>
      <c r="R967" t="str">
        <f t="shared" si="91"/>
        <v>technology</v>
      </c>
      <c r="S967" t="str">
        <f t="shared" si="92"/>
        <v>wearables</v>
      </c>
      <c r="T967">
        <f t="shared" si="95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90"/>
        <v>42619.635787037041</v>
      </c>
      <c r="P968">
        <f t="shared" si="93"/>
        <v>15</v>
      </c>
      <c r="Q968">
        <f t="shared" si="94"/>
        <v>59.2</v>
      </c>
      <c r="R968" t="str">
        <f t="shared" si="91"/>
        <v>technology</v>
      </c>
      <c r="S968" t="str">
        <f t="shared" si="92"/>
        <v>wearables</v>
      </c>
      <c r="T968">
        <f t="shared" si="95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90"/>
        <v>42422.254328703704</v>
      </c>
      <c r="P969">
        <f t="shared" si="93"/>
        <v>18</v>
      </c>
      <c r="Q969">
        <f t="shared" si="94"/>
        <v>43.98</v>
      </c>
      <c r="R969" t="str">
        <f t="shared" si="91"/>
        <v>technology</v>
      </c>
      <c r="S969" t="str">
        <f t="shared" si="92"/>
        <v>wearables</v>
      </c>
      <c r="T969">
        <f t="shared" si="95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90"/>
        <v>41836.847615740742</v>
      </c>
      <c r="P970">
        <f t="shared" si="93"/>
        <v>1</v>
      </c>
      <c r="Q970">
        <f t="shared" si="94"/>
        <v>26.5</v>
      </c>
      <c r="R970" t="str">
        <f t="shared" si="91"/>
        <v>technology</v>
      </c>
      <c r="S970" t="str">
        <f t="shared" si="92"/>
        <v>wearables</v>
      </c>
      <c r="T970">
        <f t="shared" si="95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90"/>
        <v>42742.30332175926</v>
      </c>
      <c r="P971">
        <f t="shared" si="93"/>
        <v>47</v>
      </c>
      <c r="Q971">
        <f t="shared" si="94"/>
        <v>1272.73</v>
      </c>
      <c r="R971" t="str">
        <f t="shared" si="91"/>
        <v>technology</v>
      </c>
      <c r="S971" t="str">
        <f t="shared" si="92"/>
        <v>wearables</v>
      </c>
      <c r="T971">
        <f t="shared" si="95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90"/>
        <v>42721.220520833333</v>
      </c>
      <c r="P972">
        <f t="shared" si="93"/>
        <v>46</v>
      </c>
      <c r="Q972">
        <f t="shared" si="94"/>
        <v>164</v>
      </c>
      <c r="R972" t="str">
        <f t="shared" si="91"/>
        <v>technology</v>
      </c>
      <c r="S972" t="str">
        <f t="shared" si="92"/>
        <v>wearables</v>
      </c>
      <c r="T972">
        <f t="shared" si="95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90"/>
        <v>42111.709027777775</v>
      </c>
      <c r="P973">
        <f t="shared" si="93"/>
        <v>0</v>
      </c>
      <c r="Q973">
        <f t="shared" si="94"/>
        <v>45.2</v>
      </c>
      <c r="R973" t="str">
        <f t="shared" si="91"/>
        <v>technology</v>
      </c>
      <c r="S973" t="str">
        <f t="shared" si="92"/>
        <v>wearables</v>
      </c>
      <c r="T973">
        <f t="shared" si="95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90"/>
        <v>41856.865717592591</v>
      </c>
      <c r="P974">
        <f t="shared" si="93"/>
        <v>35</v>
      </c>
      <c r="Q974">
        <f t="shared" si="94"/>
        <v>153.88999999999999</v>
      </c>
      <c r="R974" t="str">
        <f t="shared" si="91"/>
        <v>technology</v>
      </c>
      <c r="S974" t="str">
        <f t="shared" si="92"/>
        <v>wearables</v>
      </c>
      <c r="T974">
        <f t="shared" si="95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90"/>
        <v>42257.014965277776</v>
      </c>
      <c r="P975">
        <f t="shared" si="93"/>
        <v>2</v>
      </c>
      <c r="Q975">
        <f t="shared" si="94"/>
        <v>51.38</v>
      </c>
      <c r="R975" t="str">
        <f t="shared" si="91"/>
        <v>technology</v>
      </c>
      <c r="S975" t="str">
        <f t="shared" si="92"/>
        <v>wearables</v>
      </c>
      <c r="T975">
        <f t="shared" si="95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90"/>
        <v>42424.749490740738</v>
      </c>
      <c r="P976">
        <f t="shared" si="93"/>
        <v>1</v>
      </c>
      <c r="Q976">
        <f t="shared" si="94"/>
        <v>93.33</v>
      </c>
      <c r="R976" t="str">
        <f t="shared" si="91"/>
        <v>technology</v>
      </c>
      <c r="S976" t="str">
        <f t="shared" si="92"/>
        <v>wearables</v>
      </c>
      <c r="T976">
        <f t="shared" si="95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90"/>
        <v>42489.696585648147</v>
      </c>
      <c r="P977">
        <f t="shared" si="93"/>
        <v>3</v>
      </c>
      <c r="Q977">
        <f t="shared" si="94"/>
        <v>108.63</v>
      </c>
      <c r="R977" t="str">
        <f t="shared" si="91"/>
        <v>technology</v>
      </c>
      <c r="S977" t="str">
        <f t="shared" si="92"/>
        <v>wearables</v>
      </c>
      <c r="T977">
        <f t="shared" si="95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90"/>
        <v>42185.058993055558</v>
      </c>
      <c r="P978">
        <f t="shared" si="93"/>
        <v>2</v>
      </c>
      <c r="Q978">
        <f t="shared" si="94"/>
        <v>160.5</v>
      </c>
      <c r="R978" t="str">
        <f t="shared" si="91"/>
        <v>technology</v>
      </c>
      <c r="S978" t="str">
        <f t="shared" si="92"/>
        <v>wearables</v>
      </c>
      <c r="T978">
        <f t="shared" si="95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90"/>
        <v>42391.942094907412</v>
      </c>
      <c r="P979">
        <f t="shared" si="93"/>
        <v>34</v>
      </c>
      <c r="Q979">
        <f t="shared" si="94"/>
        <v>75.75</v>
      </c>
      <c r="R979" t="str">
        <f t="shared" si="91"/>
        <v>technology</v>
      </c>
      <c r="S979" t="str">
        <f t="shared" si="92"/>
        <v>wearables</v>
      </c>
      <c r="T979">
        <f t="shared" si="95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90"/>
        <v>42395.309039351851</v>
      </c>
      <c r="P980">
        <f t="shared" si="93"/>
        <v>56</v>
      </c>
      <c r="Q980">
        <f t="shared" si="94"/>
        <v>790.84</v>
      </c>
      <c r="R980" t="str">
        <f t="shared" si="91"/>
        <v>technology</v>
      </c>
      <c r="S980" t="str">
        <f t="shared" si="92"/>
        <v>wearables</v>
      </c>
      <c r="T980">
        <f t="shared" si="95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90"/>
        <v>42506.416990740734</v>
      </c>
      <c r="P981">
        <f t="shared" si="93"/>
        <v>83</v>
      </c>
      <c r="Q981">
        <f t="shared" si="94"/>
        <v>301.94</v>
      </c>
      <c r="R981" t="str">
        <f t="shared" si="91"/>
        <v>technology</v>
      </c>
      <c r="S981" t="str">
        <f t="shared" si="92"/>
        <v>wearables</v>
      </c>
      <c r="T981">
        <f t="shared" si="95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90"/>
        <v>41928.904189814813</v>
      </c>
      <c r="P982">
        <f t="shared" si="93"/>
        <v>15</v>
      </c>
      <c r="Q982">
        <f t="shared" si="94"/>
        <v>47.94</v>
      </c>
      <c r="R982" t="str">
        <f t="shared" si="91"/>
        <v>technology</v>
      </c>
      <c r="S982" t="str">
        <f t="shared" si="92"/>
        <v>wearables</v>
      </c>
      <c r="T982">
        <f t="shared" si="95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90"/>
        <v>41830.947013888886</v>
      </c>
      <c r="P983">
        <f t="shared" si="93"/>
        <v>0</v>
      </c>
      <c r="Q983">
        <f t="shared" si="94"/>
        <v>2.75</v>
      </c>
      <c r="R983" t="str">
        <f t="shared" si="91"/>
        <v>technology</v>
      </c>
      <c r="S983" t="str">
        <f t="shared" si="92"/>
        <v>wearables</v>
      </c>
      <c r="T983">
        <f t="shared" si="95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90"/>
        <v>42615.753310185188</v>
      </c>
      <c r="P984">
        <f t="shared" si="93"/>
        <v>0</v>
      </c>
      <c r="Q984">
        <f t="shared" si="94"/>
        <v>1</v>
      </c>
      <c r="R984" t="str">
        <f t="shared" si="91"/>
        <v>technology</v>
      </c>
      <c r="S984" t="str">
        <f t="shared" si="92"/>
        <v>wearables</v>
      </c>
      <c r="T984">
        <f t="shared" si="95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90"/>
        <v>42574.667650462965</v>
      </c>
      <c r="P985">
        <f t="shared" si="93"/>
        <v>30</v>
      </c>
      <c r="Q985">
        <f t="shared" si="94"/>
        <v>171.79</v>
      </c>
      <c r="R985" t="str">
        <f t="shared" si="91"/>
        <v>technology</v>
      </c>
      <c r="S985" t="str">
        <f t="shared" si="92"/>
        <v>wearables</v>
      </c>
      <c r="T985">
        <f t="shared" si="95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90"/>
        <v>42061.11583333333</v>
      </c>
      <c r="P986">
        <f t="shared" si="93"/>
        <v>1</v>
      </c>
      <c r="Q986">
        <f t="shared" si="94"/>
        <v>35.33</v>
      </c>
      <c r="R986" t="str">
        <f t="shared" si="91"/>
        <v>technology</v>
      </c>
      <c r="S986" t="str">
        <f t="shared" si="92"/>
        <v>wearables</v>
      </c>
      <c r="T986">
        <f t="shared" si="95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90"/>
        <v>42339.967708333337</v>
      </c>
      <c r="P987">
        <f t="shared" si="93"/>
        <v>6</v>
      </c>
      <c r="Q987">
        <f t="shared" si="94"/>
        <v>82.09</v>
      </c>
      <c r="R987" t="str">
        <f t="shared" si="91"/>
        <v>technology</v>
      </c>
      <c r="S987" t="str">
        <f t="shared" si="92"/>
        <v>wearables</v>
      </c>
      <c r="T987">
        <f t="shared" si="95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90"/>
        <v>42324.767361111109</v>
      </c>
      <c r="P988">
        <f t="shared" si="93"/>
        <v>13</v>
      </c>
      <c r="Q988">
        <f t="shared" si="94"/>
        <v>110.87</v>
      </c>
      <c r="R988" t="str">
        <f t="shared" si="91"/>
        <v>technology</v>
      </c>
      <c r="S988" t="str">
        <f t="shared" si="92"/>
        <v>wearables</v>
      </c>
      <c r="T988">
        <f t="shared" si="95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90"/>
        <v>41773.294560185182</v>
      </c>
      <c r="P989">
        <f t="shared" si="93"/>
        <v>13</v>
      </c>
      <c r="Q989">
        <f t="shared" si="94"/>
        <v>161.22</v>
      </c>
      <c r="R989" t="str">
        <f t="shared" si="91"/>
        <v>technology</v>
      </c>
      <c r="S989" t="str">
        <f t="shared" si="92"/>
        <v>wearables</v>
      </c>
      <c r="T989">
        <f t="shared" si="95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90"/>
        <v>42614.356770833328</v>
      </c>
      <c r="P990">
        <f t="shared" si="93"/>
        <v>0</v>
      </c>
      <c r="Q990">
        <f t="shared" si="94"/>
        <v>0</v>
      </c>
      <c r="R990" t="str">
        <f t="shared" si="91"/>
        <v>technology</v>
      </c>
      <c r="S990" t="str">
        <f t="shared" si="92"/>
        <v>wearables</v>
      </c>
      <c r="T990">
        <f t="shared" si="95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90"/>
        <v>42611.933969907404</v>
      </c>
      <c r="P991">
        <f t="shared" si="93"/>
        <v>17</v>
      </c>
      <c r="Q991">
        <f t="shared" si="94"/>
        <v>52.41</v>
      </c>
      <c r="R991" t="str">
        <f t="shared" si="91"/>
        <v>technology</v>
      </c>
      <c r="S991" t="str">
        <f t="shared" si="92"/>
        <v>wearables</v>
      </c>
      <c r="T991">
        <f t="shared" si="95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90"/>
        <v>41855.784305555557</v>
      </c>
      <c r="P992">
        <f t="shared" si="93"/>
        <v>0</v>
      </c>
      <c r="Q992">
        <f t="shared" si="94"/>
        <v>13</v>
      </c>
      <c r="R992" t="str">
        <f t="shared" si="91"/>
        <v>technology</v>
      </c>
      <c r="S992" t="str">
        <f t="shared" si="92"/>
        <v>wearables</v>
      </c>
      <c r="T992">
        <f t="shared" si="95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90"/>
        <v>42538.75680555556</v>
      </c>
      <c r="P993">
        <f t="shared" si="93"/>
        <v>4</v>
      </c>
      <c r="Q993">
        <f t="shared" si="94"/>
        <v>30.29</v>
      </c>
      <c r="R993" t="str">
        <f t="shared" si="91"/>
        <v>technology</v>
      </c>
      <c r="S993" t="str">
        <f t="shared" si="92"/>
        <v>wearables</v>
      </c>
      <c r="T993">
        <f t="shared" si="95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90"/>
        <v>42437.924988425926</v>
      </c>
      <c r="P994">
        <f t="shared" si="93"/>
        <v>0</v>
      </c>
      <c r="Q994">
        <f t="shared" si="94"/>
        <v>116.75</v>
      </c>
      <c r="R994" t="str">
        <f t="shared" si="91"/>
        <v>technology</v>
      </c>
      <c r="S994" t="str">
        <f t="shared" si="92"/>
        <v>wearables</v>
      </c>
      <c r="T994">
        <f t="shared" si="95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90"/>
        <v>42652.964907407411</v>
      </c>
      <c r="P995">
        <f t="shared" si="93"/>
        <v>25</v>
      </c>
      <c r="Q995">
        <f t="shared" si="94"/>
        <v>89.6</v>
      </c>
      <c r="R995" t="str">
        <f t="shared" si="91"/>
        <v>technology</v>
      </c>
      <c r="S995" t="str">
        <f t="shared" si="92"/>
        <v>wearables</v>
      </c>
      <c r="T995">
        <f t="shared" si="95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90"/>
        <v>41921.263078703705</v>
      </c>
      <c r="P996">
        <f t="shared" si="93"/>
        <v>2</v>
      </c>
      <c r="Q996">
        <f t="shared" si="94"/>
        <v>424.45</v>
      </c>
      <c r="R996" t="str">
        <f t="shared" si="91"/>
        <v>technology</v>
      </c>
      <c r="S996" t="str">
        <f t="shared" si="92"/>
        <v>wearables</v>
      </c>
      <c r="T996">
        <f t="shared" si="95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90"/>
        <v>41947.940740740742</v>
      </c>
      <c r="P997">
        <f t="shared" si="93"/>
        <v>7</v>
      </c>
      <c r="Q997">
        <f t="shared" si="94"/>
        <v>80.67</v>
      </c>
      <c r="R997" t="str">
        <f t="shared" si="91"/>
        <v>technology</v>
      </c>
      <c r="S997" t="str">
        <f t="shared" si="92"/>
        <v>wearables</v>
      </c>
      <c r="T997">
        <f t="shared" si="95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90"/>
        <v>41817.866435185184</v>
      </c>
      <c r="P998">
        <f t="shared" si="93"/>
        <v>2</v>
      </c>
      <c r="Q998">
        <f t="shared" si="94"/>
        <v>13</v>
      </c>
      <c r="R998" t="str">
        <f t="shared" si="91"/>
        <v>technology</v>
      </c>
      <c r="S998" t="str">
        <f t="shared" si="92"/>
        <v>wearables</v>
      </c>
      <c r="T998">
        <f t="shared" si="95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90"/>
        <v>41941.10297453704</v>
      </c>
      <c r="P999">
        <f t="shared" si="93"/>
        <v>1</v>
      </c>
      <c r="Q999">
        <f t="shared" si="94"/>
        <v>8.1300000000000008</v>
      </c>
      <c r="R999" t="str">
        <f t="shared" si="91"/>
        <v>technology</v>
      </c>
      <c r="S999" t="str">
        <f t="shared" si="92"/>
        <v>wearables</v>
      </c>
      <c r="T999">
        <f t="shared" si="95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90"/>
        <v>42282.168993055559</v>
      </c>
      <c r="P1000">
        <f t="shared" si="93"/>
        <v>59</v>
      </c>
      <c r="Q1000">
        <f t="shared" si="94"/>
        <v>153.43</v>
      </c>
      <c r="R1000" t="str">
        <f t="shared" si="91"/>
        <v>technology</v>
      </c>
      <c r="S1000" t="str">
        <f t="shared" si="92"/>
        <v>wearables</v>
      </c>
      <c r="T1000">
        <f t="shared" si="95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90"/>
        <v>41926.29965277778</v>
      </c>
      <c r="P1001">
        <f t="shared" si="93"/>
        <v>8</v>
      </c>
      <c r="Q1001">
        <f t="shared" si="94"/>
        <v>292.08</v>
      </c>
      <c r="R1001" t="str">
        <f t="shared" si="91"/>
        <v>technology</v>
      </c>
      <c r="S1001" t="str">
        <f t="shared" si="92"/>
        <v>wearables</v>
      </c>
      <c r="T1001">
        <f t="shared" si="95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90"/>
        <v>42749.059722222228</v>
      </c>
      <c r="P1002">
        <f t="shared" si="93"/>
        <v>2</v>
      </c>
      <c r="Q1002">
        <f t="shared" si="94"/>
        <v>3304</v>
      </c>
      <c r="R1002" t="str">
        <f t="shared" si="91"/>
        <v>technology</v>
      </c>
      <c r="S1002" t="str">
        <f t="shared" si="92"/>
        <v>wearables</v>
      </c>
      <c r="T1002">
        <f t="shared" si="95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90"/>
        <v>42720.720057870371</v>
      </c>
      <c r="P1003">
        <f t="shared" si="93"/>
        <v>104</v>
      </c>
      <c r="Q1003">
        <f t="shared" si="94"/>
        <v>1300</v>
      </c>
      <c r="R1003" t="str">
        <f t="shared" si="91"/>
        <v>technology</v>
      </c>
      <c r="S1003" t="str">
        <f t="shared" si="92"/>
        <v>wearables</v>
      </c>
      <c r="T1003">
        <f t="shared" si="95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90"/>
        <v>42325.684189814812</v>
      </c>
      <c r="P1004">
        <f t="shared" si="93"/>
        <v>30</v>
      </c>
      <c r="Q1004">
        <f t="shared" si="94"/>
        <v>134.55000000000001</v>
      </c>
      <c r="R1004" t="str">
        <f t="shared" si="91"/>
        <v>technology</v>
      </c>
      <c r="S1004" t="str">
        <f t="shared" si="92"/>
        <v>wearables</v>
      </c>
      <c r="T1004">
        <f t="shared" si="95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90"/>
        <v>42780.709039351852</v>
      </c>
      <c r="P1005">
        <f t="shared" si="93"/>
        <v>16</v>
      </c>
      <c r="Q1005">
        <f t="shared" si="94"/>
        <v>214.07</v>
      </c>
      <c r="R1005" t="str">
        <f t="shared" si="91"/>
        <v>technology</v>
      </c>
      <c r="S1005" t="str">
        <f t="shared" si="92"/>
        <v>wearables</v>
      </c>
      <c r="T1005">
        <f t="shared" si="95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90"/>
        <v>42388.708645833336</v>
      </c>
      <c r="P1006">
        <f t="shared" si="93"/>
        <v>82</v>
      </c>
      <c r="Q1006">
        <f t="shared" si="94"/>
        <v>216.34</v>
      </c>
      <c r="R1006" t="str">
        <f t="shared" si="91"/>
        <v>technology</v>
      </c>
      <c r="S1006" t="str">
        <f t="shared" si="92"/>
        <v>wearables</v>
      </c>
      <c r="T1006">
        <f t="shared" si="95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90"/>
        <v>42276.624803240738</v>
      </c>
      <c r="P1007">
        <f t="shared" si="93"/>
        <v>75</v>
      </c>
      <c r="Q1007">
        <f t="shared" si="94"/>
        <v>932.31</v>
      </c>
      <c r="R1007" t="str">
        <f t="shared" si="91"/>
        <v>technology</v>
      </c>
      <c r="S1007" t="str">
        <f t="shared" si="92"/>
        <v>wearables</v>
      </c>
      <c r="T1007">
        <f t="shared" si="95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90"/>
        <v>41977.040185185186</v>
      </c>
      <c r="P1008">
        <f t="shared" si="93"/>
        <v>6</v>
      </c>
      <c r="Q1008">
        <f t="shared" si="94"/>
        <v>29.25</v>
      </c>
      <c r="R1008" t="str">
        <f t="shared" si="91"/>
        <v>technology</v>
      </c>
      <c r="S1008" t="str">
        <f t="shared" si="92"/>
        <v>wearables</v>
      </c>
      <c r="T1008">
        <f t="shared" si="95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90"/>
        <v>42676.583599537036</v>
      </c>
      <c r="P1009">
        <f t="shared" si="93"/>
        <v>44</v>
      </c>
      <c r="Q1009">
        <f t="shared" si="94"/>
        <v>174.95</v>
      </c>
      <c r="R1009" t="str">
        <f t="shared" si="91"/>
        <v>technology</v>
      </c>
      <c r="S1009" t="str">
        <f t="shared" si="92"/>
        <v>wearables</v>
      </c>
      <c r="T1009">
        <f t="shared" si="95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90"/>
        <v>42702.809201388889</v>
      </c>
      <c r="P1010">
        <f t="shared" si="93"/>
        <v>0</v>
      </c>
      <c r="Q1010">
        <f t="shared" si="94"/>
        <v>250</v>
      </c>
      <c r="R1010" t="str">
        <f t="shared" si="91"/>
        <v>technology</v>
      </c>
      <c r="S1010" t="str">
        <f t="shared" si="92"/>
        <v>wearables</v>
      </c>
      <c r="T1010">
        <f t="shared" si="95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90"/>
        <v>42510.604699074072</v>
      </c>
      <c r="P1011">
        <f t="shared" si="93"/>
        <v>13</v>
      </c>
      <c r="Q1011">
        <f t="shared" si="94"/>
        <v>65</v>
      </c>
      <c r="R1011" t="str">
        <f t="shared" si="91"/>
        <v>technology</v>
      </c>
      <c r="S1011" t="str">
        <f t="shared" si="92"/>
        <v>wearables</v>
      </c>
      <c r="T1011">
        <f t="shared" si="95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90"/>
        <v>42561.829421296294</v>
      </c>
      <c r="P1012">
        <f t="shared" si="93"/>
        <v>0</v>
      </c>
      <c r="Q1012">
        <f t="shared" si="94"/>
        <v>55</v>
      </c>
      <c r="R1012" t="str">
        <f t="shared" si="91"/>
        <v>technology</v>
      </c>
      <c r="S1012" t="str">
        <f t="shared" si="92"/>
        <v>wearables</v>
      </c>
      <c r="T1012">
        <f t="shared" si="95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90"/>
        <v>41946.898090277777</v>
      </c>
      <c r="P1013">
        <f t="shared" si="93"/>
        <v>0</v>
      </c>
      <c r="Q1013">
        <f t="shared" si="94"/>
        <v>75</v>
      </c>
      <c r="R1013" t="str">
        <f t="shared" si="91"/>
        <v>technology</v>
      </c>
      <c r="S1013" t="str">
        <f t="shared" si="92"/>
        <v>wearables</v>
      </c>
      <c r="T1013">
        <f t="shared" si="95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90"/>
        <v>42714.440416666665</v>
      </c>
      <c r="P1014">
        <f t="shared" si="93"/>
        <v>21535</v>
      </c>
      <c r="Q1014">
        <f t="shared" si="94"/>
        <v>1389.36</v>
      </c>
      <c r="R1014" t="str">
        <f t="shared" si="91"/>
        <v>technology</v>
      </c>
      <c r="S1014" t="str">
        <f t="shared" si="92"/>
        <v>wearables</v>
      </c>
      <c r="T1014">
        <f t="shared" si="95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90"/>
        <v>42339.833981481483</v>
      </c>
      <c r="P1015">
        <f t="shared" si="93"/>
        <v>35</v>
      </c>
      <c r="Q1015">
        <f t="shared" si="94"/>
        <v>95.91</v>
      </c>
      <c r="R1015" t="str">
        <f t="shared" si="91"/>
        <v>technology</v>
      </c>
      <c r="S1015" t="str">
        <f t="shared" si="92"/>
        <v>wearables</v>
      </c>
      <c r="T1015">
        <f t="shared" si="95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90"/>
        <v>41955.002488425926</v>
      </c>
      <c r="P1016">
        <f t="shared" si="93"/>
        <v>31</v>
      </c>
      <c r="Q1016">
        <f t="shared" si="94"/>
        <v>191.25</v>
      </c>
      <c r="R1016" t="str">
        <f t="shared" si="91"/>
        <v>technology</v>
      </c>
      <c r="S1016" t="str">
        <f t="shared" si="92"/>
        <v>wearables</v>
      </c>
      <c r="T1016">
        <f t="shared" si="95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90"/>
        <v>42303.878414351857</v>
      </c>
      <c r="P1017">
        <f t="shared" si="93"/>
        <v>3</v>
      </c>
      <c r="Q1017">
        <f t="shared" si="94"/>
        <v>40</v>
      </c>
      <c r="R1017" t="str">
        <f t="shared" si="91"/>
        <v>technology</v>
      </c>
      <c r="S1017" t="str">
        <f t="shared" si="92"/>
        <v>wearables</v>
      </c>
      <c r="T1017">
        <f t="shared" si="95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90"/>
        <v>42422.107129629629</v>
      </c>
      <c r="P1018">
        <f t="shared" si="93"/>
        <v>3</v>
      </c>
      <c r="Q1018">
        <f t="shared" si="94"/>
        <v>74.790000000000006</v>
      </c>
      <c r="R1018" t="str">
        <f t="shared" si="91"/>
        <v>technology</v>
      </c>
      <c r="S1018" t="str">
        <f t="shared" si="92"/>
        <v>wearables</v>
      </c>
      <c r="T1018">
        <f t="shared" si="95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90"/>
        <v>42289.675173611111</v>
      </c>
      <c r="P1019">
        <f t="shared" si="93"/>
        <v>23</v>
      </c>
      <c r="Q1019">
        <f t="shared" si="94"/>
        <v>161.12</v>
      </c>
      <c r="R1019" t="str">
        <f t="shared" si="91"/>
        <v>technology</v>
      </c>
      <c r="S1019" t="str">
        <f t="shared" si="92"/>
        <v>wearables</v>
      </c>
      <c r="T1019">
        <f t="shared" si="95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90"/>
        <v>42535.492280092592</v>
      </c>
      <c r="P1020">
        <f t="shared" si="93"/>
        <v>3</v>
      </c>
      <c r="Q1020">
        <f t="shared" si="94"/>
        <v>88.71</v>
      </c>
      <c r="R1020" t="str">
        <f t="shared" si="91"/>
        <v>technology</v>
      </c>
      <c r="S1020" t="str">
        <f t="shared" si="92"/>
        <v>wearables</v>
      </c>
      <c r="T1020">
        <f t="shared" si="95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90"/>
        <v>42009.973946759259</v>
      </c>
      <c r="P1021">
        <f t="shared" si="93"/>
        <v>47</v>
      </c>
      <c r="Q1021">
        <f t="shared" si="94"/>
        <v>53.25</v>
      </c>
      <c r="R1021" t="str">
        <f t="shared" si="91"/>
        <v>technology</v>
      </c>
      <c r="S1021" t="str">
        <f t="shared" si="92"/>
        <v>wearables</v>
      </c>
      <c r="T1021">
        <f t="shared" si="95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90"/>
        <v>42127.069548611107</v>
      </c>
      <c r="P1022">
        <f t="shared" si="93"/>
        <v>206</v>
      </c>
      <c r="Q1022">
        <f t="shared" si="94"/>
        <v>106.2</v>
      </c>
      <c r="R1022" t="str">
        <f t="shared" si="91"/>
        <v>music</v>
      </c>
      <c r="S1022" t="str">
        <f t="shared" si="92"/>
        <v>electronic music</v>
      </c>
      <c r="T1022">
        <f t="shared" si="95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90"/>
        <v>42271.251979166671</v>
      </c>
      <c r="P1023">
        <f t="shared" si="93"/>
        <v>352</v>
      </c>
      <c r="Q1023">
        <f t="shared" si="94"/>
        <v>22.08</v>
      </c>
      <c r="R1023" t="str">
        <f t="shared" si="91"/>
        <v>music</v>
      </c>
      <c r="S1023" t="str">
        <f t="shared" si="92"/>
        <v>electronic music</v>
      </c>
      <c r="T1023">
        <f t="shared" si="95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90"/>
        <v>42111.646724537044</v>
      </c>
      <c r="P1024">
        <f t="shared" si="93"/>
        <v>115</v>
      </c>
      <c r="Q1024">
        <f t="shared" si="94"/>
        <v>31.05</v>
      </c>
      <c r="R1024" t="str">
        <f t="shared" si="91"/>
        <v>music</v>
      </c>
      <c r="S1024" t="str">
        <f t="shared" si="92"/>
        <v>electronic music</v>
      </c>
      <c r="T1024">
        <f t="shared" si="95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90"/>
        <v>42145.919687500005</v>
      </c>
      <c r="P1025">
        <f t="shared" si="93"/>
        <v>237</v>
      </c>
      <c r="Q1025">
        <f t="shared" si="94"/>
        <v>36.21</v>
      </c>
      <c r="R1025" t="str">
        <f t="shared" si="91"/>
        <v>music</v>
      </c>
      <c r="S1025" t="str">
        <f t="shared" si="92"/>
        <v>electronic music</v>
      </c>
      <c r="T1025">
        <f t="shared" si="95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96">(((J1026/60)/60)/24)+DATE(1970,1,1)</f>
        <v>42370.580590277779</v>
      </c>
      <c r="P1026">
        <f t="shared" si="93"/>
        <v>119</v>
      </c>
      <c r="Q1026">
        <f t="shared" si="94"/>
        <v>388.98</v>
      </c>
      <c r="R1026" t="str">
        <f t="shared" ref="R1026:R1089" si="97">LEFT(N1026,SEARCH("/",N1026)-1)</f>
        <v>music</v>
      </c>
      <c r="S1026" t="str">
        <f t="shared" ref="S1026:S1089" si="98">RIGHT(N1026,LEN(N1026)-SEARCH("/",N1026))</f>
        <v>electronic music</v>
      </c>
      <c r="T1026">
        <f t="shared" si="95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96"/>
        <v>42049.833761574075</v>
      </c>
      <c r="P1027">
        <f t="shared" ref="P1027:P1090" si="99">ROUND(E1027/D1027*100,0)</f>
        <v>110</v>
      </c>
      <c r="Q1027">
        <f t="shared" ref="Q1027:Q1090" si="100">IFERROR(ROUND(E1027/L1027,2),0)</f>
        <v>71.849999999999994</v>
      </c>
      <c r="R1027" t="str">
        <f t="shared" si="97"/>
        <v>music</v>
      </c>
      <c r="S1027" t="str">
        <f t="shared" si="98"/>
        <v>electronic music</v>
      </c>
      <c r="T1027">
        <f t="shared" ref="T1027:T1090" si="101">YEAR(O1027)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96"/>
        <v>42426.407592592594</v>
      </c>
      <c r="P1028">
        <f t="shared" si="99"/>
        <v>100</v>
      </c>
      <c r="Q1028">
        <f t="shared" si="100"/>
        <v>57.38</v>
      </c>
      <c r="R1028" t="str">
        <f t="shared" si="97"/>
        <v>music</v>
      </c>
      <c r="S1028" t="str">
        <f t="shared" si="98"/>
        <v>electronic music</v>
      </c>
      <c r="T1028">
        <f t="shared" si="101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96"/>
        <v>41905.034108796295</v>
      </c>
      <c r="P1029">
        <f t="shared" si="99"/>
        <v>103</v>
      </c>
      <c r="Q1029">
        <f t="shared" si="100"/>
        <v>69.67</v>
      </c>
      <c r="R1029" t="str">
        <f t="shared" si="97"/>
        <v>music</v>
      </c>
      <c r="S1029" t="str">
        <f t="shared" si="98"/>
        <v>electronic music</v>
      </c>
      <c r="T1029">
        <f t="shared" si="101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96"/>
        <v>42755.627372685187</v>
      </c>
      <c r="P1030">
        <f t="shared" si="99"/>
        <v>117</v>
      </c>
      <c r="Q1030">
        <f t="shared" si="100"/>
        <v>45.99</v>
      </c>
      <c r="R1030" t="str">
        <f t="shared" si="97"/>
        <v>music</v>
      </c>
      <c r="S1030" t="str">
        <f t="shared" si="98"/>
        <v>electronic music</v>
      </c>
      <c r="T1030">
        <f t="shared" si="101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96"/>
        <v>42044.711886574078</v>
      </c>
      <c r="P1031">
        <f t="shared" si="99"/>
        <v>112</v>
      </c>
      <c r="Q1031">
        <f t="shared" si="100"/>
        <v>79.260000000000005</v>
      </c>
      <c r="R1031" t="str">
        <f t="shared" si="97"/>
        <v>music</v>
      </c>
      <c r="S1031" t="str">
        <f t="shared" si="98"/>
        <v>electronic music</v>
      </c>
      <c r="T1031">
        <f t="shared" si="101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96"/>
        <v>42611.483206018514</v>
      </c>
      <c r="P1032">
        <f t="shared" si="99"/>
        <v>342</v>
      </c>
      <c r="Q1032">
        <f t="shared" si="100"/>
        <v>43.03</v>
      </c>
      <c r="R1032" t="str">
        <f t="shared" si="97"/>
        <v>music</v>
      </c>
      <c r="S1032" t="str">
        <f t="shared" si="98"/>
        <v>electronic music</v>
      </c>
      <c r="T1032">
        <f t="shared" si="101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96"/>
        <v>42324.764004629629</v>
      </c>
      <c r="P1033">
        <f t="shared" si="99"/>
        <v>107</v>
      </c>
      <c r="Q1033">
        <f t="shared" si="100"/>
        <v>108.48</v>
      </c>
      <c r="R1033" t="str">
        <f t="shared" si="97"/>
        <v>music</v>
      </c>
      <c r="S1033" t="str">
        <f t="shared" si="98"/>
        <v>electronic music</v>
      </c>
      <c r="T1033">
        <f t="shared" si="101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96"/>
        <v>42514.666956018518</v>
      </c>
      <c r="P1034">
        <f t="shared" si="99"/>
        <v>108</v>
      </c>
      <c r="Q1034">
        <f t="shared" si="100"/>
        <v>61.03</v>
      </c>
      <c r="R1034" t="str">
        <f t="shared" si="97"/>
        <v>music</v>
      </c>
      <c r="S1034" t="str">
        <f t="shared" si="98"/>
        <v>electronic music</v>
      </c>
      <c r="T1034">
        <f t="shared" si="101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96"/>
        <v>42688.732407407413</v>
      </c>
      <c r="P1035">
        <f t="shared" si="99"/>
        <v>103</v>
      </c>
      <c r="Q1035">
        <f t="shared" si="100"/>
        <v>50.59</v>
      </c>
      <c r="R1035" t="str">
        <f t="shared" si="97"/>
        <v>music</v>
      </c>
      <c r="S1035" t="str">
        <f t="shared" si="98"/>
        <v>electronic music</v>
      </c>
      <c r="T1035">
        <f t="shared" si="101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96"/>
        <v>42555.166712962964</v>
      </c>
      <c r="P1036">
        <f t="shared" si="99"/>
        <v>130</v>
      </c>
      <c r="Q1036">
        <f t="shared" si="100"/>
        <v>39.159999999999997</v>
      </c>
      <c r="R1036" t="str">
        <f t="shared" si="97"/>
        <v>music</v>
      </c>
      <c r="S1036" t="str">
        <f t="shared" si="98"/>
        <v>electronic music</v>
      </c>
      <c r="T1036">
        <f t="shared" si="101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96"/>
        <v>42016.641435185185</v>
      </c>
      <c r="P1037">
        <f t="shared" si="99"/>
        <v>108</v>
      </c>
      <c r="Q1037">
        <f t="shared" si="100"/>
        <v>65.16</v>
      </c>
      <c r="R1037" t="str">
        <f t="shared" si="97"/>
        <v>music</v>
      </c>
      <c r="S1037" t="str">
        <f t="shared" si="98"/>
        <v>electronic music</v>
      </c>
      <c r="T1037">
        <f t="shared" si="101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96"/>
        <v>41249.448958333334</v>
      </c>
      <c r="P1038">
        <f t="shared" si="99"/>
        <v>112</v>
      </c>
      <c r="Q1038">
        <f t="shared" si="100"/>
        <v>23.96</v>
      </c>
      <c r="R1038" t="str">
        <f t="shared" si="97"/>
        <v>music</v>
      </c>
      <c r="S1038" t="str">
        <f t="shared" si="98"/>
        <v>electronic music</v>
      </c>
      <c r="T1038">
        <f t="shared" si="101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96"/>
        <v>42119.822476851856</v>
      </c>
      <c r="P1039">
        <f t="shared" si="99"/>
        <v>102</v>
      </c>
      <c r="Q1039">
        <f t="shared" si="100"/>
        <v>48.62</v>
      </c>
      <c r="R1039" t="str">
        <f t="shared" si="97"/>
        <v>music</v>
      </c>
      <c r="S1039" t="str">
        <f t="shared" si="98"/>
        <v>electronic music</v>
      </c>
      <c r="T1039">
        <f t="shared" si="101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96"/>
        <v>42418.231747685189</v>
      </c>
      <c r="P1040">
        <f t="shared" si="99"/>
        <v>145</v>
      </c>
      <c r="Q1040">
        <f t="shared" si="100"/>
        <v>35.74</v>
      </c>
      <c r="R1040" t="str">
        <f t="shared" si="97"/>
        <v>music</v>
      </c>
      <c r="S1040" t="str">
        <f t="shared" si="98"/>
        <v>electronic music</v>
      </c>
      <c r="T1040">
        <f t="shared" si="101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96"/>
        <v>42692.109328703707</v>
      </c>
      <c r="P1041">
        <f t="shared" si="99"/>
        <v>128</v>
      </c>
      <c r="Q1041">
        <f t="shared" si="100"/>
        <v>21.37</v>
      </c>
      <c r="R1041" t="str">
        <f t="shared" si="97"/>
        <v>music</v>
      </c>
      <c r="S1041" t="str">
        <f t="shared" si="98"/>
        <v>electronic music</v>
      </c>
      <c r="T1041">
        <f t="shared" si="101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96"/>
        <v>42579.708437499998</v>
      </c>
      <c r="P1042">
        <f t="shared" si="99"/>
        <v>0</v>
      </c>
      <c r="Q1042">
        <f t="shared" si="100"/>
        <v>250</v>
      </c>
      <c r="R1042" t="str">
        <f t="shared" si="97"/>
        <v>journalism</v>
      </c>
      <c r="S1042" t="str">
        <f t="shared" si="98"/>
        <v>audio</v>
      </c>
      <c r="T1042">
        <f t="shared" si="101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96"/>
        <v>41831.060092592597</v>
      </c>
      <c r="P1043">
        <f t="shared" si="99"/>
        <v>0</v>
      </c>
      <c r="Q1043">
        <f t="shared" si="100"/>
        <v>0</v>
      </c>
      <c r="R1043" t="str">
        <f t="shared" si="97"/>
        <v>journalism</v>
      </c>
      <c r="S1043" t="str">
        <f t="shared" si="98"/>
        <v>audio</v>
      </c>
      <c r="T1043">
        <f t="shared" si="101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96"/>
        <v>41851.696157407408</v>
      </c>
      <c r="P1044">
        <f t="shared" si="99"/>
        <v>2</v>
      </c>
      <c r="Q1044">
        <f t="shared" si="100"/>
        <v>10</v>
      </c>
      <c r="R1044" t="str">
        <f t="shared" si="97"/>
        <v>journalism</v>
      </c>
      <c r="S1044" t="str">
        <f t="shared" si="98"/>
        <v>audio</v>
      </c>
      <c r="T1044">
        <f t="shared" si="101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96"/>
        <v>42114.252951388888</v>
      </c>
      <c r="P1045">
        <f t="shared" si="99"/>
        <v>9</v>
      </c>
      <c r="Q1045">
        <f t="shared" si="100"/>
        <v>29.24</v>
      </c>
      <c r="R1045" t="str">
        <f t="shared" si="97"/>
        <v>journalism</v>
      </c>
      <c r="S1045" t="str">
        <f t="shared" si="98"/>
        <v>audio</v>
      </c>
      <c r="T1045">
        <f t="shared" si="101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96"/>
        <v>42011.925937499997</v>
      </c>
      <c r="P1046">
        <f t="shared" si="99"/>
        <v>0</v>
      </c>
      <c r="Q1046">
        <f t="shared" si="100"/>
        <v>3</v>
      </c>
      <c r="R1046" t="str">
        <f t="shared" si="97"/>
        <v>journalism</v>
      </c>
      <c r="S1046" t="str">
        <f t="shared" si="98"/>
        <v>audio</v>
      </c>
      <c r="T1046">
        <f t="shared" si="101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96"/>
        <v>41844.874421296299</v>
      </c>
      <c r="P1047">
        <f t="shared" si="99"/>
        <v>3</v>
      </c>
      <c r="Q1047">
        <f t="shared" si="100"/>
        <v>33.25</v>
      </c>
      <c r="R1047" t="str">
        <f t="shared" si="97"/>
        <v>journalism</v>
      </c>
      <c r="S1047" t="str">
        <f t="shared" si="98"/>
        <v>audio</v>
      </c>
      <c r="T1047">
        <f t="shared" si="101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96"/>
        <v>42319.851388888885</v>
      </c>
      <c r="P1048">
        <f t="shared" si="99"/>
        <v>0</v>
      </c>
      <c r="Q1048">
        <f t="shared" si="100"/>
        <v>0</v>
      </c>
      <c r="R1048" t="str">
        <f t="shared" si="97"/>
        <v>journalism</v>
      </c>
      <c r="S1048" t="str">
        <f t="shared" si="98"/>
        <v>audio</v>
      </c>
      <c r="T1048">
        <f t="shared" si="101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96"/>
        <v>41918.818460648145</v>
      </c>
      <c r="P1049">
        <f t="shared" si="99"/>
        <v>0</v>
      </c>
      <c r="Q1049">
        <f t="shared" si="100"/>
        <v>1</v>
      </c>
      <c r="R1049" t="str">
        <f t="shared" si="97"/>
        <v>journalism</v>
      </c>
      <c r="S1049" t="str">
        <f t="shared" si="98"/>
        <v>audio</v>
      </c>
      <c r="T1049">
        <f t="shared" si="101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96"/>
        <v>42598.053113425922</v>
      </c>
      <c r="P1050">
        <f t="shared" si="99"/>
        <v>1</v>
      </c>
      <c r="Q1050">
        <f t="shared" si="100"/>
        <v>53</v>
      </c>
      <c r="R1050" t="str">
        <f t="shared" si="97"/>
        <v>journalism</v>
      </c>
      <c r="S1050" t="str">
        <f t="shared" si="98"/>
        <v>audio</v>
      </c>
      <c r="T1050">
        <f t="shared" si="101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96"/>
        <v>42382.431076388893</v>
      </c>
      <c r="P1051">
        <f t="shared" si="99"/>
        <v>0</v>
      </c>
      <c r="Q1051">
        <f t="shared" si="100"/>
        <v>0</v>
      </c>
      <c r="R1051" t="str">
        <f t="shared" si="97"/>
        <v>journalism</v>
      </c>
      <c r="S1051" t="str">
        <f t="shared" si="98"/>
        <v>audio</v>
      </c>
      <c r="T1051">
        <f t="shared" si="101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96"/>
        <v>42231.7971875</v>
      </c>
      <c r="P1052">
        <f t="shared" si="99"/>
        <v>0</v>
      </c>
      <c r="Q1052">
        <f t="shared" si="100"/>
        <v>0</v>
      </c>
      <c r="R1052" t="str">
        <f t="shared" si="97"/>
        <v>journalism</v>
      </c>
      <c r="S1052" t="str">
        <f t="shared" si="98"/>
        <v>audio</v>
      </c>
      <c r="T1052">
        <f t="shared" si="101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96"/>
        <v>41850.014178240745</v>
      </c>
      <c r="P1053">
        <f t="shared" si="99"/>
        <v>0</v>
      </c>
      <c r="Q1053">
        <f t="shared" si="100"/>
        <v>0</v>
      </c>
      <c r="R1053" t="str">
        <f t="shared" si="97"/>
        <v>journalism</v>
      </c>
      <c r="S1053" t="str">
        <f t="shared" si="98"/>
        <v>audio</v>
      </c>
      <c r="T1053">
        <f t="shared" si="101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96"/>
        <v>42483.797395833331</v>
      </c>
      <c r="P1054">
        <f t="shared" si="99"/>
        <v>0</v>
      </c>
      <c r="Q1054">
        <f t="shared" si="100"/>
        <v>0</v>
      </c>
      <c r="R1054" t="str">
        <f t="shared" si="97"/>
        <v>journalism</v>
      </c>
      <c r="S1054" t="str">
        <f t="shared" si="98"/>
        <v>audio</v>
      </c>
      <c r="T1054">
        <f t="shared" si="101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96"/>
        <v>42775.172824074078</v>
      </c>
      <c r="P1055">
        <f t="shared" si="99"/>
        <v>1</v>
      </c>
      <c r="Q1055">
        <f t="shared" si="100"/>
        <v>15</v>
      </c>
      <c r="R1055" t="str">
        <f t="shared" si="97"/>
        <v>journalism</v>
      </c>
      <c r="S1055" t="str">
        <f t="shared" si="98"/>
        <v>audio</v>
      </c>
      <c r="T1055">
        <f t="shared" si="101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96"/>
        <v>41831.851840277777</v>
      </c>
      <c r="P1056">
        <f t="shared" si="99"/>
        <v>0</v>
      </c>
      <c r="Q1056">
        <f t="shared" si="100"/>
        <v>0</v>
      </c>
      <c r="R1056" t="str">
        <f t="shared" si="97"/>
        <v>journalism</v>
      </c>
      <c r="S1056" t="str">
        <f t="shared" si="98"/>
        <v>audio</v>
      </c>
      <c r="T1056">
        <f t="shared" si="101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96"/>
        <v>42406.992418981477</v>
      </c>
      <c r="P1057">
        <f t="shared" si="99"/>
        <v>0</v>
      </c>
      <c r="Q1057">
        <f t="shared" si="100"/>
        <v>0</v>
      </c>
      <c r="R1057" t="str">
        <f t="shared" si="97"/>
        <v>journalism</v>
      </c>
      <c r="S1057" t="str">
        <f t="shared" si="98"/>
        <v>audio</v>
      </c>
      <c r="T1057">
        <f t="shared" si="101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96"/>
        <v>42058.719641203701</v>
      </c>
      <c r="P1058">
        <f t="shared" si="99"/>
        <v>0</v>
      </c>
      <c r="Q1058">
        <f t="shared" si="100"/>
        <v>0</v>
      </c>
      <c r="R1058" t="str">
        <f t="shared" si="97"/>
        <v>journalism</v>
      </c>
      <c r="S1058" t="str">
        <f t="shared" si="98"/>
        <v>audio</v>
      </c>
      <c r="T1058">
        <f t="shared" si="101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96"/>
        <v>42678.871331018512</v>
      </c>
      <c r="P1059">
        <f t="shared" si="99"/>
        <v>0</v>
      </c>
      <c r="Q1059">
        <f t="shared" si="100"/>
        <v>0</v>
      </c>
      <c r="R1059" t="str">
        <f t="shared" si="97"/>
        <v>journalism</v>
      </c>
      <c r="S1059" t="str">
        <f t="shared" si="98"/>
        <v>audio</v>
      </c>
      <c r="T1059">
        <f t="shared" si="101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96"/>
        <v>42047.900960648149</v>
      </c>
      <c r="P1060">
        <f t="shared" si="99"/>
        <v>0</v>
      </c>
      <c r="Q1060">
        <f t="shared" si="100"/>
        <v>0</v>
      </c>
      <c r="R1060" t="str">
        <f t="shared" si="97"/>
        <v>journalism</v>
      </c>
      <c r="S1060" t="str">
        <f t="shared" si="98"/>
        <v>audio</v>
      </c>
      <c r="T1060">
        <f t="shared" si="101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96"/>
        <v>42046.79</v>
      </c>
      <c r="P1061">
        <f t="shared" si="99"/>
        <v>0</v>
      </c>
      <c r="Q1061">
        <f t="shared" si="100"/>
        <v>0</v>
      </c>
      <c r="R1061" t="str">
        <f t="shared" si="97"/>
        <v>journalism</v>
      </c>
      <c r="S1061" t="str">
        <f t="shared" si="98"/>
        <v>audio</v>
      </c>
      <c r="T1061">
        <f t="shared" si="101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96"/>
        <v>42079.913113425922</v>
      </c>
      <c r="P1062">
        <f t="shared" si="99"/>
        <v>1</v>
      </c>
      <c r="Q1062">
        <f t="shared" si="100"/>
        <v>50</v>
      </c>
      <c r="R1062" t="str">
        <f t="shared" si="97"/>
        <v>journalism</v>
      </c>
      <c r="S1062" t="str">
        <f t="shared" si="98"/>
        <v>audio</v>
      </c>
      <c r="T1062">
        <f t="shared" si="101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96"/>
        <v>42432.276712962965</v>
      </c>
      <c r="P1063">
        <f t="shared" si="99"/>
        <v>0</v>
      </c>
      <c r="Q1063">
        <f t="shared" si="100"/>
        <v>0</v>
      </c>
      <c r="R1063" t="str">
        <f t="shared" si="97"/>
        <v>journalism</v>
      </c>
      <c r="S1063" t="str">
        <f t="shared" si="98"/>
        <v>audio</v>
      </c>
      <c r="T1063">
        <f t="shared" si="101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96"/>
        <v>42556.807187500002</v>
      </c>
      <c r="P1064">
        <f t="shared" si="99"/>
        <v>95</v>
      </c>
      <c r="Q1064">
        <f t="shared" si="100"/>
        <v>47.5</v>
      </c>
      <c r="R1064" t="str">
        <f t="shared" si="97"/>
        <v>journalism</v>
      </c>
      <c r="S1064" t="str">
        <f t="shared" si="98"/>
        <v>audio</v>
      </c>
      <c r="T1064">
        <f t="shared" si="101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96"/>
        <v>42583.030810185184</v>
      </c>
      <c r="P1065">
        <f t="shared" si="99"/>
        <v>0</v>
      </c>
      <c r="Q1065">
        <f t="shared" si="100"/>
        <v>0</v>
      </c>
      <c r="R1065" t="str">
        <f t="shared" si="97"/>
        <v>journalism</v>
      </c>
      <c r="S1065" t="str">
        <f t="shared" si="98"/>
        <v>audio</v>
      </c>
      <c r="T1065">
        <f t="shared" si="101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96"/>
        <v>41417.228043981479</v>
      </c>
      <c r="P1066">
        <f t="shared" si="99"/>
        <v>9</v>
      </c>
      <c r="Q1066">
        <f t="shared" si="100"/>
        <v>65.67</v>
      </c>
      <c r="R1066" t="str">
        <f t="shared" si="97"/>
        <v>games</v>
      </c>
      <c r="S1066" t="str">
        <f t="shared" si="98"/>
        <v>video games</v>
      </c>
      <c r="T1066">
        <f t="shared" si="101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96"/>
        <v>41661.381041666667</v>
      </c>
      <c r="P1067">
        <f t="shared" si="99"/>
        <v>3</v>
      </c>
      <c r="Q1067">
        <f t="shared" si="100"/>
        <v>16.2</v>
      </c>
      <c r="R1067" t="str">
        <f t="shared" si="97"/>
        <v>games</v>
      </c>
      <c r="S1067" t="str">
        <f t="shared" si="98"/>
        <v>video games</v>
      </c>
      <c r="T1067">
        <f t="shared" si="101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96"/>
        <v>41445.962754629632</v>
      </c>
      <c r="P1068">
        <f t="shared" si="99"/>
        <v>3</v>
      </c>
      <c r="Q1068">
        <f t="shared" si="100"/>
        <v>34.130000000000003</v>
      </c>
      <c r="R1068" t="str">
        <f t="shared" si="97"/>
        <v>games</v>
      </c>
      <c r="S1068" t="str">
        <f t="shared" si="98"/>
        <v>video games</v>
      </c>
      <c r="T1068">
        <f t="shared" si="101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96"/>
        <v>41599.855682870373</v>
      </c>
      <c r="P1069">
        <f t="shared" si="99"/>
        <v>26</v>
      </c>
      <c r="Q1069">
        <f t="shared" si="100"/>
        <v>13</v>
      </c>
      <c r="R1069" t="str">
        <f t="shared" si="97"/>
        <v>games</v>
      </c>
      <c r="S1069" t="str">
        <f t="shared" si="98"/>
        <v>video games</v>
      </c>
      <c r="T1069">
        <f t="shared" si="101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96"/>
        <v>42440.371111111104</v>
      </c>
      <c r="P1070">
        <f t="shared" si="99"/>
        <v>0</v>
      </c>
      <c r="Q1070">
        <f t="shared" si="100"/>
        <v>11.25</v>
      </c>
      <c r="R1070" t="str">
        <f t="shared" si="97"/>
        <v>games</v>
      </c>
      <c r="S1070" t="str">
        <f t="shared" si="98"/>
        <v>video games</v>
      </c>
      <c r="T1070">
        <f t="shared" si="101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96"/>
        <v>41572.229849537034</v>
      </c>
      <c r="P1071">
        <f t="shared" si="99"/>
        <v>39</v>
      </c>
      <c r="Q1071">
        <f t="shared" si="100"/>
        <v>40.479999999999997</v>
      </c>
      <c r="R1071" t="str">
        <f t="shared" si="97"/>
        <v>games</v>
      </c>
      <c r="S1071" t="str">
        <f t="shared" si="98"/>
        <v>video games</v>
      </c>
      <c r="T1071">
        <f t="shared" si="101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96"/>
        <v>41163.011828703704</v>
      </c>
      <c r="P1072">
        <f t="shared" si="99"/>
        <v>1</v>
      </c>
      <c r="Q1072">
        <f t="shared" si="100"/>
        <v>35</v>
      </c>
      <c r="R1072" t="str">
        <f t="shared" si="97"/>
        <v>games</v>
      </c>
      <c r="S1072" t="str">
        <f t="shared" si="98"/>
        <v>video games</v>
      </c>
      <c r="T1072">
        <f t="shared" si="101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96"/>
        <v>42295.753391203703</v>
      </c>
      <c r="P1073">
        <f t="shared" si="99"/>
        <v>0</v>
      </c>
      <c r="Q1073">
        <f t="shared" si="100"/>
        <v>0</v>
      </c>
      <c r="R1073" t="str">
        <f t="shared" si="97"/>
        <v>games</v>
      </c>
      <c r="S1073" t="str">
        <f t="shared" si="98"/>
        <v>video games</v>
      </c>
      <c r="T1073">
        <f t="shared" si="101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96"/>
        <v>41645.832141203704</v>
      </c>
      <c r="P1074">
        <f t="shared" si="99"/>
        <v>0</v>
      </c>
      <c r="Q1074">
        <f t="shared" si="100"/>
        <v>12.75</v>
      </c>
      <c r="R1074" t="str">
        <f t="shared" si="97"/>
        <v>games</v>
      </c>
      <c r="S1074" t="str">
        <f t="shared" si="98"/>
        <v>video games</v>
      </c>
      <c r="T1074">
        <f t="shared" si="101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96"/>
        <v>40802.964594907404</v>
      </c>
      <c r="P1075">
        <f t="shared" si="99"/>
        <v>1</v>
      </c>
      <c r="Q1075">
        <f t="shared" si="100"/>
        <v>10</v>
      </c>
      <c r="R1075" t="str">
        <f t="shared" si="97"/>
        <v>games</v>
      </c>
      <c r="S1075" t="str">
        <f t="shared" si="98"/>
        <v>video games</v>
      </c>
      <c r="T1075">
        <f t="shared" si="101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96"/>
        <v>41613.172974537039</v>
      </c>
      <c r="P1076">
        <f t="shared" si="99"/>
        <v>6</v>
      </c>
      <c r="Q1076">
        <f t="shared" si="100"/>
        <v>113.57</v>
      </c>
      <c r="R1076" t="str">
        <f t="shared" si="97"/>
        <v>games</v>
      </c>
      <c r="S1076" t="str">
        <f t="shared" si="98"/>
        <v>video games</v>
      </c>
      <c r="T1076">
        <f t="shared" si="101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96"/>
        <v>41005.904120370367</v>
      </c>
      <c r="P1077">
        <f t="shared" si="99"/>
        <v>5</v>
      </c>
      <c r="Q1077">
        <f t="shared" si="100"/>
        <v>15</v>
      </c>
      <c r="R1077" t="str">
        <f t="shared" si="97"/>
        <v>games</v>
      </c>
      <c r="S1077" t="str">
        <f t="shared" si="98"/>
        <v>video games</v>
      </c>
      <c r="T1077">
        <f t="shared" si="101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96"/>
        <v>41838.377893518518</v>
      </c>
      <c r="P1078">
        <f t="shared" si="99"/>
        <v>63</v>
      </c>
      <c r="Q1078">
        <f t="shared" si="100"/>
        <v>48.28</v>
      </c>
      <c r="R1078" t="str">
        <f t="shared" si="97"/>
        <v>games</v>
      </c>
      <c r="S1078" t="str">
        <f t="shared" si="98"/>
        <v>video games</v>
      </c>
      <c r="T1078">
        <f t="shared" si="101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96"/>
        <v>42353.16679398148</v>
      </c>
      <c r="P1079">
        <f t="shared" si="99"/>
        <v>29</v>
      </c>
      <c r="Q1079">
        <f t="shared" si="100"/>
        <v>43.98</v>
      </c>
      <c r="R1079" t="str">
        <f t="shared" si="97"/>
        <v>games</v>
      </c>
      <c r="S1079" t="str">
        <f t="shared" si="98"/>
        <v>video games</v>
      </c>
      <c r="T1079">
        <f t="shared" si="101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96"/>
        <v>40701.195844907408</v>
      </c>
      <c r="P1080">
        <f t="shared" si="99"/>
        <v>8</v>
      </c>
      <c r="Q1080">
        <f t="shared" si="100"/>
        <v>9</v>
      </c>
      <c r="R1080" t="str">
        <f t="shared" si="97"/>
        <v>games</v>
      </c>
      <c r="S1080" t="str">
        <f t="shared" si="98"/>
        <v>video games</v>
      </c>
      <c r="T1080">
        <f t="shared" si="101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96"/>
        <v>42479.566388888896</v>
      </c>
      <c r="P1081">
        <f t="shared" si="99"/>
        <v>3</v>
      </c>
      <c r="Q1081">
        <f t="shared" si="100"/>
        <v>37.67</v>
      </c>
      <c r="R1081" t="str">
        <f t="shared" si="97"/>
        <v>games</v>
      </c>
      <c r="S1081" t="str">
        <f t="shared" si="98"/>
        <v>video games</v>
      </c>
      <c r="T1081">
        <f t="shared" si="101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96"/>
        <v>41740.138113425928</v>
      </c>
      <c r="P1082">
        <f t="shared" si="99"/>
        <v>9</v>
      </c>
      <c r="Q1082">
        <f t="shared" si="100"/>
        <v>18.579999999999998</v>
      </c>
      <c r="R1082" t="str">
        <f t="shared" si="97"/>
        <v>games</v>
      </c>
      <c r="S1082" t="str">
        <f t="shared" si="98"/>
        <v>video games</v>
      </c>
      <c r="T1082">
        <f t="shared" si="101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96"/>
        <v>42002.926990740743</v>
      </c>
      <c r="P1083">
        <f t="shared" si="99"/>
        <v>0</v>
      </c>
      <c r="Q1083">
        <f t="shared" si="100"/>
        <v>3</v>
      </c>
      <c r="R1083" t="str">
        <f t="shared" si="97"/>
        <v>games</v>
      </c>
      <c r="S1083" t="str">
        <f t="shared" si="98"/>
        <v>video games</v>
      </c>
      <c r="T1083">
        <f t="shared" si="101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96"/>
        <v>41101.906111111115</v>
      </c>
      <c r="P1084">
        <f t="shared" si="99"/>
        <v>1</v>
      </c>
      <c r="Q1084">
        <f t="shared" si="100"/>
        <v>18.670000000000002</v>
      </c>
      <c r="R1084" t="str">
        <f t="shared" si="97"/>
        <v>games</v>
      </c>
      <c r="S1084" t="str">
        <f t="shared" si="98"/>
        <v>video games</v>
      </c>
      <c r="T1084">
        <f t="shared" si="101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96"/>
        <v>41793.659525462965</v>
      </c>
      <c r="P1085">
        <f t="shared" si="99"/>
        <v>1</v>
      </c>
      <c r="Q1085">
        <f t="shared" si="100"/>
        <v>410</v>
      </c>
      <c r="R1085" t="str">
        <f t="shared" si="97"/>
        <v>games</v>
      </c>
      <c r="S1085" t="str">
        <f t="shared" si="98"/>
        <v>video games</v>
      </c>
      <c r="T1085">
        <f t="shared" si="101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96"/>
        <v>41829.912083333329</v>
      </c>
      <c r="P1086">
        <f t="shared" si="99"/>
        <v>0</v>
      </c>
      <c r="Q1086">
        <f t="shared" si="100"/>
        <v>0</v>
      </c>
      <c r="R1086" t="str">
        <f t="shared" si="97"/>
        <v>games</v>
      </c>
      <c r="S1086" t="str">
        <f t="shared" si="98"/>
        <v>video games</v>
      </c>
      <c r="T1086">
        <f t="shared" si="101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96"/>
        <v>42413.671006944445</v>
      </c>
      <c r="P1087">
        <f t="shared" si="99"/>
        <v>3</v>
      </c>
      <c r="Q1087">
        <f t="shared" si="100"/>
        <v>114</v>
      </c>
      <c r="R1087" t="str">
        <f t="shared" si="97"/>
        <v>games</v>
      </c>
      <c r="S1087" t="str">
        <f t="shared" si="98"/>
        <v>video games</v>
      </c>
      <c r="T1087">
        <f t="shared" si="101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96"/>
        <v>41845.866793981484</v>
      </c>
      <c r="P1088">
        <f t="shared" si="99"/>
        <v>0</v>
      </c>
      <c r="Q1088">
        <f t="shared" si="100"/>
        <v>7.5</v>
      </c>
      <c r="R1088" t="str">
        <f t="shared" si="97"/>
        <v>games</v>
      </c>
      <c r="S1088" t="str">
        <f t="shared" si="98"/>
        <v>video games</v>
      </c>
      <c r="T1088">
        <f t="shared" si="101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96"/>
        <v>41775.713969907411</v>
      </c>
      <c r="P1089">
        <f t="shared" si="99"/>
        <v>0</v>
      </c>
      <c r="Q1089">
        <f t="shared" si="100"/>
        <v>0</v>
      </c>
      <c r="R1089" t="str">
        <f t="shared" si="97"/>
        <v>games</v>
      </c>
      <c r="S1089" t="str">
        <f t="shared" si="98"/>
        <v>video games</v>
      </c>
      <c r="T1089">
        <f t="shared" si="101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102">(((J1090/60)/60)/24)+DATE(1970,1,1)</f>
        <v>41723.799386574072</v>
      </c>
      <c r="P1090">
        <f t="shared" si="99"/>
        <v>14</v>
      </c>
      <c r="Q1090">
        <f t="shared" si="100"/>
        <v>43.42</v>
      </c>
      <c r="R1090" t="str">
        <f t="shared" ref="R1090:R1153" si="103">LEFT(N1090,SEARCH("/",N1090)-1)</f>
        <v>games</v>
      </c>
      <c r="S1090" t="str">
        <f t="shared" ref="S1090:S1153" si="104">RIGHT(N1090,LEN(N1090)-SEARCH("/",N1090))</f>
        <v>video games</v>
      </c>
      <c r="T1090">
        <f t="shared" si="101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102"/>
        <v>42151.189525462964</v>
      </c>
      <c r="P1091">
        <f t="shared" ref="P1091:P1154" si="105">ROUND(E1091/D1091*100,0)</f>
        <v>8</v>
      </c>
      <c r="Q1091">
        <f t="shared" ref="Q1091:Q1154" si="106">IFERROR(ROUND(E1091/L1091,2),0)</f>
        <v>23.96</v>
      </c>
      <c r="R1091" t="str">
        <f t="shared" si="103"/>
        <v>games</v>
      </c>
      <c r="S1091" t="str">
        <f t="shared" si="104"/>
        <v>video games</v>
      </c>
      <c r="T1091">
        <f t="shared" ref="T1091:T1154" si="107">YEAR(O1091)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102"/>
        <v>42123.185798611114</v>
      </c>
      <c r="P1092">
        <f t="shared" si="105"/>
        <v>0</v>
      </c>
      <c r="Q1092">
        <f t="shared" si="106"/>
        <v>5</v>
      </c>
      <c r="R1092" t="str">
        <f t="shared" si="103"/>
        <v>games</v>
      </c>
      <c r="S1092" t="str">
        <f t="shared" si="104"/>
        <v>video games</v>
      </c>
      <c r="T1092">
        <f t="shared" si="107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102"/>
        <v>42440.820277777777</v>
      </c>
      <c r="P1093">
        <f t="shared" si="105"/>
        <v>13</v>
      </c>
      <c r="Q1093">
        <f t="shared" si="106"/>
        <v>12.5</v>
      </c>
      <c r="R1093" t="str">
        <f t="shared" si="103"/>
        <v>games</v>
      </c>
      <c r="S1093" t="str">
        <f t="shared" si="104"/>
        <v>video games</v>
      </c>
      <c r="T1093">
        <f t="shared" si="107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102"/>
        <v>41250.025902777779</v>
      </c>
      <c r="P1094">
        <f t="shared" si="105"/>
        <v>1</v>
      </c>
      <c r="Q1094">
        <f t="shared" si="106"/>
        <v>3</v>
      </c>
      <c r="R1094" t="str">
        <f t="shared" si="103"/>
        <v>games</v>
      </c>
      <c r="S1094" t="str">
        <f t="shared" si="104"/>
        <v>video games</v>
      </c>
      <c r="T1094">
        <f t="shared" si="107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102"/>
        <v>42396.973807870367</v>
      </c>
      <c r="P1095">
        <f t="shared" si="105"/>
        <v>14</v>
      </c>
      <c r="Q1095">
        <f t="shared" si="106"/>
        <v>10.56</v>
      </c>
      <c r="R1095" t="str">
        <f t="shared" si="103"/>
        <v>games</v>
      </c>
      <c r="S1095" t="str">
        <f t="shared" si="104"/>
        <v>video games</v>
      </c>
      <c r="T1095">
        <f t="shared" si="107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102"/>
        <v>40795.713344907403</v>
      </c>
      <c r="P1096">
        <f t="shared" si="105"/>
        <v>18</v>
      </c>
      <c r="Q1096">
        <f t="shared" si="106"/>
        <v>122</v>
      </c>
      <c r="R1096" t="str">
        <f t="shared" si="103"/>
        <v>games</v>
      </c>
      <c r="S1096" t="str">
        <f t="shared" si="104"/>
        <v>video games</v>
      </c>
      <c r="T1096">
        <f t="shared" si="107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102"/>
        <v>41486.537268518521</v>
      </c>
      <c r="P1097">
        <f t="shared" si="105"/>
        <v>5</v>
      </c>
      <c r="Q1097">
        <f t="shared" si="106"/>
        <v>267.81</v>
      </c>
      <c r="R1097" t="str">
        <f t="shared" si="103"/>
        <v>games</v>
      </c>
      <c r="S1097" t="str">
        <f t="shared" si="104"/>
        <v>video games</v>
      </c>
      <c r="T1097">
        <f t="shared" si="107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102"/>
        <v>41885.51798611111</v>
      </c>
      <c r="P1098">
        <f t="shared" si="105"/>
        <v>18</v>
      </c>
      <c r="Q1098">
        <f t="shared" si="106"/>
        <v>74.209999999999994</v>
      </c>
      <c r="R1098" t="str">
        <f t="shared" si="103"/>
        <v>games</v>
      </c>
      <c r="S1098" t="str">
        <f t="shared" si="104"/>
        <v>video games</v>
      </c>
      <c r="T1098">
        <f t="shared" si="107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102"/>
        <v>41660.792557870373</v>
      </c>
      <c r="P1099">
        <f t="shared" si="105"/>
        <v>0</v>
      </c>
      <c r="Q1099">
        <f t="shared" si="106"/>
        <v>6.71</v>
      </c>
      <c r="R1099" t="str">
        <f t="shared" si="103"/>
        <v>games</v>
      </c>
      <c r="S1099" t="str">
        <f t="shared" si="104"/>
        <v>video games</v>
      </c>
      <c r="T1099">
        <f t="shared" si="107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102"/>
        <v>41712.762673611112</v>
      </c>
      <c r="P1100">
        <f t="shared" si="105"/>
        <v>7</v>
      </c>
      <c r="Q1100">
        <f t="shared" si="106"/>
        <v>81.95</v>
      </c>
      <c r="R1100" t="str">
        <f t="shared" si="103"/>
        <v>games</v>
      </c>
      <c r="S1100" t="str">
        <f t="shared" si="104"/>
        <v>video games</v>
      </c>
      <c r="T1100">
        <f t="shared" si="107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102"/>
        <v>42107.836435185185</v>
      </c>
      <c r="P1101">
        <f t="shared" si="105"/>
        <v>1</v>
      </c>
      <c r="Q1101">
        <f t="shared" si="106"/>
        <v>25</v>
      </c>
      <c r="R1101" t="str">
        <f t="shared" si="103"/>
        <v>games</v>
      </c>
      <c r="S1101" t="str">
        <f t="shared" si="104"/>
        <v>video games</v>
      </c>
      <c r="T1101">
        <f t="shared" si="107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102"/>
        <v>42384.110775462963</v>
      </c>
      <c r="P1102">
        <f t="shared" si="105"/>
        <v>3</v>
      </c>
      <c r="Q1102">
        <f t="shared" si="106"/>
        <v>10</v>
      </c>
      <c r="R1102" t="str">
        <f t="shared" si="103"/>
        <v>games</v>
      </c>
      <c r="S1102" t="str">
        <f t="shared" si="104"/>
        <v>video games</v>
      </c>
      <c r="T1102">
        <f t="shared" si="107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102"/>
        <v>42538.77243055556</v>
      </c>
      <c r="P1103">
        <f t="shared" si="105"/>
        <v>0</v>
      </c>
      <c r="Q1103">
        <f t="shared" si="106"/>
        <v>6.83</v>
      </c>
      <c r="R1103" t="str">
        <f t="shared" si="103"/>
        <v>games</v>
      </c>
      <c r="S1103" t="str">
        <f t="shared" si="104"/>
        <v>video games</v>
      </c>
      <c r="T1103">
        <f t="shared" si="107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102"/>
        <v>41577.045428240745</v>
      </c>
      <c r="P1104">
        <f t="shared" si="105"/>
        <v>5</v>
      </c>
      <c r="Q1104">
        <f t="shared" si="106"/>
        <v>17.71</v>
      </c>
      <c r="R1104" t="str">
        <f t="shared" si="103"/>
        <v>games</v>
      </c>
      <c r="S1104" t="str">
        <f t="shared" si="104"/>
        <v>video games</v>
      </c>
      <c r="T1104">
        <f t="shared" si="107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102"/>
        <v>42479.22210648148</v>
      </c>
      <c r="P1105">
        <f t="shared" si="105"/>
        <v>2</v>
      </c>
      <c r="Q1105">
        <f t="shared" si="106"/>
        <v>16.2</v>
      </c>
      <c r="R1105" t="str">
        <f t="shared" si="103"/>
        <v>games</v>
      </c>
      <c r="S1105" t="str">
        <f t="shared" si="104"/>
        <v>video games</v>
      </c>
      <c r="T1105">
        <f t="shared" si="107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102"/>
        <v>41771.40996527778</v>
      </c>
      <c r="P1106">
        <f t="shared" si="105"/>
        <v>5</v>
      </c>
      <c r="Q1106">
        <f t="shared" si="106"/>
        <v>80.3</v>
      </c>
      <c r="R1106" t="str">
        <f t="shared" si="103"/>
        <v>games</v>
      </c>
      <c r="S1106" t="str">
        <f t="shared" si="104"/>
        <v>video games</v>
      </c>
      <c r="T1106">
        <f t="shared" si="107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102"/>
        <v>41692.135729166665</v>
      </c>
      <c r="P1107">
        <f t="shared" si="105"/>
        <v>0</v>
      </c>
      <c r="Q1107">
        <f t="shared" si="106"/>
        <v>71.55</v>
      </c>
      <c r="R1107" t="str">
        <f t="shared" si="103"/>
        <v>games</v>
      </c>
      <c r="S1107" t="str">
        <f t="shared" si="104"/>
        <v>video games</v>
      </c>
      <c r="T1107">
        <f t="shared" si="107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102"/>
        <v>40973.740451388891</v>
      </c>
      <c r="P1108">
        <f t="shared" si="105"/>
        <v>41</v>
      </c>
      <c r="Q1108">
        <f t="shared" si="106"/>
        <v>23.57</v>
      </c>
      <c r="R1108" t="str">
        <f t="shared" si="103"/>
        <v>games</v>
      </c>
      <c r="S1108" t="str">
        <f t="shared" si="104"/>
        <v>video games</v>
      </c>
      <c r="T1108">
        <f t="shared" si="107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102"/>
        <v>41813.861388888887</v>
      </c>
      <c r="P1109">
        <f t="shared" si="105"/>
        <v>0</v>
      </c>
      <c r="Q1109">
        <f t="shared" si="106"/>
        <v>0</v>
      </c>
      <c r="R1109" t="str">
        <f t="shared" si="103"/>
        <v>games</v>
      </c>
      <c r="S1109" t="str">
        <f t="shared" si="104"/>
        <v>video games</v>
      </c>
      <c r="T1109">
        <f t="shared" si="107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102"/>
        <v>40952.636979166666</v>
      </c>
      <c r="P1110">
        <f t="shared" si="105"/>
        <v>3</v>
      </c>
      <c r="Q1110">
        <f t="shared" si="106"/>
        <v>34.880000000000003</v>
      </c>
      <c r="R1110" t="str">
        <f t="shared" si="103"/>
        <v>games</v>
      </c>
      <c r="S1110" t="str">
        <f t="shared" si="104"/>
        <v>video games</v>
      </c>
      <c r="T1110">
        <f t="shared" si="107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102"/>
        <v>42662.752199074079</v>
      </c>
      <c r="P1111">
        <f t="shared" si="105"/>
        <v>0</v>
      </c>
      <c r="Q1111">
        <f t="shared" si="106"/>
        <v>15</v>
      </c>
      <c r="R1111" t="str">
        <f t="shared" si="103"/>
        <v>games</v>
      </c>
      <c r="S1111" t="str">
        <f t="shared" si="104"/>
        <v>video games</v>
      </c>
      <c r="T1111">
        <f t="shared" si="107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102"/>
        <v>41220.933124999996</v>
      </c>
      <c r="P1112">
        <f t="shared" si="105"/>
        <v>1</v>
      </c>
      <c r="Q1112">
        <f t="shared" si="106"/>
        <v>23.18</v>
      </c>
      <c r="R1112" t="str">
        <f t="shared" si="103"/>
        <v>games</v>
      </c>
      <c r="S1112" t="str">
        <f t="shared" si="104"/>
        <v>video games</v>
      </c>
      <c r="T1112">
        <f t="shared" si="107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102"/>
        <v>42347.203587962969</v>
      </c>
      <c r="P1113">
        <f t="shared" si="105"/>
        <v>0</v>
      </c>
      <c r="Q1113">
        <f t="shared" si="106"/>
        <v>1</v>
      </c>
      <c r="R1113" t="str">
        <f t="shared" si="103"/>
        <v>games</v>
      </c>
      <c r="S1113" t="str">
        <f t="shared" si="104"/>
        <v>video games</v>
      </c>
      <c r="T1113">
        <f t="shared" si="107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102"/>
        <v>41963.759386574078</v>
      </c>
      <c r="P1114">
        <f t="shared" si="105"/>
        <v>36</v>
      </c>
      <c r="Q1114">
        <f t="shared" si="106"/>
        <v>100.23</v>
      </c>
      <c r="R1114" t="str">
        <f t="shared" si="103"/>
        <v>games</v>
      </c>
      <c r="S1114" t="str">
        <f t="shared" si="104"/>
        <v>video games</v>
      </c>
      <c r="T1114">
        <f t="shared" si="107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102"/>
        <v>41835.977083333331</v>
      </c>
      <c r="P1115">
        <f t="shared" si="105"/>
        <v>1</v>
      </c>
      <c r="Q1115">
        <f t="shared" si="106"/>
        <v>5</v>
      </c>
      <c r="R1115" t="str">
        <f t="shared" si="103"/>
        <v>games</v>
      </c>
      <c r="S1115" t="str">
        <f t="shared" si="104"/>
        <v>video games</v>
      </c>
      <c r="T1115">
        <f t="shared" si="107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102"/>
        <v>41526.345914351856</v>
      </c>
      <c r="P1116">
        <f t="shared" si="105"/>
        <v>0</v>
      </c>
      <c r="Q1116">
        <f t="shared" si="106"/>
        <v>3.33</v>
      </c>
      <c r="R1116" t="str">
        <f t="shared" si="103"/>
        <v>games</v>
      </c>
      <c r="S1116" t="str">
        <f t="shared" si="104"/>
        <v>video games</v>
      </c>
      <c r="T1116">
        <f t="shared" si="107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102"/>
        <v>42429.695543981477</v>
      </c>
      <c r="P1117">
        <f t="shared" si="105"/>
        <v>0</v>
      </c>
      <c r="Q1117">
        <f t="shared" si="106"/>
        <v>13.25</v>
      </c>
      <c r="R1117" t="str">
        <f t="shared" si="103"/>
        <v>games</v>
      </c>
      <c r="S1117" t="str">
        <f t="shared" si="104"/>
        <v>video games</v>
      </c>
      <c r="T1117">
        <f t="shared" si="107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102"/>
        <v>41009.847314814811</v>
      </c>
      <c r="P1118">
        <f t="shared" si="105"/>
        <v>0</v>
      </c>
      <c r="Q1118">
        <f t="shared" si="106"/>
        <v>17.850000000000001</v>
      </c>
      <c r="R1118" t="str">
        <f t="shared" si="103"/>
        <v>games</v>
      </c>
      <c r="S1118" t="str">
        <f t="shared" si="104"/>
        <v>video games</v>
      </c>
      <c r="T1118">
        <f t="shared" si="107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102"/>
        <v>42333.598530092597</v>
      </c>
      <c r="P1119">
        <f t="shared" si="105"/>
        <v>8</v>
      </c>
      <c r="Q1119">
        <f t="shared" si="106"/>
        <v>10.38</v>
      </c>
      <c r="R1119" t="str">
        <f t="shared" si="103"/>
        <v>games</v>
      </c>
      <c r="S1119" t="str">
        <f t="shared" si="104"/>
        <v>video games</v>
      </c>
      <c r="T1119">
        <f t="shared" si="107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102"/>
        <v>41704.16642361111</v>
      </c>
      <c r="P1120">
        <f t="shared" si="105"/>
        <v>2</v>
      </c>
      <c r="Q1120">
        <f t="shared" si="106"/>
        <v>36.33</v>
      </c>
      <c r="R1120" t="str">
        <f t="shared" si="103"/>
        <v>games</v>
      </c>
      <c r="S1120" t="str">
        <f t="shared" si="104"/>
        <v>video games</v>
      </c>
      <c r="T1120">
        <f t="shared" si="107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102"/>
        <v>41722.792407407411</v>
      </c>
      <c r="P1121">
        <f t="shared" si="105"/>
        <v>0</v>
      </c>
      <c r="Q1121">
        <f t="shared" si="106"/>
        <v>5</v>
      </c>
      <c r="R1121" t="str">
        <f t="shared" si="103"/>
        <v>games</v>
      </c>
      <c r="S1121" t="str">
        <f t="shared" si="104"/>
        <v>video games</v>
      </c>
      <c r="T1121">
        <f t="shared" si="107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102"/>
        <v>40799.872685185182</v>
      </c>
      <c r="P1122">
        <f t="shared" si="105"/>
        <v>0</v>
      </c>
      <c r="Q1122">
        <f t="shared" si="106"/>
        <v>0</v>
      </c>
      <c r="R1122" t="str">
        <f t="shared" si="103"/>
        <v>games</v>
      </c>
      <c r="S1122" t="str">
        <f t="shared" si="104"/>
        <v>video games</v>
      </c>
      <c r="T1122">
        <f t="shared" si="107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102"/>
        <v>42412.934212962966</v>
      </c>
      <c r="P1123">
        <f t="shared" si="105"/>
        <v>0</v>
      </c>
      <c r="Q1123">
        <f t="shared" si="106"/>
        <v>5.8</v>
      </c>
      <c r="R1123" t="str">
        <f t="shared" si="103"/>
        <v>games</v>
      </c>
      <c r="S1123" t="str">
        <f t="shared" si="104"/>
        <v>video games</v>
      </c>
      <c r="T1123">
        <f t="shared" si="107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102"/>
        <v>41410.703993055555</v>
      </c>
      <c r="P1124">
        <f t="shared" si="105"/>
        <v>0</v>
      </c>
      <c r="Q1124">
        <f t="shared" si="106"/>
        <v>0</v>
      </c>
      <c r="R1124" t="str">
        <f t="shared" si="103"/>
        <v>games</v>
      </c>
      <c r="S1124" t="str">
        <f t="shared" si="104"/>
        <v>video games</v>
      </c>
      <c r="T1124">
        <f t="shared" si="107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102"/>
        <v>41718.5237037037</v>
      </c>
      <c r="P1125">
        <f t="shared" si="105"/>
        <v>0</v>
      </c>
      <c r="Q1125">
        <f t="shared" si="106"/>
        <v>3.67</v>
      </c>
      <c r="R1125" t="str">
        <f t="shared" si="103"/>
        <v>games</v>
      </c>
      <c r="S1125" t="str">
        <f t="shared" si="104"/>
        <v>video games</v>
      </c>
      <c r="T1125">
        <f t="shared" si="107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102"/>
        <v>42094.667256944449</v>
      </c>
      <c r="P1126">
        <f t="shared" si="105"/>
        <v>0</v>
      </c>
      <c r="Q1126">
        <f t="shared" si="106"/>
        <v>60.71</v>
      </c>
      <c r="R1126" t="str">
        <f t="shared" si="103"/>
        <v>games</v>
      </c>
      <c r="S1126" t="str">
        <f t="shared" si="104"/>
        <v>mobile games</v>
      </c>
      <c r="T1126">
        <f t="shared" si="107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102"/>
        <v>42212.624189814815</v>
      </c>
      <c r="P1127">
        <f t="shared" si="105"/>
        <v>0</v>
      </c>
      <c r="Q1127">
        <f t="shared" si="106"/>
        <v>0</v>
      </c>
      <c r="R1127" t="str">
        <f t="shared" si="103"/>
        <v>games</v>
      </c>
      <c r="S1127" t="str">
        <f t="shared" si="104"/>
        <v>mobile games</v>
      </c>
      <c r="T1127">
        <f t="shared" si="107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102"/>
        <v>42535.327476851846</v>
      </c>
      <c r="P1128">
        <f t="shared" si="105"/>
        <v>1</v>
      </c>
      <c r="Q1128">
        <f t="shared" si="106"/>
        <v>5</v>
      </c>
      <c r="R1128" t="str">
        <f t="shared" si="103"/>
        <v>games</v>
      </c>
      <c r="S1128" t="str">
        <f t="shared" si="104"/>
        <v>mobile games</v>
      </c>
      <c r="T1128">
        <f t="shared" si="107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102"/>
        <v>41926.854166666664</v>
      </c>
      <c r="P1129">
        <f t="shared" si="105"/>
        <v>2</v>
      </c>
      <c r="Q1129">
        <f t="shared" si="106"/>
        <v>25.43</v>
      </c>
      <c r="R1129" t="str">
        <f t="shared" si="103"/>
        <v>games</v>
      </c>
      <c r="S1129" t="str">
        <f t="shared" si="104"/>
        <v>mobile games</v>
      </c>
      <c r="T1129">
        <f t="shared" si="107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102"/>
        <v>41828.649502314816</v>
      </c>
      <c r="P1130">
        <f t="shared" si="105"/>
        <v>0</v>
      </c>
      <c r="Q1130">
        <f t="shared" si="106"/>
        <v>1</v>
      </c>
      <c r="R1130" t="str">
        <f t="shared" si="103"/>
        <v>games</v>
      </c>
      <c r="S1130" t="str">
        <f t="shared" si="104"/>
        <v>mobile games</v>
      </c>
      <c r="T1130">
        <f t="shared" si="107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102"/>
        <v>42496.264965277776</v>
      </c>
      <c r="P1131">
        <f t="shared" si="105"/>
        <v>0</v>
      </c>
      <c r="Q1131">
        <f t="shared" si="106"/>
        <v>10.5</v>
      </c>
      <c r="R1131" t="str">
        <f t="shared" si="103"/>
        <v>games</v>
      </c>
      <c r="S1131" t="str">
        <f t="shared" si="104"/>
        <v>mobile games</v>
      </c>
      <c r="T1131">
        <f t="shared" si="107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102"/>
        <v>41908.996527777781</v>
      </c>
      <c r="P1132">
        <f t="shared" si="105"/>
        <v>0</v>
      </c>
      <c r="Q1132">
        <f t="shared" si="106"/>
        <v>3.67</v>
      </c>
      <c r="R1132" t="str">
        <f t="shared" si="103"/>
        <v>games</v>
      </c>
      <c r="S1132" t="str">
        <f t="shared" si="104"/>
        <v>mobile games</v>
      </c>
      <c r="T1132">
        <f t="shared" si="107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102"/>
        <v>42332.908194444448</v>
      </c>
      <c r="P1133">
        <f t="shared" si="105"/>
        <v>0</v>
      </c>
      <c r="Q1133">
        <f t="shared" si="106"/>
        <v>0</v>
      </c>
      <c r="R1133" t="str">
        <f t="shared" si="103"/>
        <v>games</v>
      </c>
      <c r="S1133" t="str">
        <f t="shared" si="104"/>
        <v>mobile games</v>
      </c>
      <c r="T1133">
        <f t="shared" si="107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102"/>
        <v>42706.115405092598</v>
      </c>
      <c r="P1134">
        <f t="shared" si="105"/>
        <v>14</v>
      </c>
      <c r="Q1134">
        <f t="shared" si="106"/>
        <v>110.62</v>
      </c>
      <c r="R1134" t="str">
        <f t="shared" si="103"/>
        <v>games</v>
      </c>
      <c r="S1134" t="str">
        <f t="shared" si="104"/>
        <v>mobile games</v>
      </c>
      <c r="T1134">
        <f t="shared" si="107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102"/>
        <v>41821.407187500001</v>
      </c>
      <c r="P1135">
        <f t="shared" si="105"/>
        <v>1</v>
      </c>
      <c r="Q1135">
        <f t="shared" si="106"/>
        <v>20</v>
      </c>
      <c r="R1135" t="str">
        <f t="shared" si="103"/>
        <v>games</v>
      </c>
      <c r="S1135" t="str">
        <f t="shared" si="104"/>
        <v>mobile games</v>
      </c>
      <c r="T1135">
        <f t="shared" si="107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102"/>
        <v>41958.285046296296</v>
      </c>
      <c r="P1136">
        <f t="shared" si="105"/>
        <v>0</v>
      </c>
      <c r="Q1136">
        <f t="shared" si="106"/>
        <v>1</v>
      </c>
      <c r="R1136" t="str">
        <f t="shared" si="103"/>
        <v>games</v>
      </c>
      <c r="S1136" t="str">
        <f t="shared" si="104"/>
        <v>mobile games</v>
      </c>
      <c r="T1136">
        <f t="shared" si="107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102"/>
        <v>42558.989513888882</v>
      </c>
      <c r="P1137">
        <f t="shared" si="105"/>
        <v>5</v>
      </c>
      <c r="Q1137">
        <f t="shared" si="106"/>
        <v>50</v>
      </c>
      <c r="R1137" t="str">
        <f t="shared" si="103"/>
        <v>games</v>
      </c>
      <c r="S1137" t="str">
        <f t="shared" si="104"/>
        <v>mobile games</v>
      </c>
      <c r="T1137">
        <f t="shared" si="107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102"/>
        <v>42327.671631944439</v>
      </c>
      <c r="P1138">
        <f t="shared" si="105"/>
        <v>6</v>
      </c>
      <c r="Q1138">
        <f t="shared" si="106"/>
        <v>45</v>
      </c>
      <c r="R1138" t="str">
        <f t="shared" si="103"/>
        <v>games</v>
      </c>
      <c r="S1138" t="str">
        <f t="shared" si="104"/>
        <v>mobile games</v>
      </c>
      <c r="T1138">
        <f t="shared" si="107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102"/>
        <v>42453.819687499999</v>
      </c>
      <c r="P1139">
        <f t="shared" si="105"/>
        <v>40</v>
      </c>
      <c r="Q1139">
        <f t="shared" si="106"/>
        <v>253.21</v>
      </c>
      <c r="R1139" t="str">
        <f t="shared" si="103"/>
        <v>games</v>
      </c>
      <c r="S1139" t="str">
        <f t="shared" si="104"/>
        <v>mobile games</v>
      </c>
      <c r="T1139">
        <f t="shared" si="107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102"/>
        <v>42736.9066087963</v>
      </c>
      <c r="P1140">
        <f t="shared" si="105"/>
        <v>0</v>
      </c>
      <c r="Q1140">
        <f t="shared" si="106"/>
        <v>31.25</v>
      </c>
      <c r="R1140" t="str">
        <f t="shared" si="103"/>
        <v>games</v>
      </c>
      <c r="S1140" t="str">
        <f t="shared" si="104"/>
        <v>mobile games</v>
      </c>
      <c r="T1140">
        <f t="shared" si="107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102"/>
        <v>41975.347523148142</v>
      </c>
      <c r="P1141">
        <f t="shared" si="105"/>
        <v>0</v>
      </c>
      <c r="Q1141">
        <f t="shared" si="106"/>
        <v>5</v>
      </c>
      <c r="R1141" t="str">
        <f t="shared" si="103"/>
        <v>games</v>
      </c>
      <c r="S1141" t="str">
        <f t="shared" si="104"/>
        <v>mobile games</v>
      </c>
      <c r="T1141">
        <f t="shared" si="107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102"/>
        <v>42192.462048611109</v>
      </c>
      <c r="P1142">
        <f t="shared" si="105"/>
        <v>0</v>
      </c>
      <c r="Q1142">
        <f t="shared" si="106"/>
        <v>0</v>
      </c>
      <c r="R1142" t="str">
        <f t="shared" si="103"/>
        <v>games</v>
      </c>
      <c r="S1142" t="str">
        <f t="shared" si="104"/>
        <v>mobile games</v>
      </c>
      <c r="T1142">
        <f t="shared" si="107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102"/>
        <v>42164.699652777781</v>
      </c>
      <c r="P1143">
        <f t="shared" si="105"/>
        <v>0</v>
      </c>
      <c r="Q1143">
        <f t="shared" si="106"/>
        <v>0</v>
      </c>
      <c r="R1143" t="str">
        <f t="shared" si="103"/>
        <v>games</v>
      </c>
      <c r="S1143" t="str">
        <f t="shared" si="104"/>
        <v>mobile games</v>
      </c>
      <c r="T1143">
        <f t="shared" si="107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102"/>
        <v>42022.006099537044</v>
      </c>
      <c r="P1144">
        <f t="shared" si="105"/>
        <v>0</v>
      </c>
      <c r="Q1144">
        <f t="shared" si="106"/>
        <v>0</v>
      </c>
      <c r="R1144" t="str">
        <f t="shared" si="103"/>
        <v>games</v>
      </c>
      <c r="S1144" t="str">
        <f t="shared" si="104"/>
        <v>mobile games</v>
      </c>
      <c r="T1144">
        <f t="shared" si="107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102"/>
        <v>42325.19358796296</v>
      </c>
      <c r="P1145">
        <f t="shared" si="105"/>
        <v>0</v>
      </c>
      <c r="Q1145">
        <f t="shared" si="106"/>
        <v>23.25</v>
      </c>
      <c r="R1145" t="str">
        <f t="shared" si="103"/>
        <v>games</v>
      </c>
      <c r="S1145" t="str">
        <f t="shared" si="104"/>
        <v>mobile games</v>
      </c>
      <c r="T1145">
        <f t="shared" si="107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102"/>
        <v>42093.181944444441</v>
      </c>
      <c r="P1146">
        <f t="shared" si="105"/>
        <v>0</v>
      </c>
      <c r="Q1146">
        <f t="shared" si="106"/>
        <v>0</v>
      </c>
      <c r="R1146" t="str">
        <f t="shared" si="103"/>
        <v>food</v>
      </c>
      <c r="S1146" t="str">
        <f t="shared" si="104"/>
        <v>food trucks</v>
      </c>
      <c r="T1146">
        <f t="shared" si="107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102"/>
        <v>41854.747592592597</v>
      </c>
      <c r="P1147">
        <f t="shared" si="105"/>
        <v>0</v>
      </c>
      <c r="Q1147">
        <f t="shared" si="106"/>
        <v>100</v>
      </c>
      <c r="R1147" t="str">
        <f t="shared" si="103"/>
        <v>food</v>
      </c>
      <c r="S1147" t="str">
        <f t="shared" si="104"/>
        <v>food trucks</v>
      </c>
      <c r="T1147">
        <f t="shared" si="107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102"/>
        <v>41723.9533912037</v>
      </c>
      <c r="P1148">
        <f t="shared" si="105"/>
        <v>9</v>
      </c>
      <c r="Q1148">
        <f t="shared" si="106"/>
        <v>44.17</v>
      </c>
      <c r="R1148" t="str">
        <f t="shared" si="103"/>
        <v>food</v>
      </c>
      <c r="S1148" t="str">
        <f t="shared" si="104"/>
        <v>food trucks</v>
      </c>
      <c r="T1148">
        <f t="shared" si="107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102"/>
        <v>41871.972025462965</v>
      </c>
      <c r="P1149">
        <f t="shared" si="105"/>
        <v>0</v>
      </c>
      <c r="Q1149">
        <f t="shared" si="106"/>
        <v>0</v>
      </c>
      <c r="R1149" t="str">
        <f t="shared" si="103"/>
        <v>food</v>
      </c>
      <c r="S1149" t="str">
        <f t="shared" si="104"/>
        <v>food trucks</v>
      </c>
      <c r="T1149">
        <f t="shared" si="107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102"/>
        <v>42675.171076388884</v>
      </c>
      <c r="P1150">
        <f t="shared" si="105"/>
        <v>0</v>
      </c>
      <c r="Q1150">
        <f t="shared" si="106"/>
        <v>24.33</v>
      </c>
      <c r="R1150" t="str">
        <f t="shared" si="103"/>
        <v>food</v>
      </c>
      <c r="S1150" t="str">
        <f t="shared" si="104"/>
        <v>food trucks</v>
      </c>
      <c r="T1150">
        <f t="shared" si="107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102"/>
        <v>42507.71025462963</v>
      </c>
      <c r="P1151">
        <f t="shared" si="105"/>
        <v>0</v>
      </c>
      <c r="Q1151">
        <f t="shared" si="106"/>
        <v>37.5</v>
      </c>
      <c r="R1151" t="str">
        <f t="shared" si="103"/>
        <v>food</v>
      </c>
      <c r="S1151" t="str">
        <f t="shared" si="104"/>
        <v>food trucks</v>
      </c>
      <c r="T1151">
        <f t="shared" si="107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102"/>
        <v>42317.954571759255</v>
      </c>
      <c r="P1152">
        <f t="shared" si="105"/>
        <v>10</v>
      </c>
      <c r="Q1152">
        <f t="shared" si="106"/>
        <v>42</v>
      </c>
      <c r="R1152" t="str">
        <f t="shared" si="103"/>
        <v>food</v>
      </c>
      <c r="S1152" t="str">
        <f t="shared" si="104"/>
        <v>food trucks</v>
      </c>
      <c r="T1152">
        <f t="shared" si="107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102"/>
        <v>42224.102581018517</v>
      </c>
      <c r="P1153">
        <f t="shared" si="105"/>
        <v>0</v>
      </c>
      <c r="Q1153">
        <f t="shared" si="106"/>
        <v>0</v>
      </c>
      <c r="R1153" t="str">
        <f t="shared" si="103"/>
        <v>food</v>
      </c>
      <c r="S1153" t="str">
        <f t="shared" si="104"/>
        <v>food trucks</v>
      </c>
      <c r="T1153">
        <f t="shared" si="107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108">(((J1154/60)/60)/24)+DATE(1970,1,1)</f>
        <v>42109.709629629629</v>
      </c>
      <c r="P1154">
        <f t="shared" si="105"/>
        <v>6</v>
      </c>
      <c r="Q1154">
        <f t="shared" si="106"/>
        <v>60.73</v>
      </c>
      <c r="R1154" t="str">
        <f t="shared" ref="R1154:R1217" si="109">LEFT(N1154,SEARCH("/",N1154)-1)</f>
        <v>food</v>
      </c>
      <c r="S1154" t="str">
        <f t="shared" ref="S1154:S1217" si="110">RIGHT(N1154,LEN(N1154)-SEARCH("/",N1154))</f>
        <v>food trucks</v>
      </c>
      <c r="T1154">
        <f t="shared" si="107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108"/>
        <v>42143.714178240742</v>
      </c>
      <c r="P1155">
        <f t="shared" ref="P1155:P1218" si="111">ROUND(E1155/D1155*100,0)</f>
        <v>1</v>
      </c>
      <c r="Q1155">
        <f t="shared" ref="Q1155:Q1218" si="112">IFERROR(ROUND(E1155/L1155,2),0)</f>
        <v>50</v>
      </c>
      <c r="R1155" t="str">
        <f t="shared" si="109"/>
        <v>food</v>
      </c>
      <c r="S1155" t="str">
        <f t="shared" si="110"/>
        <v>food trucks</v>
      </c>
      <c r="T1155">
        <f t="shared" ref="T1155:T1218" si="113">YEAR(O1155)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108"/>
        <v>42223.108865740738</v>
      </c>
      <c r="P1156">
        <f t="shared" si="111"/>
        <v>7</v>
      </c>
      <c r="Q1156">
        <f t="shared" si="112"/>
        <v>108.33</v>
      </c>
      <c r="R1156" t="str">
        <f t="shared" si="109"/>
        <v>food</v>
      </c>
      <c r="S1156" t="str">
        <f t="shared" si="110"/>
        <v>food trucks</v>
      </c>
      <c r="T1156">
        <f t="shared" si="113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108"/>
        <v>41835.763981481483</v>
      </c>
      <c r="P1157">
        <f t="shared" si="111"/>
        <v>1</v>
      </c>
      <c r="Q1157">
        <f t="shared" si="112"/>
        <v>23.5</v>
      </c>
      <c r="R1157" t="str">
        <f t="shared" si="109"/>
        <v>food</v>
      </c>
      <c r="S1157" t="str">
        <f t="shared" si="110"/>
        <v>food trucks</v>
      </c>
      <c r="T1157">
        <f t="shared" si="113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108"/>
        <v>42029.07131944444</v>
      </c>
      <c r="P1158">
        <f t="shared" si="111"/>
        <v>0</v>
      </c>
      <c r="Q1158">
        <f t="shared" si="112"/>
        <v>0</v>
      </c>
      <c r="R1158" t="str">
        <f t="shared" si="109"/>
        <v>food</v>
      </c>
      <c r="S1158" t="str">
        <f t="shared" si="110"/>
        <v>food trucks</v>
      </c>
      <c r="T1158">
        <f t="shared" si="113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108"/>
        <v>41918.628240740742</v>
      </c>
      <c r="P1159">
        <f t="shared" si="111"/>
        <v>2</v>
      </c>
      <c r="Q1159">
        <f t="shared" si="112"/>
        <v>50.33</v>
      </c>
      <c r="R1159" t="str">
        <f t="shared" si="109"/>
        <v>food</v>
      </c>
      <c r="S1159" t="str">
        <f t="shared" si="110"/>
        <v>food trucks</v>
      </c>
      <c r="T1159">
        <f t="shared" si="113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108"/>
        <v>41952.09175925926</v>
      </c>
      <c r="P1160">
        <f t="shared" si="111"/>
        <v>0</v>
      </c>
      <c r="Q1160">
        <f t="shared" si="112"/>
        <v>11.67</v>
      </c>
      <c r="R1160" t="str">
        <f t="shared" si="109"/>
        <v>food</v>
      </c>
      <c r="S1160" t="str">
        <f t="shared" si="110"/>
        <v>food trucks</v>
      </c>
      <c r="T1160">
        <f t="shared" si="113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108"/>
        <v>42154.726446759261</v>
      </c>
      <c r="P1161">
        <f t="shared" si="111"/>
        <v>0</v>
      </c>
      <c r="Q1161">
        <f t="shared" si="112"/>
        <v>0</v>
      </c>
      <c r="R1161" t="str">
        <f t="shared" si="109"/>
        <v>food</v>
      </c>
      <c r="S1161" t="str">
        <f t="shared" si="110"/>
        <v>food trucks</v>
      </c>
      <c r="T1161">
        <f t="shared" si="113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108"/>
        <v>42061.154930555553</v>
      </c>
      <c r="P1162">
        <f t="shared" si="111"/>
        <v>4</v>
      </c>
      <c r="Q1162">
        <f t="shared" si="112"/>
        <v>60.79</v>
      </c>
      <c r="R1162" t="str">
        <f t="shared" si="109"/>
        <v>food</v>
      </c>
      <c r="S1162" t="str">
        <f t="shared" si="110"/>
        <v>food trucks</v>
      </c>
      <c r="T1162">
        <f t="shared" si="113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108"/>
        <v>42122.629502314812</v>
      </c>
      <c r="P1163">
        <f t="shared" si="111"/>
        <v>0</v>
      </c>
      <c r="Q1163">
        <f t="shared" si="112"/>
        <v>0</v>
      </c>
      <c r="R1163" t="str">
        <f t="shared" si="109"/>
        <v>food</v>
      </c>
      <c r="S1163" t="str">
        <f t="shared" si="110"/>
        <v>food trucks</v>
      </c>
      <c r="T1163">
        <f t="shared" si="113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108"/>
        <v>41876.683611111112</v>
      </c>
      <c r="P1164">
        <f t="shared" si="111"/>
        <v>0</v>
      </c>
      <c r="Q1164">
        <f t="shared" si="112"/>
        <v>17.5</v>
      </c>
      <c r="R1164" t="str">
        <f t="shared" si="109"/>
        <v>food</v>
      </c>
      <c r="S1164" t="str">
        <f t="shared" si="110"/>
        <v>food trucks</v>
      </c>
      <c r="T1164">
        <f t="shared" si="113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108"/>
        <v>41830.723611111112</v>
      </c>
      <c r="P1165">
        <f t="shared" si="111"/>
        <v>0</v>
      </c>
      <c r="Q1165">
        <f t="shared" si="112"/>
        <v>0</v>
      </c>
      <c r="R1165" t="str">
        <f t="shared" si="109"/>
        <v>food</v>
      </c>
      <c r="S1165" t="str">
        <f t="shared" si="110"/>
        <v>food trucks</v>
      </c>
      <c r="T1165">
        <f t="shared" si="113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108"/>
        <v>42509.724328703705</v>
      </c>
      <c r="P1166">
        <f t="shared" si="111"/>
        <v>0</v>
      </c>
      <c r="Q1166">
        <f t="shared" si="112"/>
        <v>0</v>
      </c>
      <c r="R1166" t="str">
        <f t="shared" si="109"/>
        <v>food</v>
      </c>
      <c r="S1166" t="str">
        <f t="shared" si="110"/>
        <v>food trucks</v>
      </c>
      <c r="T1166">
        <f t="shared" si="113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108"/>
        <v>41792.214467592588</v>
      </c>
      <c r="P1167">
        <f t="shared" si="111"/>
        <v>21</v>
      </c>
      <c r="Q1167">
        <f t="shared" si="112"/>
        <v>82.82</v>
      </c>
      <c r="R1167" t="str">
        <f t="shared" si="109"/>
        <v>food</v>
      </c>
      <c r="S1167" t="str">
        <f t="shared" si="110"/>
        <v>food trucks</v>
      </c>
      <c r="T1167">
        <f t="shared" si="113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108"/>
        <v>42150.485439814816</v>
      </c>
      <c r="P1168">
        <f t="shared" si="111"/>
        <v>19</v>
      </c>
      <c r="Q1168">
        <f t="shared" si="112"/>
        <v>358.88</v>
      </c>
      <c r="R1168" t="str">
        <f t="shared" si="109"/>
        <v>food</v>
      </c>
      <c r="S1168" t="str">
        <f t="shared" si="110"/>
        <v>food trucks</v>
      </c>
      <c r="T1168">
        <f t="shared" si="113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108"/>
        <v>41863.734895833331</v>
      </c>
      <c r="P1169">
        <f t="shared" si="111"/>
        <v>2</v>
      </c>
      <c r="Q1169">
        <f t="shared" si="112"/>
        <v>61.19</v>
      </c>
      <c r="R1169" t="str">
        <f t="shared" si="109"/>
        <v>food</v>
      </c>
      <c r="S1169" t="str">
        <f t="shared" si="110"/>
        <v>food trucks</v>
      </c>
      <c r="T1169">
        <f t="shared" si="113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108"/>
        <v>42605.053993055553</v>
      </c>
      <c r="P1170">
        <f t="shared" si="111"/>
        <v>6</v>
      </c>
      <c r="Q1170">
        <f t="shared" si="112"/>
        <v>340</v>
      </c>
      <c r="R1170" t="str">
        <f t="shared" si="109"/>
        <v>food</v>
      </c>
      <c r="S1170" t="str">
        <f t="shared" si="110"/>
        <v>food trucks</v>
      </c>
      <c r="T1170">
        <f t="shared" si="113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108"/>
        <v>42027.353738425925</v>
      </c>
      <c r="P1171">
        <f t="shared" si="111"/>
        <v>0</v>
      </c>
      <c r="Q1171">
        <f t="shared" si="112"/>
        <v>5.67</v>
      </c>
      <c r="R1171" t="str">
        <f t="shared" si="109"/>
        <v>food</v>
      </c>
      <c r="S1171" t="str">
        <f t="shared" si="110"/>
        <v>food trucks</v>
      </c>
      <c r="T1171">
        <f t="shared" si="113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108"/>
        <v>42124.893182870372</v>
      </c>
      <c r="P1172">
        <f t="shared" si="111"/>
        <v>0</v>
      </c>
      <c r="Q1172">
        <f t="shared" si="112"/>
        <v>50</v>
      </c>
      <c r="R1172" t="str">
        <f t="shared" si="109"/>
        <v>food</v>
      </c>
      <c r="S1172" t="str">
        <f t="shared" si="110"/>
        <v>food trucks</v>
      </c>
      <c r="T1172">
        <f t="shared" si="113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108"/>
        <v>41938.804710648146</v>
      </c>
      <c r="P1173">
        <f t="shared" si="111"/>
        <v>0</v>
      </c>
      <c r="Q1173">
        <f t="shared" si="112"/>
        <v>25</v>
      </c>
      <c r="R1173" t="str">
        <f t="shared" si="109"/>
        <v>food</v>
      </c>
      <c r="S1173" t="str">
        <f t="shared" si="110"/>
        <v>food trucks</v>
      </c>
      <c r="T1173">
        <f t="shared" si="113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108"/>
        <v>41841.682314814818</v>
      </c>
      <c r="P1174">
        <f t="shared" si="111"/>
        <v>0</v>
      </c>
      <c r="Q1174">
        <f t="shared" si="112"/>
        <v>0</v>
      </c>
      <c r="R1174" t="str">
        <f t="shared" si="109"/>
        <v>food</v>
      </c>
      <c r="S1174" t="str">
        <f t="shared" si="110"/>
        <v>food trucks</v>
      </c>
      <c r="T1174">
        <f t="shared" si="113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108"/>
        <v>42184.185844907406</v>
      </c>
      <c r="P1175">
        <f t="shared" si="111"/>
        <v>0</v>
      </c>
      <c r="Q1175">
        <f t="shared" si="112"/>
        <v>30</v>
      </c>
      <c r="R1175" t="str">
        <f t="shared" si="109"/>
        <v>food</v>
      </c>
      <c r="S1175" t="str">
        <f t="shared" si="110"/>
        <v>food trucks</v>
      </c>
      <c r="T1175">
        <f t="shared" si="113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108"/>
        <v>42468.84174768519</v>
      </c>
      <c r="P1176">
        <f t="shared" si="111"/>
        <v>6</v>
      </c>
      <c r="Q1176">
        <f t="shared" si="112"/>
        <v>46.63</v>
      </c>
      <c r="R1176" t="str">
        <f t="shared" si="109"/>
        <v>food</v>
      </c>
      <c r="S1176" t="str">
        <f t="shared" si="110"/>
        <v>food trucks</v>
      </c>
      <c r="T1176">
        <f t="shared" si="113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108"/>
        <v>42170.728460648148</v>
      </c>
      <c r="P1177">
        <f t="shared" si="111"/>
        <v>3</v>
      </c>
      <c r="Q1177">
        <f t="shared" si="112"/>
        <v>65</v>
      </c>
      <c r="R1177" t="str">
        <f t="shared" si="109"/>
        <v>food</v>
      </c>
      <c r="S1177" t="str">
        <f t="shared" si="110"/>
        <v>food trucks</v>
      </c>
      <c r="T1177">
        <f t="shared" si="113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108"/>
        <v>42746.019652777773</v>
      </c>
      <c r="P1178">
        <f t="shared" si="111"/>
        <v>0</v>
      </c>
      <c r="Q1178">
        <f t="shared" si="112"/>
        <v>10</v>
      </c>
      <c r="R1178" t="str">
        <f t="shared" si="109"/>
        <v>food</v>
      </c>
      <c r="S1178" t="str">
        <f t="shared" si="110"/>
        <v>food trucks</v>
      </c>
      <c r="T1178">
        <f t="shared" si="113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108"/>
        <v>41897.660833333335</v>
      </c>
      <c r="P1179">
        <f t="shared" si="111"/>
        <v>0</v>
      </c>
      <c r="Q1179">
        <f t="shared" si="112"/>
        <v>0</v>
      </c>
      <c r="R1179" t="str">
        <f t="shared" si="109"/>
        <v>food</v>
      </c>
      <c r="S1179" t="str">
        <f t="shared" si="110"/>
        <v>food trucks</v>
      </c>
      <c r="T1179">
        <f t="shared" si="113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108"/>
        <v>41837.905694444446</v>
      </c>
      <c r="P1180">
        <f t="shared" si="111"/>
        <v>0</v>
      </c>
      <c r="Q1180">
        <f t="shared" si="112"/>
        <v>5</v>
      </c>
      <c r="R1180" t="str">
        <f t="shared" si="109"/>
        <v>food</v>
      </c>
      <c r="S1180" t="str">
        <f t="shared" si="110"/>
        <v>food trucks</v>
      </c>
      <c r="T1180">
        <f t="shared" si="113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108"/>
        <v>42275.720219907409</v>
      </c>
      <c r="P1181">
        <f t="shared" si="111"/>
        <v>5</v>
      </c>
      <c r="Q1181">
        <f t="shared" si="112"/>
        <v>640</v>
      </c>
      <c r="R1181" t="str">
        <f t="shared" si="109"/>
        <v>food</v>
      </c>
      <c r="S1181" t="str">
        <f t="shared" si="110"/>
        <v>food trucks</v>
      </c>
      <c r="T1181">
        <f t="shared" si="113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108"/>
        <v>41781.806875000002</v>
      </c>
      <c r="P1182">
        <f t="shared" si="111"/>
        <v>12</v>
      </c>
      <c r="Q1182">
        <f t="shared" si="112"/>
        <v>69.12</v>
      </c>
      <c r="R1182" t="str">
        <f t="shared" si="109"/>
        <v>food</v>
      </c>
      <c r="S1182" t="str">
        <f t="shared" si="110"/>
        <v>food trucks</v>
      </c>
      <c r="T1182">
        <f t="shared" si="113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108"/>
        <v>42034.339363425926</v>
      </c>
      <c r="P1183">
        <f t="shared" si="111"/>
        <v>0</v>
      </c>
      <c r="Q1183">
        <f t="shared" si="112"/>
        <v>1.33</v>
      </c>
      <c r="R1183" t="str">
        <f t="shared" si="109"/>
        <v>food</v>
      </c>
      <c r="S1183" t="str">
        <f t="shared" si="110"/>
        <v>food trucks</v>
      </c>
      <c r="T1183">
        <f t="shared" si="113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108"/>
        <v>42728.827407407407</v>
      </c>
      <c r="P1184">
        <f t="shared" si="111"/>
        <v>4</v>
      </c>
      <c r="Q1184">
        <f t="shared" si="112"/>
        <v>10.5</v>
      </c>
      <c r="R1184" t="str">
        <f t="shared" si="109"/>
        <v>food</v>
      </c>
      <c r="S1184" t="str">
        <f t="shared" si="110"/>
        <v>food trucks</v>
      </c>
      <c r="T1184">
        <f t="shared" si="113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108"/>
        <v>42656.86137731481</v>
      </c>
      <c r="P1185">
        <f t="shared" si="111"/>
        <v>4</v>
      </c>
      <c r="Q1185">
        <f t="shared" si="112"/>
        <v>33.33</v>
      </c>
      <c r="R1185" t="str">
        <f t="shared" si="109"/>
        <v>food</v>
      </c>
      <c r="S1185" t="str">
        <f t="shared" si="110"/>
        <v>food trucks</v>
      </c>
      <c r="T1185">
        <f t="shared" si="113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108"/>
        <v>42741.599664351852</v>
      </c>
      <c r="P1186">
        <f t="shared" si="111"/>
        <v>105</v>
      </c>
      <c r="Q1186">
        <f t="shared" si="112"/>
        <v>61.56</v>
      </c>
      <c r="R1186" t="str">
        <f t="shared" si="109"/>
        <v>photography</v>
      </c>
      <c r="S1186" t="str">
        <f t="shared" si="110"/>
        <v>photobooks</v>
      </c>
      <c r="T1186">
        <f t="shared" si="113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108"/>
        <v>42130.865150462967</v>
      </c>
      <c r="P1187">
        <f t="shared" si="111"/>
        <v>105</v>
      </c>
      <c r="Q1187">
        <f t="shared" si="112"/>
        <v>118.74</v>
      </c>
      <c r="R1187" t="str">
        <f t="shared" si="109"/>
        <v>photography</v>
      </c>
      <c r="S1187" t="str">
        <f t="shared" si="110"/>
        <v>photobooks</v>
      </c>
      <c r="T1187">
        <f t="shared" si="113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108"/>
        <v>42123.86336805555</v>
      </c>
      <c r="P1188">
        <f t="shared" si="111"/>
        <v>107</v>
      </c>
      <c r="Q1188">
        <f t="shared" si="112"/>
        <v>65.08</v>
      </c>
      <c r="R1188" t="str">
        <f t="shared" si="109"/>
        <v>photography</v>
      </c>
      <c r="S1188" t="str">
        <f t="shared" si="110"/>
        <v>photobooks</v>
      </c>
      <c r="T1188">
        <f t="shared" si="113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108"/>
        <v>42109.894942129627</v>
      </c>
      <c r="P1189">
        <f t="shared" si="111"/>
        <v>104</v>
      </c>
      <c r="Q1189">
        <f t="shared" si="112"/>
        <v>130.16</v>
      </c>
      <c r="R1189" t="str">
        <f t="shared" si="109"/>
        <v>photography</v>
      </c>
      <c r="S1189" t="str">
        <f t="shared" si="110"/>
        <v>photobooks</v>
      </c>
      <c r="T1189">
        <f t="shared" si="113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108"/>
        <v>42711.700694444444</v>
      </c>
      <c r="P1190">
        <f t="shared" si="111"/>
        <v>161</v>
      </c>
      <c r="Q1190">
        <f t="shared" si="112"/>
        <v>37.78</v>
      </c>
      <c r="R1190" t="str">
        <f t="shared" si="109"/>
        <v>photography</v>
      </c>
      <c r="S1190" t="str">
        <f t="shared" si="110"/>
        <v>photobooks</v>
      </c>
      <c r="T1190">
        <f t="shared" si="113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108"/>
        <v>42529.979108796295</v>
      </c>
      <c r="P1191">
        <f t="shared" si="111"/>
        <v>108</v>
      </c>
      <c r="Q1191">
        <f t="shared" si="112"/>
        <v>112.79</v>
      </c>
      <c r="R1191" t="str">
        <f t="shared" si="109"/>
        <v>photography</v>
      </c>
      <c r="S1191" t="str">
        <f t="shared" si="110"/>
        <v>photobooks</v>
      </c>
      <c r="T1191">
        <f t="shared" si="113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108"/>
        <v>41852.665798611109</v>
      </c>
      <c r="P1192">
        <f t="shared" si="111"/>
        <v>135</v>
      </c>
      <c r="Q1192">
        <f t="shared" si="112"/>
        <v>51.92</v>
      </c>
      <c r="R1192" t="str">
        <f t="shared" si="109"/>
        <v>photography</v>
      </c>
      <c r="S1192" t="str">
        <f t="shared" si="110"/>
        <v>photobooks</v>
      </c>
      <c r="T1192">
        <f t="shared" si="113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108"/>
        <v>42419.603703703702</v>
      </c>
      <c r="P1193">
        <f t="shared" si="111"/>
        <v>109</v>
      </c>
      <c r="Q1193">
        <f t="shared" si="112"/>
        <v>89.24</v>
      </c>
      <c r="R1193" t="str">
        <f t="shared" si="109"/>
        <v>photography</v>
      </c>
      <c r="S1193" t="str">
        <f t="shared" si="110"/>
        <v>photobooks</v>
      </c>
      <c r="T1193">
        <f t="shared" si="113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108"/>
        <v>42747.506689814814</v>
      </c>
      <c r="P1194">
        <f t="shared" si="111"/>
        <v>290</v>
      </c>
      <c r="Q1194">
        <f t="shared" si="112"/>
        <v>19.329999999999998</v>
      </c>
      <c r="R1194" t="str">
        <f t="shared" si="109"/>
        <v>photography</v>
      </c>
      <c r="S1194" t="str">
        <f t="shared" si="110"/>
        <v>photobooks</v>
      </c>
      <c r="T1194">
        <f t="shared" si="113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108"/>
        <v>42409.776076388895</v>
      </c>
      <c r="P1195">
        <f t="shared" si="111"/>
        <v>104</v>
      </c>
      <c r="Q1195">
        <f t="shared" si="112"/>
        <v>79.97</v>
      </c>
      <c r="R1195" t="str">
        <f t="shared" si="109"/>
        <v>photography</v>
      </c>
      <c r="S1195" t="str">
        <f t="shared" si="110"/>
        <v>photobooks</v>
      </c>
      <c r="T1195">
        <f t="shared" si="113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108"/>
        <v>42072.488182870366</v>
      </c>
      <c r="P1196">
        <f t="shared" si="111"/>
        <v>322</v>
      </c>
      <c r="Q1196">
        <f t="shared" si="112"/>
        <v>56.41</v>
      </c>
      <c r="R1196" t="str">
        <f t="shared" si="109"/>
        <v>photography</v>
      </c>
      <c r="S1196" t="str">
        <f t="shared" si="110"/>
        <v>photobooks</v>
      </c>
      <c r="T1196">
        <f t="shared" si="113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108"/>
        <v>42298.34783564815</v>
      </c>
      <c r="P1197">
        <f t="shared" si="111"/>
        <v>135</v>
      </c>
      <c r="Q1197">
        <f t="shared" si="112"/>
        <v>79.41</v>
      </c>
      <c r="R1197" t="str">
        <f t="shared" si="109"/>
        <v>photography</v>
      </c>
      <c r="S1197" t="str">
        <f t="shared" si="110"/>
        <v>photobooks</v>
      </c>
      <c r="T1197">
        <f t="shared" si="113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108"/>
        <v>42326.818738425922</v>
      </c>
      <c r="P1198">
        <f t="shared" si="111"/>
        <v>270</v>
      </c>
      <c r="Q1198">
        <f t="shared" si="112"/>
        <v>76.44</v>
      </c>
      <c r="R1198" t="str">
        <f t="shared" si="109"/>
        <v>photography</v>
      </c>
      <c r="S1198" t="str">
        <f t="shared" si="110"/>
        <v>photobooks</v>
      </c>
      <c r="T1198">
        <f t="shared" si="113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108"/>
        <v>42503.66474537037</v>
      </c>
      <c r="P1199">
        <f t="shared" si="111"/>
        <v>253</v>
      </c>
      <c r="Q1199">
        <f t="shared" si="112"/>
        <v>121</v>
      </c>
      <c r="R1199" t="str">
        <f t="shared" si="109"/>
        <v>photography</v>
      </c>
      <c r="S1199" t="str">
        <f t="shared" si="110"/>
        <v>photobooks</v>
      </c>
      <c r="T1199">
        <f t="shared" si="113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108"/>
        <v>42333.619050925925</v>
      </c>
      <c r="P1200">
        <f t="shared" si="111"/>
        <v>261</v>
      </c>
      <c r="Q1200">
        <f t="shared" si="112"/>
        <v>54.62</v>
      </c>
      <c r="R1200" t="str">
        <f t="shared" si="109"/>
        <v>photography</v>
      </c>
      <c r="S1200" t="str">
        <f t="shared" si="110"/>
        <v>photobooks</v>
      </c>
      <c r="T1200">
        <f t="shared" si="113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108"/>
        <v>42161.770833333328</v>
      </c>
      <c r="P1201">
        <f t="shared" si="111"/>
        <v>101</v>
      </c>
      <c r="Q1201">
        <f t="shared" si="112"/>
        <v>299.22000000000003</v>
      </c>
      <c r="R1201" t="str">
        <f t="shared" si="109"/>
        <v>photography</v>
      </c>
      <c r="S1201" t="str">
        <f t="shared" si="110"/>
        <v>photobooks</v>
      </c>
      <c r="T1201">
        <f t="shared" si="113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108"/>
        <v>42089.477500000001</v>
      </c>
      <c r="P1202">
        <f t="shared" si="111"/>
        <v>126</v>
      </c>
      <c r="Q1202">
        <f t="shared" si="112"/>
        <v>58.53</v>
      </c>
      <c r="R1202" t="str">
        <f t="shared" si="109"/>
        <v>photography</v>
      </c>
      <c r="S1202" t="str">
        <f t="shared" si="110"/>
        <v>photobooks</v>
      </c>
      <c r="T1202">
        <f t="shared" si="113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108"/>
        <v>42536.60701388889</v>
      </c>
      <c r="P1203">
        <f t="shared" si="111"/>
        <v>102</v>
      </c>
      <c r="Q1203">
        <f t="shared" si="112"/>
        <v>55.37</v>
      </c>
      <c r="R1203" t="str">
        <f t="shared" si="109"/>
        <v>photography</v>
      </c>
      <c r="S1203" t="str">
        <f t="shared" si="110"/>
        <v>photobooks</v>
      </c>
      <c r="T1203">
        <f t="shared" si="113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108"/>
        <v>42152.288819444439</v>
      </c>
      <c r="P1204">
        <f t="shared" si="111"/>
        <v>199</v>
      </c>
      <c r="Q1204">
        <f t="shared" si="112"/>
        <v>183.8</v>
      </c>
      <c r="R1204" t="str">
        <f t="shared" si="109"/>
        <v>photography</v>
      </c>
      <c r="S1204" t="str">
        <f t="shared" si="110"/>
        <v>photobooks</v>
      </c>
      <c r="T1204">
        <f t="shared" si="113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108"/>
        <v>42125.614895833336</v>
      </c>
      <c r="P1205">
        <f t="shared" si="111"/>
        <v>102</v>
      </c>
      <c r="Q1205">
        <f t="shared" si="112"/>
        <v>165.35</v>
      </c>
      <c r="R1205" t="str">
        <f t="shared" si="109"/>
        <v>photography</v>
      </c>
      <c r="S1205" t="str">
        <f t="shared" si="110"/>
        <v>photobooks</v>
      </c>
      <c r="T1205">
        <f t="shared" si="113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108"/>
        <v>42297.748067129629</v>
      </c>
      <c r="P1206">
        <f t="shared" si="111"/>
        <v>103</v>
      </c>
      <c r="Q1206">
        <f t="shared" si="112"/>
        <v>234.79</v>
      </c>
      <c r="R1206" t="str">
        <f t="shared" si="109"/>
        <v>photography</v>
      </c>
      <c r="S1206" t="str">
        <f t="shared" si="110"/>
        <v>photobooks</v>
      </c>
      <c r="T1206">
        <f t="shared" si="113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108"/>
        <v>42138.506377314814</v>
      </c>
      <c r="P1207">
        <f t="shared" si="111"/>
        <v>101</v>
      </c>
      <c r="Q1207">
        <f t="shared" si="112"/>
        <v>211.48</v>
      </c>
      <c r="R1207" t="str">
        <f t="shared" si="109"/>
        <v>photography</v>
      </c>
      <c r="S1207" t="str">
        <f t="shared" si="110"/>
        <v>photobooks</v>
      </c>
      <c r="T1207">
        <f t="shared" si="113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108"/>
        <v>42772.776076388895</v>
      </c>
      <c r="P1208">
        <f t="shared" si="111"/>
        <v>115</v>
      </c>
      <c r="Q1208">
        <f t="shared" si="112"/>
        <v>32.340000000000003</v>
      </c>
      <c r="R1208" t="str">
        <f t="shared" si="109"/>
        <v>photography</v>
      </c>
      <c r="S1208" t="str">
        <f t="shared" si="110"/>
        <v>photobooks</v>
      </c>
      <c r="T1208">
        <f t="shared" si="113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108"/>
        <v>42430.430243055554</v>
      </c>
      <c r="P1209">
        <f t="shared" si="111"/>
        <v>104</v>
      </c>
      <c r="Q1209">
        <f t="shared" si="112"/>
        <v>123.38</v>
      </c>
      <c r="R1209" t="str">
        <f t="shared" si="109"/>
        <v>photography</v>
      </c>
      <c r="S1209" t="str">
        <f t="shared" si="110"/>
        <v>photobooks</v>
      </c>
      <c r="T1209">
        <f t="shared" si="113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108"/>
        <v>42423.709074074075</v>
      </c>
      <c r="P1210">
        <f t="shared" si="111"/>
        <v>155</v>
      </c>
      <c r="Q1210">
        <f t="shared" si="112"/>
        <v>207.07</v>
      </c>
      <c r="R1210" t="str">
        <f t="shared" si="109"/>
        <v>photography</v>
      </c>
      <c r="S1210" t="str">
        <f t="shared" si="110"/>
        <v>photobooks</v>
      </c>
      <c r="T1210">
        <f t="shared" si="113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108"/>
        <v>42761.846122685187</v>
      </c>
      <c r="P1211">
        <f t="shared" si="111"/>
        <v>106</v>
      </c>
      <c r="Q1211">
        <f t="shared" si="112"/>
        <v>138.26</v>
      </c>
      <c r="R1211" t="str">
        <f t="shared" si="109"/>
        <v>photography</v>
      </c>
      <c r="S1211" t="str">
        <f t="shared" si="110"/>
        <v>photobooks</v>
      </c>
      <c r="T1211">
        <f t="shared" si="113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108"/>
        <v>42132.941805555558</v>
      </c>
      <c r="P1212">
        <f t="shared" si="111"/>
        <v>254</v>
      </c>
      <c r="Q1212">
        <f t="shared" si="112"/>
        <v>493.82</v>
      </c>
      <c r="R1212" t="str">
        <f t="shared" si="109"/>
        <v>photography</v>
      </c>
      <c r="S1212" t="str">
        <f t="shared" si="110"/>
        <v>photobooks</v>
      </c>
      <c r="T1212">
        <f t="shared" si="113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108"/>
        <v>42515.866446759261</v>
      </c>
      <c r="P1213">
        <f t="shared" si="111"/>
        <v>101</v>
      </c>
      <c r="Q1213">
        <f t="shared" si="112"/>
        <v>168.5</v>
      </c>
      <c r="R1213" t="str">
        <f t="shared" si="109"/>
        <v>photography</v>
      </c>
      <c r="S1213" t="str">
        <f t="shared" si="110"/>
        <v>photobooks</v>
      </c>
      <c r="T1213">
        <f t="shared" si="113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108"/>
        <v>42318.950173611112</v>
      </c>
      <c r="P1214">
        <f t="shared" si="111"/>
        <v>129</v>
      </c>
      <c r="Q1214">
        <f t="shared" si="112"/>
        <v>38.869999999999997</v>
      </c>
      <c r="R1214" t="str">
        <f t="shared" si="109"/>
        <v>photography</v>
      </c>
      <c r="S1214" t="str">
        <f t="shared" si="110"/>
        <v>photobooks</v>
      </c>
      <c r="T1214">
        <f t="shared" si="113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108"/>
        <v>42731.755787037036</v>
      </c>
      <c r="P1215">
        <f t="shared" si="111"/>
        <v>102</v>
      </c>
      <c r="Q1215">
        <f t="shared" si="112"/>
        <v>61.53</v>
      </c>
      <c r="R1215" t="str">
        <f t="shared" si="109"/>
        <v>photography</v>
      </c>
      <c r="S1215" t="str">
        <f t="shared" si="110"/>
        <v>photobooks</v>
      </c>
      <c r="T1215">
        <f t="shared" si="113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108"/>
        <v>42104.840335648143</v>
      </c>
      <c r="P1216">
        <f t="shared" si="111"/>
        <v>132</v>
      </c>
      <c r="Q1216">
        <f t="shared" si="112"/>
        <v>105.44</v>
      </c>
      <c r="R1216" t="str">
        <f t="shared" si="109"/>
        <v>photography</v>
      </c>
      <c r="S1216" t="str">
        <f t="shared" si="110"/>
        <v>photobooks</v>
      </c>
      <c r="T1216">
        <f t="shared" si="113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108"/>
        <v>41759.923101851848</v>
      </c>
      <c r="P1217">
        <f t="shared" si="111"/>
        <v>786</v>
      </c>
      <c r="Q1217">
        <f t="shared" si="112"/>
        <v>71.59</v>
      </c>
      <c r="R1217" t="str">
        <f t="shared" si="109"/>
        <v>photography</v>
      </c>
      <c r="S1217" t="str">
        <f t="shared" si="110"/>
        <v>photobooks</v>
      </c>
      <c r="T1217">
        <f t="shared" si="113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114">(((J1218/60)/60)/24)+DATE(1970,1,1)</f>
        <v>42247.616400462968</v>
      </c>
      <c r="P1218">
        <f t="shared" si="111"/>
        <v>146</v>
      </c>
      <c r="Q1218">
        <f t="shared" si="112"/>
        <v>91.88</v>
      </c>
      <c r="R1218" t="str">
        <f t="shared" ref="R1218:R1281" si="115">LEFT(N1218,SEARCH("/",N1218)-1)</f>
        <v>photography</v>
      </c>
      <c r="S1218" t="str">
        <f t="shared" ref="S1218:S1281" si="116">RIGHT(N1218,LEN(N1218)-SEARCH("/",N1218))</f>
        <v>photobooks</v>
      </c>
      <c r="T1218">
        <f t="shared" si="113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114"/>
        <v>42535.809490740736</v>
      </c>
      <c r="P1219">
        <f t="shared" ref="P1219:P1282" si="117">ROUND(E1219/D1219*100,0)</f>
        <v>103</v>
      </c>
      <c r="Q1219">
        <f t="shared" ref="Q1219:Q1282" si="118">IFERROR(ROUND(E1219/L1219,2),0)</f>
        <v>148.57</v>
      </c>
      <c r="R1219" t="str">
        <f t="shared" si="115"/>
        <v>photography</v>
      </c>
      <c r="S1219" t="str">
        <f t="shared" si="116"/>
        <v>photobooks</v>
      </c>
      <c r="T1219">
        <f t="shared" ref="T1219:T1282" si="119">YEAR(O1219)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114"/>
        <v>42278.662037037036</v>
      </c>
      <c r="P1220">
        <f t="shared" si="117"/>
        <v>172</v>
      </c>
      <c r="Q1220">
        <f t="shared" si="118"/>
        <v>174.21</v>
      </c>
      <c r="R1220" t="str">
        <f t="shared" si="115"/>
        <v>photography</v>
      </c>
      <c r="S1220" t="str">
        <f t="shared" si="116"/>
        <v>photobooks</v>
      </c>
      <c r="T1220">
        <f t="shared" si="11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114"/>
        <v>42633.461956018517</v>
      </c>
      <c r="P1221">
        <f t="shared" si="117"/>
        <v>159</v>
      </c>
      <c r="Q1221">
        <f t="shared" si="118"/>
        <v>102.86</v>
      </c>
      <c r="R1221" t="str">
        <f t="shared" si="115"/>
        <v>photography</v>
      </c>
      <c r="S1221" t="str">
        <f t="shared" si="116"/>
        <v>photobooks</v>
      </c>
      <c r="T1221">
        <f t="shared" si="11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114"/>
        <v>42211.628611111111</v>
      </c>
      <c r="P1222">
        <f t="shared" si="117"/>
        <v>104</v>
      </c>
      <c r="Q1222">
        <f t="shared" si="118"/>
        <v>111.18</v>
      </c>
      <c r="R1222" t="str">
        <f t="shared" si="115"/>
        <v>photography</v>
      </c>
      <c r="S1222" t="str">
        <f t="shared" si="116"/>
        <v>photobooks</v>
      </c>
      <c r="T1222">
        <f t="shared" si="11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114"/>
        <v>42680.47555555556</v>
      </c>
      <c r="P1223">
        <f t="shared" si="117"/>
        <v>111</v>
      </c>
      <c r="Q1223">
        <f t="shared" si="118"/>
        <v>23.8</v>
      </c>
      <c r="R1223" t="str">
        <f t="shared" si="115"/>
        <v>photography</v>
      </c>
      <c r="S1223" t="str">
        <f t="shared" si="116"/>
        <v>photobooks</v>
      </c>
      <c r="T1223">
        <f t="shared" si="11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114"/>
        <v>42430.720451388886</v>
      </c>
      <c r="P1224">
        <f t="shared" si="117"/>
        <v>280</v>
      </c>
      <c r="Q1224">
        <f t="shared" si="118"/>
        <v>81.27</v>
      </c>
      <c r="R1224" t="str">
        <f t="shared" si="115"/>
        <v>photography</v>
      </c>
      <c r="S1224" t="str">
        <f t="shared" si="116"/>
        <v>photobooks</v>
      </c>
      <c r="T1224">
        <f t="shared" si="11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114"/>
        <v>42654.177187499998</v>
      </c>
      <c r="P1225">
        <f t="shared" si="117"/>
        <v>112</v>
      </c>
      <c r="Q1225">
        <f t="shared" si="118"/>
        <v>116.21</v>
      </c>
      <c r="R1225" t="str">
        <f t="shared" si="115"/>
        <v>photography</v>
      </c>
      <c r="S1225" t="str">
        <f t="shared" si="116"/>
        <v>photobooks</v>
      </c>
      <c r="T1225">
        <f t="shared" si="11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114"/>
        <v>41736.549791666665</v>
      </c>
      <c r="P1226">
        <f t="shared" si="117"/>
        <v>7</v>
      </c>
      <c r="Q1226">
        <f t="shared" si="118"/>
        <v>58.89</v>
      </c>
      <c r="R1226" t="str">
        <f t="shared" si="115"/>
        <v>music</v>
      </c>
      <c r="S1226" t="str">
        <f t="shared" si="116"/>
        <v>world music</v>
      </c>
      <c r="T1226">
        <f t="shared" si="11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114"/>
        <v>41509.905995370369</v>
      </c>
      <c r="P1227">
        <f t="shared" si="117"/>
        <v>4</v>
      </c>
      <c r="Q1227">
        <f t="shared" si="118"/>
        <v>44</v>
      </c>
      <c r="R1227" t="str">
        <f t="shared" si="115"/>
        <v>music</v>
      </c>
      <c r="S1227" t="str">
        <f t="shared" si="116"/>
        <v>world music</v>
      </c>
      <c r="T1227">
        <f t="shared" si="11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114"/>
        <v>41715.874780092592</v>
      </c>
      <c r="P1228">
        <f t="shared" si="117"/>
        <v>4</v>
      </c>
      <c r="Q1228">
        <f t="shared" si="118"/>
        <v>48.43</v>
      </c>
      <c r="R1228" t="str">
        <f t="shared" si="115"/>
        <v>music</v>
      </c>
      <c r="S1228" t="str">
        <f t="shared" si="116"/>
        <v>world music</v>
      </c>
      <c r="T1228">
        <f t="shared" si="11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114"/>
        <v>41827.919166666667</v>
      </c>
      <c r="P1229">
        <f t="shared" si="117"/>
        <v>0</v>
      </c>
      <c r="Q1229">
        <f t="shared" si="118"/>
        <v>0</v>
      </c>
      <c r="R1229" t="str">
        <f t="shared" si="115"/>
        <v>music</v>
      </c>
      <c r="S1229" t="str">
        <f t="shared" si="116"/>
        <v>world music</v>
      </c>
      <c r="T1229">
        <f t="shared" si="11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114"/>
        <v>40754.729259259257</v>
      </c>
      <c r="P1230">
        <f t="shared" si="117"/>
        <v>29</v>
      </c>
      <c r="Q1230">
        <f t="shared" si="118"/>
        <v>61.04</v>
      </c>
      <c r="R1230" t="str">
        <f t="shared" si="115"/>
        <v>music</v>
      </c>
      <c r="S1230" t="str">
        <f t="shared" si="116"/>
        <v>world music</v>
      </c>
      <c r="T1230">
        <f t="shared" si="11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114"/>
        <v>40985.459803240738</v>
      </c>
      <c r="P1231">
        <f t="shared" si="117"/>
        <v>1</v>
      </c>
      <c r="Q1231">
        <f t="shared" si="118"/>
        <v>25</v>
      </c>
      <c r="R1231" t="str">
        <f t="shared" si="115"/>
        <v>music</v>
      </c>
      <c r="S1231" t="str">
        <f t="shared" si="116"/>
        <v>world music</v>
      </c>
      <c r="T1231">
        <f t="shared" si="11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114"/>
        <v>40568.972569444442</v>
      </c>
      <c r="P1232">
        <f t="shared" si="117"/>
        <v>0</v>
      </c>
      <c r="Q1232">
        <f t="shared" si="118"/>
        <v>0</v>
      </c>
      <c r="R1232" t="str">
        <f t="shared" si="115"/>
        <v>music</v>
      </c>
      <c r="S1232" t="str">
        <f t="shared" si="116"/>
        <v>world music</v>
      </c>
      <c r="T1232">
        <f t="shared" si="11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114"/>
        <v>42193.941759259258</v>
      </c>
      <c r="P1233">
        <f t="shared" si="117"/>
        <v>0</v>
      </c>
      <c r="Q1233">
        <f t="shared" si="118"/>
        <v>0</v>
      </c>
      <c r="R1233" t="str">
        <f t="shared" si="115"/>
        <v>music</v>
      </c>
      <c r="S1233" t="str">
        <f t="shared" si="116"/>
        <v>world music</v>
      </c>
      <c r="T1233">
        <f t="shared" si="11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114"/>
        <v>41506.848032407412</v>
      </c>
      <c r="P1234">
        <f t="shared" si="117"/>
        <v>1</v>
      </c>
      <c r="Q1234">
        <f t="shared" si="118"/>
        <v>40</v>
      </c>
      <c r="R1234" t="str">
        <f t="shared" si="115"/>
        <v>music</v>
      </c>
      <c r="S1234" t="str">
        <f t="shared" si="116"/>
        <v>world music</v>
      </c>
      <c r="T1234">
        <f t="shared" si="11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114"/>
        <v>40939.948773148149</v>
      </c>
      <c r="P1235">
        <f t="shared" si="117"/>
        <v>12</v>
      </c>
      <c r="Q1235">
        <f t="shared" si="118"/>
        <v>19.329999999999998</v>
      </c>
      <c r="R1235" t="str">
        <f t="shared" si="115"/>
        <v>music</v>
      </c>
      <c r="S1235" t="str">
        <f t="shared" si="116"/>
        <v>world music</v>
      </c>
      <c r="T1235">
        <f t="shared" si="11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114"/>
        <v>42007.788680555561</v>
      </c>
      <c r="P1236">
        <f t="shared" si="117"/>
        <v>0</v>
      </c>
      <c r="Q1236">
        <f t="shared" si="118"/>
        <v>0</v>
      </c>
      <c r="R1236" t="str">
        <f t="shared" si="115"/>
        <v>music</v>
      </c>
      <c r="S1236" t="str">
        <f t="shared" si="116"/>
        <v>world music</v>
      </c>
      <c r="T1236">
        <f t="shared" si="11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114"/>
        <v>41583.135405092595</v>
      </c>
      <c r="P1237">
        <f t="shared" si="117"/>
        <v>3</v>
      </c>
      <c r="Q1237">
        <f t="shared" si="118"/>
        <v>35</v>
      </c>
      <c r="R1237" t="str">
        <f t="shared" si="115"/>
        <v>music</v>
      </c>
      <c r="S1237" t="str">
        <f t="shared" si="116"/>
        <v>world music</v>
      </c>
      <c r="T1237">
        <f t="shared" si="11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114"/>
        <v>41110.680138888885</v>
      </c>
      <c r="P1238">
        <f t="shared" si="117"/>
        <v>0</v>
      </c>
      <c r="Q1238">
        <f t="shared" si="118"/>
        <v>0</v>
      </c>
      <c r="R1238" t="str">
        <f t="shared" si="115"/>
        <v>music</v>
      </c>
      <c r="S1238" t="str">
        <f t="shared" si="116"/>
        <v>world music</v>
      </c>
      <c r="T1238">
        <f t="shared" si="11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114"/>
        <v>41125.283159722225</v>
      </c>
      <c r="P1239">
        <f t="shared" si="117"/>
        <v>0</v>
      </c>
      <c r="Q1239">
        <f t="shared" si="118"/>
        <v>0</v>
      </c>
      <c r="R1239" t="str">
        <f t="shared" si="115"/>
        <v>music</v>
      </c>
      <c r="S1239" t="str">
        <f t="shared" si="116"/>
        <v>world music</v>
      </c>
      <c r="T1239">
        <f t="shared" si="11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114"/>
        <v>40731.61037037037</v>
      </c>
      <c r="P1240">
        <f t="shared" si="117"/>
        <v>18</v>
      </c>
      <c r="Q1240">
        <f t="shared" si="118"/>
        <v>59.33</v>
      </c>
      <c r="R1240" t="str">
        <f t="shared" si="115"/>
        <v>music</v>
      </c>
      <c r="S1240" t="str">
        <f t="shared" si="116"/>
        <v>world music</v>
      </c>
      <c r="T1240">
        <f t="shared" si="11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114"/>
        <v>40883.962581018517</v>
      </c>
      <c r="P1241">
        <f t="shared" si="117"/>
        <v>0</v>
      </c>
      <c r="Q1241">
        <f t="shared" si="118"/>
        <v>0</v>
      </c>
      <c r="R1241" t="str">
        <f t="shared" si="115"/>
        <v>music</v>
      </c>
      <c r="S1241" t="str">
        <f t="shared" si="116"/>
        <v>world music</v>
      </c>
      <c r="T1241">
        <f t="shared" si="11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114"/>
        <v>41409.040011574078</v>
      </c>
      <c r="P1242">
        <f t="shared" si="117"/>
        <v>3</v>
      </c>
      <c r="Q1242">
        <f t="shared" si="118"/>
        <v>30.13</v>
      </c>
      <c r="R1242" t="str">
        <f t="shared" si="115"/>
        <v>music</v>
      </c>
      <c r="S1242" t="str">
        <f t="shared" si="116"/>
        <v>world music</v>
      </c>
      <c r="T1242">
        <f t="shared" si="11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114"/>
        <v>41923.837731481479</v>
      </c>
      <c r="P1243">
        <f t="shared" si="117"/>
        <v>51</v>
      </c>
      <c r="Q1243">
        <f t="shared" si="118"/>
        <v>74.62</v>
      </c>
      <c r="R1243" t="str">
        <f t="shared" si="115"/>
        <v>music</v>
      </c>
      <c r="S1243" t="str">
        <f t="shared" si="116"/>
        <v>world music</v>
      </c>
      <c r="T1243">
        <f t="shared" si="11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114"/>
        <v>40782.165532407409</v>
      </c>
      <c r="P1244">
        <f t="shared" si="117"/>
        <v>1</v>
      </c>
      <c r="Q1244">
        <f t="shared" si="118"/>
        <v>5</v>
      </c>
      <c r="R1244" t="str">
        <f t="shared" si="115"/>
        <v>music</v>
      </c>
      <c r="S1244" t="str">
        <f t="shared" si="116"/>
        <v>world music</v>
      </c>
      <c r="T1244">
        <f t="shared" si="11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114"/>
        <v>40671.879293981481</v>
      </c>
      <c r="P1245">
        <f t="shared" si="117"/>
        <v>14</v>
      </c>
      <c r="Q1245">
        <f t="shared" si="118"/>
        <v>44.5</v>
      </c>
      <c r="R1245" t="str">
        <f t="shared" si="115"/>
        <v>music</v>
      </c>
      <c r="S1245" t="str">
        <f t="shared" si="116"/>
        <v>world music</v>
      </c>
      <c r="T1245">
        <f t="shared" si="11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114"/>
        <v>41355.825497685182</v>
      </c>
      <c r="P1246">
        <f t="shared" si="117"/>
        <v>104</v>
      </c>
      <c r="Q1246">
        <f t="shared" si="118"/>
        <v>46.13</v>
      </c>
      <c r="R1246" t="str">
        <f t="shared" si="115"/>
        <v>music</v>
      </c>
      <c r="S1246" t="str">
        <f t="shared" si="116"/>
        <v>rock</v>
      </c>
      <c r="T1246">
        <f t="shared" si="11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114"/>
        <v>41774.599930555552</v>
      </c>
      <c r="P1247">
        <f t="shared" si="117"/>
        <v>120</v>
      </c>
      <c r="Q1247">
        <f t="shared" si="118"/>
        <v>141.47</v>
      </c>
      <c r="R1247" t="str">
        <f t="shared" si="115"/>
        <v>music</v>
      </c>
      <c r="S1247" t="str">
        <f t="shared" si="116"/>
        <v>rock</v>
      </c>
      <c r="T1247">
        <f t="shared" si="11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114"/>
        <v>40838.043391203704</v>
      </c>
      <c r="P1248">
        <f t="shared" si="117"/>
        <v>117</v>
      </c>
      <c r="Q1248">
        <f t="shared" si="118"/>
        <v>75.48</v>
      </c>
      <c r="R1248" t="str">
        <f t="shared" si="115"/>
        <v>music</v>
      </c>
      <c r="S1248" t="str">
        <f t="shared" si="116"/>
        <v>rock</v>
      </c>
      <c r="T1248">
        <f t="shared" si="11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114"/>
        <v>41370.292303240742</v>
      </c>
      <c r="P1249">
        <f t="shared" si="117"/>
        <v>122</v>
      </c>
      <c r="Q1249">
        <f t="shared" si="118"/>
        <v>85.5</v>
      </c>
      <c r="R1249" t="str">
        <f t="shared" si="115"/>
        <v>music</v>
      </c>
      <c r="S1249" t="str">
        <f t="shared" si="116"/>
        <v>rock</v>
      </c>
      <c r="T1249">
        <f t="shared" si="11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114"/>
        <v>41767.656863425924</v>
      </c>
      <c r="P1250">
        <f t="shared" si="117"/>
        <v>152</v>
      </c>
      <c r="Q1250">
        <f t="shared" si="118"/>
        <v>64.25</v>
      </c>
      <c r="R1250" t="str">
        <f t="shared" si="115"/>
        <v>music</v>
      </c>
      <c r="S1250" t="str">
        <f t="shared" si="116"/>
        <v>rock</v>
      </c>
      <c r="T1250">
        <f t="shared" si="11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114"/>
        <v>41067.74086805556</v>
      </c>
      <c r="P1251">
        <f t="shared" si="117"/>
        <v>104</v>
      </c>
      <c r="Q1251">
        <f t="shared" si="118"/>
        <v>64.47</v>
      </c>
      <c r="R1251" t="str">
        <f t="shared" si="115"/>
        <v>music</v>
      </c>
      <c r="S1251" t="str">
        <f t="shared" si="116"/>
        <v>rock</v>
      </c>
      <c r="T1251">
        <f t="shared" si="11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114"/>
        <v>41843.64271990741</v>
      </c>
      <c r="P1252">
        <f t="shared" si="117"/>
        <v>200</v>
      </c>
      <c r="Q1252">
        <f t="shared" si="118"/>
        <v>118.2</v>
      </c>
      <c r="R1252" t="str">
        <f t="shared" si="115"/>
        <v>music</v>
      </c>
      <c r="S1252" t="str">
        <f t="shared" si="116"/>
        <v>rock</v>
      </c>
      <c r="T1252">
        <f t="shared" si="11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114"/>
        <v>40751.814432870371</v>
      </c>
      <c r="P1253">
        <f t="shared" si="117"/>
        <v>102</v>
      </c>
      <c r="Q1253">
        <f t="shared" si="118"/>
        <v>82.54</v>
      </c>
      <c r="R1253" t="str">
        <f t="shared" si="115"/>
        <v>music</v>
      </c>
      <c r="S1253" t="str">
        <f t="shared" si="116"/>
        <v>rock</v>
      </c>
      <c r="T1253">
        <f t="shared" si="11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114"/>
        <v>41543.988067129627</v>
      </c>
      <c r="P1254">
        <f t="shared" si="117"/>
        <v>138</v>
      </c>
      <c r="Q1254">
        <f t="shared" si="118"/>
        <v>34.17</v>
      </c>
      <c r="R1254" t="str">
        <f t="shared" si="115"/>
        <v>music</v>
      </c>
      <c r="S1254" t="str">
        <f t="shared" si="116"/>
        <v>rock</v>
      </c>
      <c r="T1254">
        <f t="shared" si="11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114"/>
        <v>41855.783645833333</v>
      </c>
      <c r="P1255">
        <f t="shared" si="117"/>
        <v>303833</v>
      </c>
      <c r="Q1255">
        <f t="shared" si="118"/>
        <v>42.73</v>
      </c>
      <c r="R1255" t="str">
        <f t="shared" si="115"/>
        <v>music</v>
      </c>
      <c r="S1255" t="str">
        <f t="shared" si="116"/>
        <v>rock</v>
      </c>
      <c r="T1255">
        <f t="shared" si="11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114"/>
        <v>40487.621365740742</v>
      </c>
      <c r="P1256">
        <f t="shared" si="117"/>
        <v>199</v>
      </c>
      <c r="Q1256">
        <f t="shared" si="118"/>
        <v>94.49</v>
      </c>
      <c r="R1256" t="str">
        <f t="shared" si="115"/>
        <v>music</v>
      </c>
      <c r="S1256" t="str">
        <f t="shared" si="116"/>
        <v>rock</v>
      </c>
      <c r="T1256">
        <f t="shared" si="11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114"/>
        <v>41579.845509259263</v>
      </c>
      <c r="P1257">
        <f t="shared" si="117"/>
        <v>202</v>
      </c>
      <c r="Q1257">
        <f t="shared" si="118"/>
        <v>55.7</v>
      </c>
      <c r="R1257" t="str">
        <f t="shared" si="115"/>
        <v>music</v>
      </c>
      <c r="S1257" t="str">
        <f t="shared" si="116"/>
        <v>rock</v>
      </c>
      <c r="T1257">
        <f t="shared" si="11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114"/>
        <v>40921.919340277782</v>
      </c>
      <c r="P1258">
        <f t="shared" si="117"/>
        <v>118</v>
      </c>
      <c r="Q1258">
        <f t="shared" si="118"/>
        <v>98.03</v>
      </c>
      <c r="R1258" t="str">
        <f t="shared" si="115"/>
        <v>music</v>
      </c>
      <c r="S1258" t="str">
        <f t="shared" si="116"/>
        <v>rock</v>
      </c>
      <c r="T1258">
        <f t="shared" si="11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114"/>
        <v>40587.085532407407</v>
      </c>
      <c r="P1259">
        <f t="shared" si="117"/>
        <v>295</v>
      </c>
      <c r="Q1259">
        <f t="shared" si="118"/>
        <v>92.1</v>
      </c>
      <c r="R1259" t="str">
        <f t="shared" si="115"/>
        <v>music</v>
      </c>
      <c r="S1259" t="str">
        <f t="shared" si="116"/>
        <v>rock</v>
      </c>
      <c r="T1259">
        <f t="shared" si="11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114"/>
        <v>41487.611250000002</v>
      </c>
      <c r="P1260">
        <f t="shared" si="117"/>
        <v>213</v>
      </c>
      <c r="Q1260">
        <f t="shared" si="118"/>
        <v>38.18</v>
      </c>
      <c r="R1260" t="str">
        <f t="shared" si="115"/>
        <v>music</v>
      </c>
      <c r="S1260" t="str">
        <f t="shared" si="116"/>
        <v>rock</v>
      </c>
      <c r="T1260">
        <f t="shared" si="11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114"/>
        <v>41766.970648148148</v>
      </c>
      <c r="P1261">
        <f t="shared" si="117"/>
        <v>104</v>
      </c>
      <c r="Q1261">
        <f t="shared" si="118"/>
        <v>27.15</v>
      </c>
      <c r="R1261" t="str">
        <f t="shared" si="115"/>
        <v>music</v>
      </c>
      <c r="S1261" t="str">
        <f t="shared" si="116"/>
        <v>rock</v>
      </c>
      <c r="T1261">
        <f t="shared" si="11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114"/>
        <v>41666.842824074076</v>
      </c>
      <c r="P1262">
        <f t="shared" si="117"/>
        <v>114</v>
      </c>
      <c r="Q1262">
        <f t="shared" si="118"/>
        <v>50.69</v>
      </c>
      <c r="R1262" t="str">
        <f t="shared" si="115"/>
        <v>music</v>
      </c>
      <c r="S1262" t="str">
        <f t="shared" si="116"/>
        <v>rock</v>
      </c>
      <c r="T1262">
        <f t="shared" si="11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114"/>
        <v>41638.342905092592</v>
      </c>
      <c r="P1263">
        <f t="shared" si="117"/>
        <v>101</v>
      </c>
      <c r="Q1263">
        <f t="shared" si="118"/>
        <v>38.94</v>
      </c>
      <c r="R1263" t="str">
        <f t="shared" si="115"/>
        <v>music</v>
      </c>
      <c r="S1263" t="str">
        <f t="shared" si="116"/>
        <v>rock</v>
      </c>
      <c r="T1263">
        <f t="shared" si="11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114"/>
        <v>41656.762638888889</v>
      </c>
      <c r="P1264">
        <f t="shared" si="117"/>
        <v>125</v>
      </c>
      <c r="Q1264">
        <f t="shared" si="118"/>
        <v>77.64</v>
      </c>
      <c r="R1264" t="str">
        <f t="shared" si="115"/>
        <v>music</v>
      </c>
      <c r="S1264" t="str">
        <f t="shared" si="116"/>
        <v>rock</v>
      </c>
      <c r="T1264">
        <f t="shared" si="11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114"/>
        <v>41692.084143518521</v>
      </c>
      <c r="P1265">
        <f t="shared" si="117"/>
        <v>119</v>
      </c>
      <c r="Q1265">
        <f t="shared" si="118"/>
        <v>43.54</v>
      </c>
      <c r="R1265" t="str">
        <f t="shared" si="115"/>
        <v>music</v>
      </c>
      <c r="S1265" t="str">
        <f t="shared" si="116"/>
        <v>rock</v>
      </c>
      <c r="T1265">
        <f t="shared" si="11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114"/>
        <v>41547.662997685184</v>
      </c>
      <c r="P1266">
        <f t="shared" si="117"/>
        <v>166</v>
      </c>
      <c r="Q1266">
        <f t="shared" si="118"/>
        <v>31.82</v>
      </c>
      <c r="R1266" t="str">
        <f t="shared" si="115"/>
        <v>music</v>
      </c>
      <c r="S1266" t="str">
        <f t="shared" si="116"/>
        <v>rock</v>
      </c>
      <c r="T1266">
        <f t="shared" si="11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114"/>
        <v>40465.655266203699</v>
      </c>
      <c r="P1267">
        <f t="shared" si="117"/>
        <v>119</v>
      </c>
      <c r="Q1267">
        <f t="shared" si="118"/>
        <v>63.18</v>
      </c>
      <c r="R1267" t="str">
        <f t="shared" si="115"/>
        <v>music</v>
      </c>
      <c r="S1267" t="str">
        <f t="shared" si="116"/>
        <v>rock</v>
      </c>
      <c r="T1267">
        <f t="shared" si="11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114"/>
        <v>41620.87667824074</v>
      </c>
      <c r="P1268">
        <f t="shared" si="117"/>
        <v>100</v>
      </c>
      <c r="Q1268">
        <f t="shared" si="118"/>
        <v>190.9</v>
      </c>
      <c r="R1268" t="str">
        <f t="shared" si="115"/>
        <v>music</v>
      </c>
      <c r="S1268" t="str">
        <f t="shared" si="116"/>
        <v>rock</v>
      </c>
      <c r="T1268">
        <f t="shared" si="11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114"/>
        <v>41449.585162037038</v>
      </c>
      <c r="P1269">
        <f t="shared" si="117"/>
        <v>102</v>
      </c>
      <c r="Q1269">
        <f t="shared" si="118"/>
        <v>140.86000000000001</v>
      </c>
      <c r="R1269" t="str">
        <f t="shared" si="115"/>
        <v>music</v>
      </c>
      <c r="S1269" t="str">
        <f t="shared" si="116"/>
        <v>rock</v>
      </c>
      <c r="T1269">
        <f t="shared" si="11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114"/>
        <v>41507.845451388886</v>
      </c>
      <c r="P1270">
        <f t="shared" si="117"/>
        <v>117</v>
      </c>
      <c r="Q1270">
        <f t="shared" si="118"/>
        <v>76.92</v>
      </c>
      <c r="R1270" t="str">
        <f t="shared" si="115"/>
        <v>music</v>
      </c>
      <c r="S1270" t="str">
        <f t="shared" si="116"/>
        <v>rock</v>
      </c>
      <c r="T1270">
        <f t="shared" si="11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114"/>
        <v>42445.823055555549</v>
      </c>
      <c r="P1271">
        <f t="shared" si="117"/>
        <v>109</v>
      </c>
      <c r="Q1271">
        <f t="shared" si="118"/>
        <v>99.16</v>
      </c>
      <c r="R1271" t="str">
        <f t="shared" si="115"/>
        <v>music</v>
      </c>
      <c r="S1271" t="str">
        <f t="shared" si="116"/>
        <v>rock</v>
      </c>
      <c r="T1271">
        <f t="shared" si="11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114"/>
        <v>40933.856967592597</v>
      </c>
      <c r="P1272">
        <f t="shared" si="117"/>
        <v>115</v>
      </c>
      <c r="Q1272">
        <f t="shared" si="118"/>
        <v>67.88</v>
      </c>
      <c r="R1272" t="str">
        <f t="shared" si="115"/>
        <v>music</v>
      </c>
      <c r="S1272" t="str">
        <f t="shared" si="116"/>
        <v>rock</v>
      </c>
      <c r="T1272">
        <f t="shared" si="11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114"/>
        <v>41561.683553240742</v>
      </c>
      <c r="P1273">
        <f t="shared" si="117"/>
        <v>102</v>
      </c>
      <c r="Q1273">
        <f t="shared" si="118"/>
        <v>246.29</v>
      </c>
      <c r="R1273" t="str">
        <f t="shared" si="115"/>
        <v>music</v>
      </c>
      <c r="S1273" t="str">
        <f t="shared" si="116"/>
        <v>rock</v>
      </c>
      <c r="T1273">
        <f t="shared" si="11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114"/>
        <v>40274.745127314818</v>
      </c>
      <c r="P1274">
        <f t="shared" si="117"/>
        <v>106</v>
      </c>
      <c r="Q1274">
        <f t="shared" si="118"/>
        <v>189.29</v>
      </c>
      <c r="R1274" t="str">
        <f t="shared" si="115"/>
        <v>music</v>
      </c>
      <c r="S1274" t="str">
        <f t="shared" si="116"/>
        <v>rock</v>
      </c>
      <c r="T1274">
        <f t="shared" si="11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114"/>
        <v>41852.730219907404</v>
      </c>
      <c r="P1275">
        <f t="shared" si="117"/>
        <v>104</v>
      </c>
      <c r="Q1275">
        <f t="shared" si="118"/>
        <v>76.67</v>
      </c>
      <c r="R1275" t="str">
        <f t="shared" si="115"/>
        <v>music</v>
      </c>
      <c r="S1275" t="str">
        <f t="shared" si="116"/>
        <v>rock</v>
      </c>
      <c r="T1275">
        <f t="shared" si="11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114"/>
        <v>41116.690104166664</v>
      </c>
      <c r="P1276">
        <f t="shared" si="117"/>
        <v>155</v>
      </c>
      <c r="Q1276">
        <f t="shared" si="118"/>
        <v>82.96</v>
      </c>
      <c r="R1276" t="str">
        <f t="shared" si="115"/>
        <v>music</v>
      </c>
      <c r="S1276" t="str">
        <f t="shared" si="116"/>
        <v>rock</v>
      </c>
      <c r="T1276">
        <f t="shared" si="11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114"/>
        <v>41458.867905092593</v>
      </c>
      <c r="P1277">
        <f t="shared" si="117"/>
        <v>162</v>
      </c>
      <c r="Q1277">
        <f t="shared" si="118"/>
        <v>62.52</v>
      </c>
      <c r="R1277" t="str">
        <f t="shared" si="115"/>
        <v>music</v>
      </c>
      <c r="S1277" t="str">
        <f t="shared" si="116"/>
        <v>rock</v>
      </c>
      <c r="T1277">
        <f t="shared" si="11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114"/>
        <v>40007.704247685186</v>
      </c>
      <c r="P1278">
        <f t="shared" si="117"/>
        <v>104</v>
      </c>
      <c r="Q1278">
        <f t="shared" si="118"/>
        <v>46.07</v>
      </c>
      <c r="R1278" t="str">
        <f t="shared" si="115"/>
        <v>music</v>
      </c>
      <c r="S1278" t="str">
        <f t="shared" si="116"/>
        <v>rock</v>
      </c>
      <c r="T1278">
        <f t="shared" si="11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114"/>
        <v>41121.561886574076</v>
      </c>
      <c r="P1279">
        <f t="shared" si="117"/>
        <v>106</v>
      </c>
      <c r="Q1279">
        <f t="shared" si="118"/>
        <v>38.54</v>
      </c>
      <c r="R1279" t="str">
        <f t="shared" si="115"/>
        <v>music</v>
      </c>
      <c r="S1279" t="str">
        <f t="shared" si="116"/>
        <v>rock</v>
      </c>
      <c r="T1279">
        <f t="shared" si="11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114"/>
        <v>41786.555162037039</v>
      </c>
      <c r="P1280">
        <f t="shared" si="117"/>
        <v>155</v>
      </c>
      <c r="Q1280">
        <f t="shared" si="118"/>
        <v>53.01</v>
      </c>
      <c r="R1280" t="str">
        <f t="shared" si="115"/>
        <v>music</v>
      </c>
      <c r="S1280" t="str">
        <f t="shared" si="116"/>
        <v>rock</v>
      </c>
      <c r="T1280">
        <f t="shared" si="11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114"/>
        <v>41682.099189814813</v>
      </c>
      <c r="P1281">
        <f t="shared" si="117"/>
        <v>111</v>
      </c>
      <c r="Q1281">
        <f t="shared" si="118"/>
        <v>73.36</v>
      </c>
      <c r="R1281" t="str">
        <f t="shared" si="115"/>
        <v>music</v>
      </c>
      <c r="S1281" t="str">
        <f t="shared" si="116"/>
        <v>rock</v>
      </c>
      <c r="T1281">
        <f t="shared" si="11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120">(((J1282/60)/60)/24)+DATE(1970,1,1)</f>
        <v>40513.757569444446</v>
      </c>
      <c r="P1282">
        <f t="shared" si="117"/>
        <v>111</v>
      </c>
      <c r="Q1282">
        <f t="shared" si="118"/>
        <v>127.98</v>
      </c>
      <c r="R1282" t="str">
        <f t="shared" ref="R1282:R1345" si="121">LEFT(N1282,SEARCH("/",N1282)-1)</f>
        <v>music</v>
      </c>
      <c r="S1282" t="str">
        <f t="shared" ref="S1282:S1345" si="122">RIGHT(N1282,LEN(N1282)-SEARCH("/",N1282))</f>
        <v>rock</v>
      </c>
      <c r="T1282">
        <f t="shared" si="11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120"/>
        <v>41463.743472222224</v>
      </c>
      <c r="P1283">
        <f t="shared" ref="P1283:P1346" si="123">ROUND(E1283/D1283*100,0)</f>
        <v>111</v>
      </c>
      <c r="Q1283">
        <f t="shared" ref="Q1283:Q1346" si="124">IFERROR(ROUND(E1283/L1283,2),0)</f>
        <v>104.73</v>
      </c>
      <c r="R1283" t="str">
        <f t="shared" si="121"/>
        <v>music</v>
      </c>
      <c r="S1283" t="str">
        <f t="shared" si="122"/>
        <v>rock</v>
      </c>
      <c r="T1283">
        <f t="shared" ref="T1283:T1346" si="125">YEAR(O1283)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20"/>
        <v>41586.475173611114</v>
      </c>
      <c r="P1284">
        <f t="shared" si="123"/>
        <v>124</v>
      </c>
      <c r="Q1284">
        <f t="shared" si="124"/>
        <v>67.67</v>
      </c>
      <c r="R1284" t="str">
        <f t="shared" si="121"/>
        <v>music</v>
      </c>
      <c r="S1284" t="str">
        <f t="shared" si="122"/>
        <v>rock</v>
      </c>
      <c r="T1284">
        <f t="shared" si="125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20"/>
        <v>41320.717465277776</v>
      </c>
      <c r="P1285">
        <f t="shared" si="123"/>
        <v>211</v>
      </c>
      <c r="Q1285">
        <f t="shared" si="124"/>
        <v>95.93</v>
      </c>
      <c r="R1285" t="str">
        <f t="shared" si="121"/>
        <v>music</v>
      </c>
      <c r="S1285" t="str">
        <f t="shared" si="122"/>
        <v>rock</v>
      </c>
      <c r="T1285">
        <f t="shared" si="125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20"/>
        <v>42712.23474537037</v>
      </c>
      <c r="P1286">
        <f t="shared" si="123"/>
        <v>101</v>
      </c>
      <c r="Q1286">
        <f t="shared" si="124"/>
        <v>65.16</v>
      </c>
      <c r="R1286" t="str">
        <f t="shared" si="121"/>
        <v>theater</v>
      </c>
      <c r="S1286" t="str">
        <f t="shared" si="122"/>
        <v>plays</v>
      </c>
      <c r="T1286">
        <f t="shared" si="125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20"/>
        <v>42160.583043981482</v>
      </c>
      <c r="P1287">
        <f t="shared" si="123"/>
        <v>102</v>
      </c>
      <c r="Q1287">
        <f t="shared" si="124"/>
        <v>32.270000000000003</v>
      </c>
      <c r="R1287" t="str">
        <f t="shared" si="121"/>
        <v>theater</v>
      </c>
      <c r="S1287" t="str">
        <f t="shared" si="122"/>
        <v>plays</v>
      </c>
      <c r="T1287">
        <f t="shared" si="125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20"/>
        <v>42039.384571759263</v>
      </c>
      <c r="P1288">
        <f t="shared" si="123"/>
        <v>108</v>
      </c>
      <c r="Q1288">
        <f t="shared" si="124"/>
        <v>81.25</v>
      </c>
      <c r="R1288" t="str">
        <f t="shared" si="121"/>
        <v>theater</v>
      </c>
      <c r="S1288" t="str">
        <f t="shared" si="122"/>
        <v>plays</v>
      </c>
      <c r="T1288">
        <f t="shared" si="125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20"/>
        <v>42107.621018518519</v>
      </c>
      <c r="P1289">
        <f t="shared" si="123"/>
        <v>242</v>
      </c>
      <c r="Q1289">
        <f t="shared" si="124"/>
        <v>24.2</v>
      </c>
      <c r="R1289" t="str">
        <f t="shared" si="121"/>
        <v>theater</v>
      </c>
      <c r="S1289" t="str">
        <f t="shared" si="122"/>
        <v>plays</v>
      </c>
      <c r="T1289">
        <f t="shared" si="125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20"/>
        <v>42561.154664351852</v>
      </c>
      <c r="P1290">
        <f t="shared" si="123"/>
        <v>100</v>
      </c>
      <c r="Q1290">
        <f t="shared" si="124"/>
        <v>65.87</v>
      </c>
      <c r="R1290" t="str">
        <f t="shared" si="121"/>
        <v>theater</v>
      </c>
      <c r="S1290" t="str">
        <f t="shared" si="122"/>
        <v>plays</v>
      </c>
      <c r="T1290">
        <f t="shared" si="125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20"/>
        <v>42709.134780092587</v>
      </c>
      <c r="P1291">
        <f t="shared" si="123"/>
        <v>125</v>
      </c>
      <c r="Q1291">
        <f t="shared" si="124"/>
        <v>36.08</v>
      </c>
      <c r="R1291" t="str">
        <f t="shared" si="121"/>
        <v>theater</v>
      </c>
      <c r="S1291" t="str">
        <f t="shared" si="122"/>
        <v>plays</v>
      </c>
      <c r="T1291">
        <f t="shared" si="125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20"/>
        <v>42086.614942129629</v>
      </c>
      <c r="P1292">
        <f t="shared" si="123"/>
        <v>109</v>
      </c>
      <c r="Q1292">
        <f t="shared" si="124"/>
        <v>44.19</v>
      </c>
      <c r="R1292" t="str">
        <f t="shared" si="121"/>
        <v>theater</v>
      </c>
      <c r="S1292" t="str">
        <f t="shared" si="122"/>
        <v>plays</v>
      </c>
      <c r="T1292">
        <f t="shared" si="125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20"/>
        <v>42064.652673611112</v>
      </c>
      <c r="P1293">
        <f t="shared" si="123"/>
        <v>146</v>
      </c>
      <c r="Q1293">
        <f t="shared" si="124"/>
        <v>104.07</v>
      </c>
      <c r="R1293" t="str">
        <f t="shared" si="121"/>
        <v>theater</v>
      </c>
      <c r="S1293" t="str">
        <f t="shared" si="122"/>
        <v>plays</v>
      </c>
      <c r="T1293">
        <f t="shared" si="125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20"/>
        <v>42256.764212962968</v>
      </c>
      <c r="P1294">
        <f t="shared" si="123"/>
        <v>110</v>
      </c>
      <c r="Q1294">
        <f t="shared" si="124"/>
        <v>35.96</v>
      </c>
      <c r="R1294" t="str">
        <f t="shared" si="121"/>
        <v>theater</v>
      </c>
      <c r="S1294" t="str">
        <f t="shared" si="122"/>
        <v>plays</v>
      </c>
      <c r="T1294">
        <f t="shared" si="125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20"/>
        <v>42292.701053240744</v>
      </c>
      <c r="P1295">
        <f t="shared" si="123"/>
        <v>102</v>
      </c>
      <c r="Q1295">
        <f t="shared" si="124"/>
        <v>127.79</v>
      </c>
      <c r="R1295" t="str">
        <f t="shared" si="121"/>
        <v>theater</v>
      </c>
      <c r="S1295" t="str">
        <f t="shared" si="122"/>
        <v>plays</v>
      </c>
      <c r="T1295">
        <f t="shared" si="125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20"/>
        <v>42278.453668981485</v>
      </c>
      <c r="P1296">
        <f t="shared" si="123"/>
        <v>122</v>
      </c>
      <c r="Q1296">
        <f t="shared" si="124"/>
        <v>27.73</v>
      </c>
      <c r="R1296" t="str">
        <f t="shared" si="121"/>
        <v>theater</v>
      </c>
      <c r="S1296" t="str">
        <f t="shared" si="122"/>
        <v>plays</v>
      </c>
      <c r="T1296">
        <f t="shared" si="125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20"/>
        <v>42184.572881944448</v>
      </c>
      <c r="P1297">
        <f t="shared" si="123"/>
        <v>102</v>
      </c>
      <c r="Q1297">
        <f t="shared" si="124"/>
        <v>39.83</v>
      </c>
      <c r="R1297" t="str">
        <f t="shared" si="121"/>
        <v>theater</v>
      </c>
      <c r="S1297" t="str">
        <f t="shared" si="122"/>
        <v>plays</v>
      </c>
      <c r="T1297">
        <f t="shared" si="125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20"/>
        <v>42423.050613425927</v>
      </c>
      <c r="P1298">
        <f t="shared" si="123"/>
        <v>141</v>
      </c>
      <c r="Q1298">
        <f t="shared" si="124"/>
        <v>52.17</v>
      </c>
      <c r="R1298" t="str">
        <f t="shared" si="121"/>
        <v>theater</v>
      </c>
      <c r="S1298" t="str">
        <f t="shared" si="122"/>
        <v>plays</v>
      </c>
      <c r="T1298">
        <f t="shared" si="125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20"/>
        <v>42461.747199074074</v>
      </c>
      <c r="P1299">
        <f t="shared" si="123"/>
        <v>110</v>
      </c>
      <c r="Q1299">
        <f t="shared" si="124"/>
        <v>92.04</v>
      </c>
      <c r="R1299" t="str">
        <f t="shared" si="121"/>
        <v>theater</v>
      </c>
      <c r="S1299" t="str">
        <f t="shared" si="122"/>
        <v>plays</v>
      </c>
      <c r="T1299">
        <f t="shared" si="125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20"/>
        <v>42458.680925925932</v>
      </c>
      <c r="P1300">
        <f t="shared" si="123"/>
        <v>105</v>
      </c>
      <c r="Q1300">
        <f t="shared" si="124"/>
        <v>63.42</v>
      </c>
      <c r="R1300" t="str">
        <f t="shared" si="121"/>
        <v>theater</v>
      </c>
      <c r="S1300" t="str">
        <f t="shared" si="122"/>
        <v>plays</v>
      </c>
      <c r="T1300">
        <f t="shared" si="125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20"/>
        <v>42169.814340277779</v>
      </c>
      <c r="P1301">
        <f t="shared" si="123"/>
        <v>124</v>
      </c>
      <c r="Q1301">
        <f t="shared" si="124"/>
        <v>135.63</v>
      </c>
      <c r="R1301" t="str">
        <f t="shared" si="121"/>
        <v>theater</v>
      </c>
      <c r="S1301" t="str">
        <f t="shared" si="122"/>
        <v>plays</v>
      </c>
      <c r="T1301">
        <f t="shared" si="125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20"/>
        <v>42483.675208333334</v>
      </c>
      <c r="P1302">
        <f t="shared" si="123"/>
        <v>135</v>
      </c>
      <c r="Q1302">
        <f t="shared" si="124"/>
        <v>168.75</v>
      </c>
      <c r="R1302" t="str">
        <f t="shared" si="121"/>
        <v>theater</v>
      </c>
      <c r="S1302" t="str">
        <f t="shared" si="122"/>
        <v>plays</v>
      </c>
      <c r="T1302">
        <f t="shared" si="125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20"/>
        <v>42195.749745370369</v>
      </c>
      <c r="P1303">
        <f t="shared" si="123"/>
        <v>103</v>
      </c>
      <c r="Q1303">
        <f t="shared" si="124"/>
        <v>70.86</v>
      </c>
      <c r="R1303" t="str">
        <f t="shared" si="121"/>
        <v>theater</v>
      </c>
      <c r="S1303" t="str">
        <f t="shared" si="122"/>
        <v>plays</v>
      </c>
      <c r="T1303">
        <f t="shared" si="125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20"/>
        <v>42675.057997685188</v>
      </c>
      <c r="P1304">
        <f t="shared" si="123"/>
        <v>100</v>
      </c>
      <c r="Q1304">
        <f t="shared" si="124"/>
        <v>50</v>
      </c>
      <c r="R1304" t="str">
        <f t="shared" si="121"/>
        <v>theater</v>
      </c>
      <c r="S1304" t="str">
        <f t="shared" si="122"/>
        <v>plays</v>
      </c>
      <c r="T1304">
        <f t="shared" si="125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20"/>
        <v>42566.441203703704</v>
      </c>
      <c r="P1305">
        <f t="shared" si="123"/>
        <v>130</v>
      </c>
      <c r="Q1305">
        <f t="shared" si="124"/>
        <v>42.21</v>
      </c>
      <c r="R1305" t="str">
        <f t="shared" si="121"/>
        <v>theater</v>
      </c>
      <c r="S1305" t="str">
        <f t="shared" si="122"/>
        <v>plays</v>
      </c>
      <c r="T1305">
        <f t="shared" si="125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20"/>
        <v>42747.194502314815</v>
      </c>
      <c r="P1306">
        <f t="shared" si="123"/>
        <v>40</v>
      </c>
      <c r="Q1306">
        <f t="shared" si="124"/>
        <v>152.41</v>
      </c>
      <c r="R1306" t="str">
        <f t="shared" si="121"/>
        <v>technology</v>
      </c>
      <c r="S1306" t="str">
        <f t="shared" si="122"/>
        <v>wearables</v>
      </c>
      <c r="T1306">
        <f t="shared" si="125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20"/>
        <v>42543.665601851855</v>
      </c>
      <c r="P1307">
        <f t="shared" si="123"/>
        <v>26</v>
      </c>
      <c r="Q1307">
        <f t="shared" si="124"/>
        <v>90.62</v>
      </c>
      <c r="R1307" t="str">
        <f t="shared" si="121"/>
        <v>technology</v>
      </c>
      <c r="S1307" t="str">
        <f t="shared" si="122"/>
        <v>wearables</v>
      </c>
      <c r="T1307">
        <f t="shared" si="125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20"/>
        <v>41947.457569444443</v>
      </c>
      <c r="P1308">
        <f t="shared" si="123"/>
        <v>65</v>
      </c>
      <c r="Q1308">
        <f t="shared" si="124"/>
        <v>201.6</v>
      </c>
      <c r="R1308" t="str">
        <f t="shared" si="121"/>
        <v>technology</v>
      </c>
      <c r="S1308" t="str">
        <f t="shared" si="122"/>
        <v>wearables</v>
      </c>
      <c r="T1308">
        <f t="shared" si="125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20"/>
        <v>42387.503229166665</v>
      </c>
      <c r="P1309">
        <f t="shared" si="123"/>
        <v>12</v>
      </c>
      <c r="Q1309">
        <f t="shared" si="124"/>
        <v>127.93</v>
      </c>
      <c r="R1309" t="str">
        <f t="shared" si="121"/>
        <v>technology</v>
      </c>
      <c r="S1309" t="str">
        <f t="shared" si="122"/>
        <v>wearables</v>
      </c>
      <c r="T1309">
        <f t="shared" si="125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20"/>
        <v>42611.613564814819</v>
      </c>
      <c r="P1310">
        <f t="shared" si="123"/>
        <v>11</v>
      </c>
      <c r="Q1310">
        <f t="shared" si="124"/>
        <v>29.89</v>
      </c>
      <c r="R1310" t="str">
        <f t="shared" si="121"/>
        <v>technology</v>
      </c>
      <c r="S1310" t="str">
        <f t="shared" si="122"/>
        <v>wearables</v>
      </c>
      <c r="T1310">
        <f t="shared" si="125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20"/>
        <v>42257.882731481484</v>
      </c>
      <c r="P1311">
        <f t="shared" si="123"/>
        <v>112</v>
      </c>
      <c r="Q1311">
        <f t="shared" si="124"/>
        <v>367.97</v>
      </c>
      <c r="R1311" t="str">
        <f t="shared" si="121"/>
        <v>technology</v>
      </c>
      <c r="S1311" t="str">
        <f t="shared" si="122"/>
        <v>wearables</v>
      </c>
      <c r="T1311">
        <f t="shared" si="125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20"/>
        <v>42556.667245370365</v>
      </c>
      <c r="P1312">
        <f t="shared" si="123"/>
        <v>16</v>
      </c>
      <c r="Q1312">
        <f t="shared" si="124"/>
        <v>129.16999999999999</v>
      </c>
      <c r="R1312" t="str">
        <f t="shared" si="121"/>
        <v>technology</v>
      </c>
      <c r="S1312" t="str">
        <f t="shared" si="122"/>
        <v>wearables</v>
      </c>
      <c r="T1312">
        <f t="shared" si="125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20"/>
        <v>42669.802303240736</v>
      </c>
      <c r="P1313">
        <f t="shared" si="123"/>
        <v>32</v>
      </c>
      <c r="Q1313">
        <f t="shared" si="124"/>
        <v>800.7</v>
      </c>
      <c r="R1313" t="str">
        <f t="shared" si="121"/>
        <v>technology</v>
      </c>
      <c r="S1313" t="str">
        <f t="shared" si="122"/>
        <v>wearables</v>
      </c>
      <c r="T1313">
        <f t="shared" si="125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20"/>
        <v>42082.702800925923</v>
      </c>
      <c r="P1314">
        <f t="shared" si="123"/>
        <v>1</v>
      </c>
      <c r="Q1314">
        <f t="shared" si="124"/>
        <v>28</v>
      </c>
      <c r="R1314" t="str">
        <f t="shared" si="121"/>
        <v>technology</v>
      </c>
      <c r="S1314" t="str">
        <f t="shared" si="122"/>
        <v>wearables</v>
      </c>
      <c r="T1314">
        <f t="shared" si="125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20"/>
        <v>42402.709652777776</v>
      </c>
      <c r="P1315">
        <f t="shared" si="123"/>
        <v>31</v>
      </c>
      <c r="Q1315">
        <f t="shared" si="124"/>
        <v>102.02</v>
      </c>
      <c r="R1315" t="str">
        <f t="shared" si="121"/>
        <v>technology</v>
      </c>
      <c r="S1315" t="str">
        <f t="shared" si="122"/>
        <v>wearables</v>
      </c>
      <c r="T1315">
        <f t="shared" si="125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20"/>
        <v>42604.669675925921</v>
      </c>
      <c r="P1316">
        <f t="shared" si="123"/>
        <v>1</v>
      </c>
      <c r="Q1316">
        <f t="shared" si="124"/>
        <v>184.36</v>
      </c>
      <c r="R1316" t="str">
        <f t="shared" si="121"/>
        <v>technology</v>
      </c>
      <c r="S1316" t="str">
        <f t="shared" si="122"/>
        <v>wearables</v>
      </c>
      <c r="T1316">
        <f t="shared" si="125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20"/>
        <v>42278.498240740737</v>
      </c>
      <c r="P1317">
        <f t="shared" si="123"/>
        <v>40</v>
      </c>
      <c r="Q1317">
        <f t="shared" si="124"/>
        <v>162.91999999999999</v>
      </c>
      <c r="R1317" t="str">
        <f t="shared" si="121"/>
        <v>technology</v>
      </c>
      <c r="S1317" t="str">
        <f t="shared" si="122"/>
        <v>wearables</v>
      </c>
      <c r="T1317">
        <f t="shared" si="125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20"/>
        <v>42393.961909722217</v>
      </c>
      <c r="P1318">
        <f t="shared" si="123"/>
        <v>0</v>
      </c>
      <c r="Q1318">
        <f t="shared" si="124"/>
        <v>1</v>
      </c>
      <c r="R1318" t="str">
        <f t="shared" si="121"/>
        <v>technology</v>
      </c>
      <c r="S1318" t="str">
        <f t="shared" si="122"/>
        <v>wearables</v>
      </c>
      <c r="T1318">
        <f t="shared" si="125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20"/>
        <v>42520.235486111109</v>
      </c>
      <c r="P1319">
        <f t="shared" si="123"/>
        <v>6</v>
      </c>
      <c r="Q1319">
        <f t="shared" si="124"/>
        <v>603.53</v>
      </c>
      <c r="R1319" t="str">
        <f t="shared" si="121"/>
        <v>technology</v>
      </c>
      <c r="S1319" t="str">
        <f t="shared" si="122"/>
        <v>wearables</v>
      </c>
      <c r="T1319">
        <f t="shared" si="125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20"/>
        <v>41985.043657407412</v>
      </c>
      <c r="P1320">
        <f t="shared" si="123"/>
        <v>15</v>
      </c>
      <c r="Q1320">
        <f t="shared" si="124"/>
        <v>45.41</v>
      </c>
      <c r="R1320" t="str">
        <f t="shared" si="121"/>
        <v>technology</v>
      </c>
      <c r="S1320" t="str">
        <f t="shared" si="122"/>
        <v>wearables</v>
      </c>
      <c r="T1320">
        <f t="shared" si="125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20"/>
        <v>41816.812094907407</v>
      </c>
      <c r="P1321">
        <f t="shared" si="123"/>
        <v>15</v>
      </c>
      <c r="Q1321">
        <f t="shared" si="124"/>
        <v>97.33</v>
      </c>
      <c r="R1321" t="str">
        <f t="shared" si="121"/>
        <v>technology</v>
      </c>
      <c r="S1321" t="str">
        <f t="shared" si="122"/>
        <v>wearables</v>
      </c>
      <c r="T1321">
        <f t="shared" si="125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20"/>
        <v>42705.690347222218</v>
      </c>
      <c r="P1322">
        <f t="shared" si="123"/>
        <v>1</v>
      </c>
      <c r="Q1322">
        <f t="shared" si="124"/>
        <v>167.67</v>
      </c>
      <c r="R1322" t="str">
        <f t="shared" si="121"/>
        <v>technology</v>
      </c>
      <c r="S1322" t="str">
        <f t="shared" si="122"/>
        <v>wearables</v>
      </c>
      <c r="T1322">
        <f t="shared" si="125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20"/>
        <v>42697.74927083333</v>
      </c>
      <c r="P1323">
        <f t="shared" si="123"/>
        <v>1</v>
      </c>
      <c r="Q1323">
        <f t="shared" si="124"/>
        <v>859.86</v>
      </c>
      <c r="R1323" t="str">
        <f t="shared" si="121"/>
        <v>technology</v>
      </c>
      <c r="S1323" t="str">
        <f t="shared" si="122"/>
        <v>wearables</v>
      </c>
      <c r="T1323">
        <f t="shared" si="125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20"/>
        <v>42115.656539351854</v>
      </c>
      <c r="P1324">
        <f t="shared" si="123"/>
        <v>0</v>
      </c>
      <c r="Q1324">
        <f t="shared" si="124"/>
        <v>26.5</v>
      </c>
      <c r="R1324" t="str">
        <f t="shared" si="121"/>
        <v>technology</v>
      </c>
      <c r="S1324" t="str">
        <f t="shared" si="122"/>
        <v>wearables</v>
      </c>
      <c r="T1324">
        <f t="shared" si="125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20"/>
        <v>42451.698449074072</v>
      </c>
      <c r="P1325">
        <f t="shared" si="123"/>
        <v>9</v>
      </c>
      <c r="Q1325">
        <f t="shared" si="124"/>
        <v>30.27</v>
      </c>
      <c r="R1325" t="str">
        <f t="shared" si="121"/>
        <v>technology</v>
      </c>
      <c r="S1325" t="str">
        <f t="shared" si="122"/>
        <v>wearables</v>
      </c>
      <c r="T1325">
        <f t="shared" si="125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20"/>
        <v>42626.633703703701</v>
      </c>
      <c r="P1326">
        <f t="shared" si="123"/>
        <v>10</v>
      </c>
      <c r="Q1326">
        <f t="shared" si="124"/>
        <v>54.67</v>
      </c>
      <c r="R1326" t="str">
        <f t="shared" si="121"/>
        <v>technology</v>
      </c>
      <c r="S1326" t="str">
        <f t="shared" si="122"/>
        <v>wearables</v>
      </c>
      <c r="T1326">
        <f t="shared" si="125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20"/>
        <v>42704.086053240739</v>
      </c>
      <c r="P1327">
        <f t="shared" si="123"/>
        <v>2</v>
      </c>
      <c r="Q1327">
        <f t="shared" si="124"/>
        <v>60.75</v>
      </c>
      <c r="R1327" t="str">
        <f t="shared" si="121"/>
        <v>technology</v>
      </c>
      <c r="S1327" t="str">
        <f t="shared" si="122"/>
        <v>wearables</v>
      </c>
      <c r="T1327">
        <f t="shared" si="125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20"/>
        <v>41974.791990740734</v>
      </c>
      <c r="P1328">
        <f t="shared" si="123"/>
        <v>1</v>
      </c>
      <c r="Q1328">
        <f t="shared" si="124"/>
        <v>102.73</v>
      </c>
      <c r="R1328" t="str">
        <f t="shared" si="121"/>
        <v>technology</v>
      </c>
      <c r="S1328" t="str">
        <f t="shared" si="122"/>
        <v>wearables</v>
      </c>
      <c r="T1328">
        <f t="shared" si="125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20"/>
        <v>42123.678645833337</v>
      </c>
      <c r="P1329">
        <f t="shared" si="123"/>
        <v>4</v>
      </c>
      <c r="Q1329">
        <f t="shared" si="124"/>
        <v>41.59</v>
      </c>
      <c r="R1329" t="str">
        <f t="shared" si="121"/>
        <v>technology</v>
      </c>
      <c r="S1329" t="str">
        <f t="shared" si="122"/>
        <v>wearables</v>
      </c>
      <c r="T1329">
        <f t="shared" si="125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20"/>
        <v>42612.642754629633</v>
      </c>
      <c r="P1330">
        <f t="shared" si="123"/>
        <v>2</v>
      </c>
      <c r="Q1330">
        <f t="shared" si="124"/>
        <v>116.53</v>
      </c>
      <c r="R1330" t="str">
        <f t="shared" si="121"/>
        <v>technology</v>
      </c>
      <c r="S1330" t="str">
        <f t="shared" si="122"/>
        <v>wearables</v>
      </c>
      <c r="T1330">
        <f t="shared" si="125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20"/>
        <v>41935.221585648149</v>
      </c>
      <c r="P1331">
        <f t="shared" si="123"/>
        <v>1</v>
      </c>
      <c r="Q1331">
        <f t="shared" si="124"/>
        <v>45.33</v>
      </c>
      <c r="R1331" t="str">
        <f t="shared" si="121"/>
        <v>technology</v>
      </c>
      <c r="S1331" t="str">
        <f t="shared" si="122"/>
        <v>wearables</v>
      </c>
      <c r="T1331">
        <f t="shared" si="125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20"/>
        <v>42522.276724537034</v>
      </c>
      <c r="P1332">
        <f t="shared" si="123"/>
        <v>22</v>
      </c>
      <c r="Q1332">
        <f t="shared" si="124"/>
        <v>157.46</v>
      </c>
      <c r="R1332" t="str">
        <f t="shared" si="121"/>
        <v>technology</v>
      </c>
      <c r="S1332" t="str">
        <f t="shared" si="122"/>
        <v>wearables</v>
      </c>
      <c r="T1332">
        <f t="shared" si="125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20"/>
        <v>42569.50409722222</v>
      </c>
      <c r="P1333">
        <f t="shared" si="123"/>
        <v>1</v>
      </c>
      <c r="Q1333">
        <f t="shared" si="124"/>
        <v>100.5</v>
      </c>
      <c r="R1333" t="str">
        <f t="shared" si="121"/>
        <v>technology</v>
      </c>
      <c r="S1333" t="str">
        <f t="shared" si="122"/>
        <v>wearables</v>
      </c>
      <c r="T1333">
        <f t="shared" si="125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20"/>
        <v>42732.060277777782</v>
      </c>
      <c r="P1334">
        <f t="shared" si="123"/>
        <v>0</v>
      </c>
      <c r="Q1334">
        <f t="shared" si="124"/>
        <v>0</v>
      </c>
      <c r="R1334" t="str">
        <f t="shared" si="121"/>
        <v>technology</v>
      </c>
      <c r="S1334" t="str">
        <f t="shared" si="122"/>
        <v>wearables</v>
      </c>
      <c r="T1334">
        <f t="shared" si="125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20"/>
        <v>41806.106770833336</v>
      </c>
      <c r="P1335">
        <f t="shared" si="123"/>
        <v>0</v>
      </c>
      <c r="Q1335">
        <f t="shared" si="124"/>
        <v>0</v>
      </c>
      <c r="R1335" t="str">
        <f t="shared" si="121"/>
        <v>technology</v>
      </c>
      <c r="S1335" t="str">
        <f t="shared" si="122"/>
        <v>wearables</v>
      </c>
      <c r="T1335">
        <f t="shared" si="125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20"/>
        <v>42410.774155092593</v>
      </c>
      <c r="P1336">
        <f t="shared" si="123"/>
        <v>11</v>
      </c>
      <c r="Q1336">
        <f t="shared" si="124"/>
        <v>51.82</v>
      </c>
      <c r="R1336" t="str">
        <f t="shared" si="121"/>
        <v>technology</v>
      </c>
      <c r="S1336" t="str">
        <f t="shared" si="122"/>
        <v>wearables</v>
      </c>
      <c r="T1336">
        <f t="shared" si="125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20"/>
        <v>42313.936365740738</v>
      </c>
      <c r="P1337">
        <f t="shared" si="123"/>
        <v>20</v>
      </c>
      <c r="Q1337">
        <f t="shared" si="124"/>
        <v>308.75</v>
      </c>
      <c r="R1337" t="str">
        <f t="shared" si="121"/>
        <v>technology</v>
      </c>
      <c r="S1337" t="str">
        <f t="shared" si="122"/>
        <v>wearables</v>
      </c>
      <c r="T1337">
        <f t="shared" si="125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20"/>
        <v>41955.863750000004</v>
      </c>
      <c r="P1338">
        <f t="shared" si="123"/>
        <v>85</v>
      </c>
      <c r="Q1338">
        <f t="shared" si="124"/>
        <v>379.23</v>
      </c>
      <c r="R1338" t="str">
        <f t="shared" si="121"/>
        <v>technology</v>
      </c>
      <c r="S1338" t="str">
        <f t="shared" si="122"/>
        <v>wearables</v>
      </c>
      <c r="T1338">
        <f t="shared" si="125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20"/>
        <v>42767.577303240745</v>
      </c>
      <c r="P1339">
        <f t="shared" si="123"/>
        <v>49</v>
      </c>
      <c r="Q1339">
        <f t="shared" si="124"/>
        <v>176.36</v>
      </c>
      <c r="R1339" t="str">
        <f t="shared" si="121"/>
        <v>technology</v>
      </c>
      <c r="S1339" t="str">
        <f t="shared" si="122"/>
        <v>wearables</v>
      </c>
      <c r="T1339">
        <f t="shared" si="125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20"/>
        <v>42188.803622685184</v>
      </c>
      <c r="P1340">
        <f t="shared" si="123"/>
        <v>3</v>
      </c>
      <c r="Q1340">
        <f t="shared" si="124"/>
        <v>66.069999999999993</v>
      </c>
      <c r="R1340" t="str">
        <f t="shared" si="121"/>
        <v>technology</v>
      </c>
      <c r="S1340" t="str">
        <f t="shared" si="122"/>
        <v>wearables</v>
      </c>
      <c r="T1340">
        <f t="shared" si="125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20"/>
        <v>41936.647164351853</v>
      </c>
      <c r="P1341">
        <f t="shared" si="123"/>
        <v>7</v>
      </c>
      <c r="Q1341">
        <f t="shared" si="124"/>
        <v>89.65</v>
      </c>
      <c r="R1341" t="str">
        <f t="shared" si="121"/>
        <v>technology</v>
      </c>
      <c r="S1341" t="str">
        <f t="shared" si="122"/>
        <v>wearables</v>
      </c>
      <c r="T1341">
        <f t="shared" si="125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20"/>
        <v>41836.595520833333</v>
      </c>
      <c r="P1342">
        <f t="shared" si="123"/>
        <v>0</v>
      </c>
      <c r="Q1342">
        <f t="shared" si="124"/>
        <v>0</v>
      </c>
      <c r="R1342" t="str">
        <f t="shared" si="121"/>
        <v>technology</v>
      </c>
      <c r="S1342" t="str">
        <f t="shared" si="122"/>
        <v>wearables</v>
      </c>
      <c r="T1342">
        <f t="shared" si="125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20"/>
        <v>42612.624039351853</v>
      </c>
      <c r="P1343">
        <f t="shared" si="123"/>
        <v>70</v>
      </c>
      <c r="Q1343">
        <f t="shared" si="124"/>
        <v>382.39</v>
      </c>
      <c r="R1343" t="str">
        <f t="shared" si="121"/>
        <v>technology</v>
      </c>
      <c r="S1343" t="str">
        <f t="shared" si="122"/>
        <v>wearables</v>
      </c>
      <c r="T1343">
        <f t="shared" si="125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20"/>
        <v>42172.816423611104</v>
      </c>
      <c r="P1344">
        <f t="shared" si="123"/>
        <v>0</v>
      </c>
      <c r="Q1344">
        <f t="shared" si="124"/>
        <v>100</v>
      </c>
      <c r="R1344" t="str">
        <f t="shared" si="121"/>
        <v>technology</v>
      </c>
      <c r="S1344" t="str">
        <f t="shared" si="122"/>
        <v>wearables</v>
      </c>
      <c r="T1344">
        <f t="shared" si="125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20"/>
        <v>42542.526423611111</v>
      </c>
      <c r="P1345">
        <f t="shared" si="123"/>
        <v>102</v>
      </c>
      <c r="Q1345">
        <f t="shared" si="124"/>
        <v>158.36000000000001</v>
      </c>
      <c r="R1345" t="str">
        <f t="shared" si="121"/>
        <v>technology</v>
      </c>
      <c r="S1345" t="str">
        <f t="shared" si="122"/>
        <v>wearables</v>
      </c>
      <c r="T1345">
        <f t="shared" si="125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126">(((J1346/60)/60)/24)+DATE(1970,1,1)</f>
        <v>42522.789803240739</v>
      </c>
      <c r="P1346">
        <f t="shared" si="123"/>
        <v>378</v>
      </c>
      <c r="Q1346">
        <f t="shared" si="124"/>
        <v>40.76</v>
      </c>
      <c r="R1346" t="str">
        <f t="shared" ref="R1346:R1409" si="127">LEFT(N1346,SEARCH("/",N1346)-1)</f>
        <v>publishing</v>
      </c>
      <c r="S1346" t="str">
        <f t="shared" ref="S1346:S1409" si="128">RIGHT(N1346,LEN(N1346)-SEARCH("/",N1346))</f>
        <v>nonfiction</v>
      </c>
      <c r="T1346">
        <f t="shared" si="125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126"/>
        <v>41799.814340277779</v>
      </c>
      <c r="P1347">
        <f t="shared" ref="P1347:P1410" si="129">ROUND(E1347/D1347*100,0)</f>
        <v>125</v>
      </c>
      <c r="Q1347">
        <f t="shared" ref="Q1347:Q1410" si="130">IFERROR(ROUND(E1347/L1347,2),0)</f>
        <v>53.57</v>
      </c>
      <c r="R1347" t="str">
        <f t="shared" si="127"/>
        <v>publishing</v>
      </c>
      <c r="S1347" t="str">
        <f t="shared" si="128"/>
        <v>nonfiction</v>
      </c>
      <c r="T1347">
        <f t="shared" ref="T1347:T1410" si="131">YEAR(O1347)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26"/>
        <v>41422.075821759259</v>
      </c>
      <c r="P1348">
        <f t="shared" si="129"/>
        <v>147</v>
      </c>
      <c r="Q1348">
        <f t="shared" si="130"/>
        <v>48.45</v>
      </c>
      <c r="R1348" t="str">
        <f t="shared" si="127"/>
        <v>publishing</v>
      </c>
      <c r="S1348" t="str">
        <f t="shared" si="128"/>
        <v>nonfiction</v>
      </c>
      <c r="T1348">
        <f t="shared" si="131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26"/>
        <v>42040.638020833328</v>
      </c>
      <c r="P1349">
        <f t="shared" si="129"/>
        <v>102</v>
      </c>
      <c r="Q1349">
        <f t="shared" si="130"/>
        <v>82.42</v>
      </c>
      <c r="R1349" t="str">
        <f t="shared" si="127"/>
        <v>publishing</v>
      </c>
      <c r="S1349" t="str">
        <f t="shared" si="128"/>
        <v>nonfiction</v>
      </c>
      <c r="T1349">
        <f t="shared" si="131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26"/>
        <v>41963.506168981476</v>
      </c>
      <c r="P1350">
        <f t="shared" si="129"/>
        <v>102</v>
      </c>
      <c r="Q1350">
        <f t="shared" si="130"/>
        <v>230.19</v>
      </c>
      <c r="R1350" t="str">
        <f t="shared" si="127"/>
        <v>publishing</v>
      </c>
      <c r="S1350" t="str">
        <f t="shared" si="128"/>
        <v>nonfiction</v>
      </c>
      <c r="T1350">
        <f t="shared" si="131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26"/>
        <v>42317.33258101852</v>
      </c>
      <c r="P1351">
        <f t="shared" si="129"/>
        <v>204</v>
      </c>
      <c r="Q1351">
        <f t="shared" si="130"/>
        <v>59.36</v>
      </c>
      <c r="R1351" t="str">
        <f t="shared" si="127"/>
        <v>publishing</v>
      </c>
      <c r="S1351" t="str">
        <f t="shared" si="128"/>
        <v>nonfiction</v>
      </c>
      <c r="T1351">
        <f t="shared" si="131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26"/>
        <v>42334.013124999998</v>
      </c>
      <c r="P1352">
        <f t="shared" si="129"/>
        <v>104</v>
      </c>
      <c r="Q1352">
        <f t="shared" si="130"/>
        <v>66.7</v>
      </c>
      <c r="R1352" t="str">
        <f t="shared" si="127"/>
        <v>publishing</v>
      </c>
      <c r="S1352" t="str">
        <f t="shared" si="128"/>
        <v>nonfiction</v>
      </c>
      <c r="T1352">
        <f t="shared" si="131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26"/>
        <v>42382.74009259259</v>
      </c>
      <c r="P1353">
        <f t="shared" si="129"/>
        <v>101</v>
      </c>
      <c r="Q1353">
        <f t="shared" si="130"/>
        <v>168.78</v>
      </c>
      <c r="R1353" t="str">
        <f t="shared" si="127"/>
        <v>publishing</v>
      </c>
      <c r="S1353" t="str">
        <f t="shared" si="128"/>
        <v>nonfiction</v>
      </c>
      <c r="T1353">
        <f t="shared" si="131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26"/>
        <v>42200.578310185185</v>
      </c>
      <c r="P1354">
        <f t="shared" si="129"/>
        <v>136</v>
      </c>
      <c r="Q1354">
        <f t="shared" si="130"/>
        <v>59.97</v>
      </c>
      <c r="R1354" t="str">
        <f t="shared" si="127"/>
        <v>publishing</v>
      </c>
      <c r="S1354" t="str">
        <f t="shared" si="128"/>
        <v>nonfiction</v>
      </c>
      <c r="T1354">
        <f t="shared" si="131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26"/>
        <v>41309.11791666667</v>
      </c>
      <c r="P1355">
        <f t="shared" si="129"/>
        <v>134</v>
      </c>
      <c r="Q1355">
        <f t="shared" si="130"/>
        <v>31.81</v>
      </c>
      <c r="R1355" t="str">
        <f t="shared" si="127"/>
        <v>publishing</v>
      </c>
      <c r="S1355" t="str">
        <f t="shared" si="128"/>
        <v>nonfiction</v>
      </c>
      <c r="T1355">
        <f t="shared" si="131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26"/>
        <v>42502.807627314818</v>
      </c>
      <c r="P1356">
        <f t="shared" si="129"/>
        <v>130</v>
      </c>
      <c r="Q1356">
        <f t="shared" si="130"/>
        <v>24.42</v>
      </c>
      <c r="R1356" t="str">
        <f t="shared" si="127"/>
        <v>publishing</v>
      </c>
      <c r="S1356" t="str">
        <f t="shared" si="128"/>
        <v>nonfiction</v>
      </c>
      <c r="T1356">
        <f t="shared" si="131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26"/>
        <v>41213.254687499997</v>
      </c>
      <c r="P1357">
        <f t="shared" si="129"/>
        <v>123</v>
      </c>
      <c r="Q1357">
        <f t="shared" si="130"/>
        <v>25.35</v>
      </c>
      <c r="R1357" t="str">
        <f t="shared" si="127"/>
        <v>publishing</v>
      </c>
      <c r="S1357" t="str">
        <f t="shared" si="128"/>
        <v>nonfiction</v>
      </c>
      <c r="T1357">
        <f t="shared" si="131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26"/>
        <v>41430.038888888892</v>
      </c>
      <c r="P1358">
        <f t="shared" si="129"/>
        <v>183</v>
      </c>
      <c r="Q1358">
        <f t="shared" si="130"/>
        <v>71.44</v>
      </c>
      <c r="R1358" t="str">
        <f t="shared" si="127"/>
        <v>publishing</v>
      </c>
      <c r="S1358" t="str">
        <f t="shared" si="128"/>
        <v>nonfiction</v>
      </c>
      <c r="T1358">
        <f t="shared" si="131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26"/>
        <v>41304.962233796294</v>
      </c>
      <c r="P1359">
        <f t="shared" si="129"/>
        <v>125</v>
      </c>
      <c r="Q1359">
        <f t="shared" si="130"/>
        <v>38.549999999999997</v>
      </c>
      <c r="R1359" t="str">
        <f t="shared" si="127"/>
        <v>publishing</v>
      </c>
      <c r="S1359" t="str">
        <f t="shared" si="128"/>
        <v>nonfiction</v>
      </c>
      <c r="T1359">
        <f t="shared" si="131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26"/>
        <v>40689.570868055554</v>
      </c>
      <c r="P1360">
        <f t="shared" si="129"/>
        <v>112</v>
      </c>
      <c r="Q1360">
        <f t="shared" si="130"/>
        <v>68.37</v>
      </c>
      <c r="R1360" t="str">
        <f t="shared" si="127"/>
        <v>publishing</v>
      </c>
      <c r="S1360" t="str">
        <f t="shared" si="128"/>
        <v>nonfiction</v>
      </c>
      <c r="T1360">
        <f t="shared" si="131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26"/>
        <v>40668.814699074072</v>
      </c>
      <c r="P1361">
        <f t="shared" si="129"/>
        <v>116</v>
      </c>
      <c r="Q1361">
        <f t="shared" si="130"/>
        <v>40.21</v>
      </c>
      <c r="R1361" t="str">
        <f t="shared" si="127"/>
        <v>publishing</v>
      </c>
      <c r="S1361" t="str">
        <f t="shared" si="128"/>
        <v>nonfiction</v>
      </c>
      <c r="T1361">
        <f t="shared" si="131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26"/>
        <v>41095.900694444441</v>
      </c>
      <c r="P1362">
        <f t="shared" si="129"/>
        <v>173</v>
      </c>
      <c r="Q1362">
        <f t="shared" si="130"/>
        <v>32.07</v>
      </c>
      <c r="R1362" t="str">
        <f t="shared" si="127"/>
        <v>publishing</v>
      </c>
      <c r="S1362" t="str">
        <f t="shared" si="128"/>
        <v>nonfiction</v>
      </c>
      <c r="T1362">
        <f t="shared" si="131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26"/>
        <v>41781.717268518521</v>
      </c>
      <c r="P1363">
        <f t="shared" si="129"/>
        <v>126</v>
      </c>
      <c r="Q1363">
        <f t="shared" si="130"/>
        <v>28.63</v>
      </c>
      <c r="R1363" t="str">
        <f t="shared" si="127"/>
        <v>publishing</v>
      </c>
      <c r="S1363" t="str">
        <f t="shared" si="128"/>
        <v>nonfiction</v>
      </c>
      <c r="T1363">
        <f t="shared" si="131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26"/>
        <v>41464.934386574074</v>
      </c>
      <c r="P1364">
        <f t="shared" si="129"/>
        <v>109</v>
      </c>
      <c r="Q1364">
        <f t="shared" si="130"/>
        <v>43.64</v>
      </c>
      <c r="R1364" t="str">
        <f t="shared" si="127"/>
        <v>publishing</v>
      </c>
      <c r="S1364" t="str">
        <f t="shared" si="128"/>
        <v>nonfiction</v>
      </c>
      <c r="T1364">
        <f t="shared" si="131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26"/>
        <v>42396.8440625</v>
      </c>
      <c r="P1365">
        <f t="shared" si="129"/>
        <v>100</v>
      </c>
      <c r="Q1365">
        <f t="shared" si="130"/>
        <v>40</v>
      </c>
      <c r="R1365" t="str">
        <f t="shared" si="127"/>
        <v>publishing</v>
      </c>
      <c r="S1365" t="str">
        <f t="shared" si="128"/>
        <v>nonfiction</v>
      </c>
      <c r="T1365">
        <f t="shared" si="131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26"/>
        <v>41951.695671296293</v>
      </c>
      <c r="P1366">
        <f t="shared" si="129"/>
        <v>119</v>
      </c>
      <c r="Q1366">
        <f t="shared" si="130"/>
        <v>346.04</v>
      </c>
      <c r="R1366" t="str">
        <f t="shared" si="127"/>
        <v>music</v>
      </c>
      <c r="S1366" t="str">
        <f t="shared" si="128"/>
        <v>rock</v>
      </c>
      <c r="T1366">
        <f t="shared" si="131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26"/>
        <v>42049.733240740738</v>
      </c>
      <c r="P1367">
        <f t="shared" si="129"/>
        <v>100</v>
      </c>
      <c r="Q1367">
        <f t="shared" si="130"/>
        <v>81.739999999999995</v>
      </c>
      <c r="R1367" t="str">
        <f t="shared" si="127"/>
        <v>music</v>
      </c>
      <c r="S1367" t="str">
        <f t="shared" si="128"/>
        <v>rock</v>
      </c>
      <c r="T1367">
        <f t="shared" si="131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26"/>
        <v>41924.996099537035</v>
      </c>
      <c r="P1368">
        <f t="shared" si="129"/>
        <v>126</v>
      </c>
      <c r="Q1368">
        <f t="shared" si="130"/>
        <v>64.540000000000006</v>
      </c>
      <c r="R1368" t="str">
        <f t="shared" si="127"/>
        <v>music</v>
      </c>
      <c r="S1368" t="str">
        <f t="shared" si="128"/>
        <v>rock</v>
      </c>
      <c r="T1368">
        <f t="shared" si="131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26"/>
        <v>42292.002893518518</v>
      </c>
      <c r="P1369">
        <f t="shared" si="129"/>
        <v>114</v>
      </c>
      <c r="Q1369">
        <f t="shared" si="130"/>
        <v>63.48</v>
      </c>
      <c r="R1369" t="str">
        <f t="shared" si="127"/>
        <v>music</v>
      </c>
      <c r="S1369" t="str">
        <f t="shared" si="128"/>
        <v>rock</v>
      </c>
      <c r="T1369">
        <f t="shared" si="131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26"/>
        <v>42146.190902777773</v>
      </c>
      <c r="P1370">
        <f t="shared" si="129"/>
        <v>111</v>
      </c>
      <c r="Q1370">
        <f t="shared" si="130"/>
        <v>63.62</v>
      </c>
      <c r="R1370" t="str">
        <f t="shared" si="127"/>
        <v>music</v>
      </c>
      <c r="S1370" t="str">
        <f t="shared" si="128"/>
        <v>rock</v>
      </c>
      <c r="T1370">
        <f t="shared" si="131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26"/>
        <v>41710.594282407408</v>
      </c>
      <c r="P1371">
        <f t="shared" si="129"/>
        <v>105</v>
      </c>
      <c r="Q1371">
        <f t="shared" si="130"/>
        <v>83.97</v>
      </c>
      <c r="R1371" t="str">
        <f t="shared" si="127"/>
        <v>music</v>
      </c>
      <c r="S1371" t="str">
        <f t="shared" si="128"/>
        <v>rock</v>
      </c>
      <c r="T1371">
        <f t="shared" si="131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26"/>
        <v>41548.00335648148</v>
      </c>
      <c r="P1372">
        <f t="shared" si="129"/>
        <v>104</v>
      </c>
      <c r="Q1372">
        <f t="shared" si="130"/>
        <v>77.75</v>
      </c>
      <c r="R1372" t="str">
        <f t="shared" si="127"/>
        <v>music</v>
      </c>
      <c r="S1372" t="str">
        <f t="shared" si="128"/>
        <v>rock</v>
      </c>
      <c r="T1372">
        <f t="shared" si="131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26"/>
        <v>42101.758587962962</v>
      </c>
      <c r="P1373">
        <f t="shared" si="129"/>
        <v>107</v>
      </c>
      <c r="Q1373">
        <f t="shared" si="130"/>
        <v>107.07</v>
      </c>
      <c r="R1373" t="str">
        <f t="shared" si="127"/>
        <v>music</v>
      </c>
      <c r="S1373" t="str">
        <f t="shared" si="128"/>
        <v>rock</v>
      </c>
      <c r="T1373">
        <f t="shared" si="131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26"/>
        <v>41072.739953703705</v>
      </c>
      <c r="P1374">
        <f t="shared" si="129"/>
        <v>124</v>
      </c>
      <c r="Q1374">
        <f t="shared" si="130"/>
        <v>38.75</v>
      </c>
      <c r="R1374" t="str">
        <f t="shared" si="127"/>
        <v>music</v>
      </c>
      <c r="S1374" t="str">
        <f t="shared" si="128"/>
        <v>rock</v>
      </c>
      <c r="T1374">
        <f t="shared" si="131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26"/>
        <v>42704.95177083333</v>
      </c>
      <c r="P1375">
        <f t="shared" si="129"/>
        <v>105</v>
      </c>
      <c r="Q1375">
        <f t="shared" si="130"/>
        <v>201.94</v>
      </c>
      <c r="R1375" t="str">
        <f t="shared" si="127"/>
        <v>music</v>
      </c>
      <c r="S1375" t="str">
        <f t="shared" si="128"/>
        <v>rock</v>
      </c>
      <c r="T1375">
        <f t="shared" si="131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26"/>
        <v>42424.161898148144</v>
      </c>
      <c r="P1376">
        <f t="shared" si="129"/>
        <v>189</v>
      </c>
      <c r="Q1376">
        <f t="shared" si="130"/>
        <v>43.06</v>
      </c>
      <c r="R1376" t="str">
        <f t="shared" si="127"/>
        <v>music</v>
      </c>
      <c r="S1376" t="str">
        <f t="shared" si="128"/>
        <v>rock</v>
      </c>
      <c r="T1376">
        <f t="shared" si="131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26"/>
        <v>42720.066192129627</v>
      </c>
      <c r="P1377">
        <f t="shared" si="129"/>
        <v>171</v>
      </c>
      <c r="Q1377">
        <f t="shared" si="130"/>
        <v>62.87</v>
      </c>
      <c r="R1377" t="str">
        <f t="shared" si="127"/>
        <v>music</v>
      </c>
      <c r="S1377" t="str">
        <f t="shared" si="128"/>
        <v>rock</v>
      </c>
      <c r="T1377">
        <f t="shared" si="131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26"/>
        <v>42677.669050925921</v>
      </c>
      <c r="P1378">
        <f t="shared" si="129"/>
        <v>252</v>
      </c>
      <c r="Q1378">
        <f t="shared" si="130"/>
        <v>55.61</v>
      </c>
      <c r="R1378" t="str">
        <f t="shared" si="127"/>
        <v>music</v>
      </c>
      <c r="S1378" t="str">
        <f t="shared" si="128"/>
        <v>rock</v>
      </c>
      <c r="T1378">
        <f t="shared" si="131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26"/>
        <v>42747.219560185185</v>
      </c>
      <c r="P1379">
        <f t="shared" si="129"/>
        <v>116</v>
      </c>
      <c r="Q1379">
        <f t="shared" si="130"/>
        <v>48.71</v>
      </c>
      <c r="R1379" t="str">
        <f t="shared" si="127"/>
        <v>music</v>
      </c>
      <c r="S1379" t="str">
        <f t="shared" si="128"/>
        <v>rock</v>
      </c>
      <c r="T1379">
        <f t="shared" si="131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26"/>
        <v>42568.759374999994</v>
      </c>
      <c r="P1380">
        <f t="shared" si="129"/>
        <v>203</v>
      </c>
      <c r="Q1380">
        <f t="shared" si="130"/>
        <v>30.58</v>
      </c>
      <c r="R1380" t="str">
        <f t="shared" si="127"/>
        <v>music</v>
      </c>
      <c r="S1380" t="str">
        <f t="shared" si="128"/>
        <v>rock</v>
      </c>
      <c r="T1380">
        <f t="shared" si="131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26"/>
        <v>42130.491620370376</v>
      </c>
      <c r="P1381">
        <f t="shared" si="129"/>
        <v>112</v>
      </c>
      <c r="Q1381">
        <f t="shared" si="130"/>
        <v>73.91</v>
      </c>
      <c r="R1381" t="str">
        <f t="shared" si="127"/>
        <v>music</v>
      </c>
      <c r="S1381" t="str">
        <f t="shared" si="128"/>
        <v>rock</v>
      </c>
      <c r="T1381">
        <f t="shared" si="131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26"/>
        <v>42141.762800925921</v>
      </c>
      <c r="P1382">
        <f t="shared" si="129"/>
        <v>424</v>
      </c>
      <c r="Q1382">
        <f t="shared" si="130"/>
        <v>21.2</v>
      </c>
      <c r="R1382" t="str">
        <f t="shared" si="127"/>
        <v>music</v>
      </c>
      <c r="S1382" t="str">
        <f t="shared" si="128"/>
        <v>rock</v>
      </c>
      <c r="T1382">
        <f t="shared" si="131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26"/>
        <v>42703.214409722219</v>
      </c>
      <c r="P1383">
        <f t="shared" si="129"/>
        <v>107</v>
      </c>
      <c r="Q1383">
        <f t="shared" si="130"/>
        <v>73.36</v>
      </c>
      <c r="R1383" t="str">
        <f t="shared" si="127"/>
        <v>music</v>
      </c>
      <c r="S1383" t="str">
        <f t="shared" si="128"/>
        <v>rock</v>
      </c>
      <c r="T1383">
        <f t="shared" si="131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26"/>
        <v>41370.800185185188</v>
      </c>
      <c r="P1384">
        <f t="shared" si="129"/>
        <v>104</v>
      </c>
      <c r="Q1384">
        <f t="shared" si="130"/>
        <v>56.41</v>
      </c>
      <c r="R1384" t="str">
        <f t="shared" si="127"/>
        <v>music</v>
      </c>
      <c r="S1384" t="str">
        <f t="shared" si="128"/>
        <v>rock</v>
      </c>
      <c r="T1384">
        <f t="shared" si="131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26"/>
        <v>42707.074976851851</v>
      </c>
      <c r="P1385">
        <f t="shared" si="129"/>
        <v>212</v>
      </c>
      <c r="Q1385">
        <f t="shared" si="130"/>
        <v>50.25</v>
      </c>
      <c r="R1385" t="str">
        <f t="shared" si="127"/>
        <v>music</v>
      </c>
      <c r="S1385" t="str">
        <f t="shared" si="128"/>
        <v>rock</v>
      </c>
      <c r="T1385">
        <f t="shared" si="131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26"/>
        <v>42160.735208333332</v>
      </c>
      <c r="P1386">
        <f t="shared" si="129"/>
        <v>124</v>
      </c>
      <c r="Q1386">
        <f t="shared" si="130"/>
        <v>68.94</v>
      </c>
      <c r="R1386" t="str">
        <f t="shared" si="127"/>
        <v>music</v>
      </c>
      <c r="S1386" t="str">
        <f t="shared" si="128"/>
        <v>rock</v>
      </c>
      <c r="T1386">
        <f t="shared" si="131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26"/>
        <v>42433.688900462963</v>
      </c>
      <c r="P1387">
        <f t="shared" si="129"/>
        <v>110</v>
      </c>
      <c r="Q1387">
        <f t="shared" si="130"/>
        <v>65.91</v>
      </c>
      <c r="R1387" t="str">
        <f t="shared" si="127"/>
        <v>music</v>
      </c>
      <c r="S1387" t="str">
        <f t="shared" si="128"/>
        <v>rock</v>
      </c>
      <c r="T1387">
        <f t="shared" si="131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26"/>
        <v>42184.646863425922</v>
      </c>
      <c r="P1388">
        <f t="shared" si="129"/>
        <v>219</v>
      </c>
      <c r="Q1388">
        <f t="shared" si="130"/>
        <v>62.5</v>
      </c>
      <c r="R1388" t="str">
        <f t="shared" si="127"/>
        <v>music</v>
      </c>
      <c r="S1388" t="str">
        <f t="shared" si="128"/>
        <v>rock</v>
      </c>
      <c r="T1388">
        <f t="shared" si="131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26"/>
        <v>42126.92123842593</v>
      </c>
      <c r="P1389">
        <f t="shared" si="129"/>
        <v>137</v>
      </c>
      <c r="Q1389">
        <f t="shared" si="130"/>
        <v>70.06</v>
      </c>
      <c r="R1389" t="str">
        <f t="shared" si="127"/>
        <v>music</v>
      </c>
      <c r="S1389" t="str">
        <f t="shared" si="128"/>
        <v>rock</v>
      </c>
      <c r="T1389">
        <f t="shared" si="131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26"/>
        <v>42634.614780092597</v>
      </c>
      <c r="P1390">
        <f t="shared" si="129"/>
        <v>135</v>
      </c>
      <c r="Q1390">
        <f t="shared" si="130"/>
        <v>60.18</v>
      </c>
      <c r="R1390" t="str">
        <f t="shared" si="127"/>
        <v>music</v>
      </c>
      <c r="S1390" t="str">
        <f t="shared" si="128"/>
        <v>rock</v>
      </c>
      <c r="T1390">
        <f t="shared" si="131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26"/>
        <v>42565.480983796297</v>
      </c>
      <c r="P1391">
        <f t="shared" si="129"/>
        <v>145</v>
      </c>
      <c r="Q1391">
        <f t="shared" si="130"/>
        <v>21.38</v>
      </c>
      <c r="R1391" t="str">
        <f t="shared" si="127"/>
        <v>music</v>
      </c>
      <c r="S1391" t="str">
        <f t="shared" si="128"/>
        <v>rock</v>
      </c>
      <c r="T1391">
        <f t="shared" si="131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26"/>
        <v>42087.803310185183</v>
      </c>
      <c r="P1392">
        <f t="shared" si="129"/>
        <v>109</v>
      </c>
      <c r="Q1392">
        <f t="shared" si="130"/>
        <v>160.79</v>
      </c>
      <c r="R1392" t="str">
        <f t="shared" si="127"/>
        <v>music</v>
      </c>
      <c r="S1392" t="str">
        <f t="shared" si="128"/>
        <v>rock</v>
      </c>
      <c r="T1392">
        <f t="shared" si="131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26"/>
        <v>42193.650671296295</v>
      </c>
      <c r="P1393">
        <f t="shared" si="129"/>
        <v>110</v>
      </c>
      <c r="Q1393">
        <f t="shared" si="130"/>
        <v>42.38</v>
      </c>
      <c r="R1393" t="str">
        <f t="shared" si="127"/>
        <v>music</v>
      </c>
      <c r="S1393" t="str">
        <f t="shared" si="128"/>
        <v>rock</v>
      </c>
      <c r="T1393">
        <f t="shared" si="131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26"/>
        <v>42401.154930555553</v>
      </c>
      <c r="P1394">
        <f t="shared" si="129"/>
        <v>114</v>
      </c>
      <c r="Q1394">
        <f t="shared" si="130"/>
        <v>27.32</v>
      </c>
      <c r="R1394" t="str">
        <f t="shared" si="127"/>
        <v>music</v>
      </c>
      <c r="S1394" t="str">
        <f t="shared" si="128"/>
        <v>rock</v>
      </c>
      <c r="T1394">
        <f t="shared" si="131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26"/>
        <v>42553.681979166664</v>
      </c>
      <c r="P1395">
        <f t="shared" si="129"/>
        <v>102</v>
      </c>
      <c r="Q1395">
        <f t="shared" si="130"/>
        <v>196.83</v>
      </c>
      <c r="R1395" t="str">
        <f t="shared" si="127"/>
        <v>music</v>
      </c>
      <c r="S1395" t="str">
        <f t="shared" si="128"/>
        <v>rock</v>
      </c>
      <c r="T1395">
        <f t="shared" si="131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26"/>
        <v>42752.144976851851</v>
      </c>
      <c r="P1396">
        <f t="shared" si="129"/>
        <v>122</v>
      </c>
      <c r="Q1396">
        <f t="shared" si="130"/>
        <v>53.88</v>
      </c>
      <c r="R1396" t="str">
        <f t="shared" si="127"/>
        <v>music</v>
      </c>
      <c r="S1396" t="str">
        <f t="shared" si="128"/>
        <v>rock</v>
      </c>
      <c r="T1396">
        <f t="shared" si="131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26"/>
        <v>42719.90834490741</v>
      </c>
      <c r="P1397">
        <f t="shared" si="129"/>
        <v>112</v>
      </c>
      <c r="Q1397">
        <f t="shared" si="130"/>
        <v>47.76</v>
      </c>
      <c r="R1397" t="str">
        <f t="shared" si="127"/>
        <v>music</v>
      </c>
      <c r="S1397" t="str">
        <f t="shared" si="128"/>
        <v>rock</v>
      </c>
      <c r="T1397">
        <f t="shared" si="131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26"/>
        <v>42018.99863425926</v>
      </c>
      <c r="P1398">
        <f t="shared" si="129"/>
        <v>107</v>
      </c>
      <c r="Q1398">
        <f t="shared" si="130"/>
        <v>88.19</v>
      </c>
      <c r="R1398" t="str">
        <f t="shared" si="127"/>
        <v>music</v>
      </c>
      <c r="S1398" t="str">
        <f t="shared" si="128"/>
        <v>rock</v>
      </c>
      <c r="T1398">
        <f t="shared" si="131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26"/>
        <v>42640.917939814812</v>
      </c>
      <c r="P1399">
        <f t="shared" si="129"/>
        <v>114</v>
      </c>
      <c r="Q1399">
        <f t="shared" si="130"/>
        <v>72.06</v>
      </c>
      <c r="R1399" t="str">
        <f t="shared" si="127"/>
        <v>music</v>
      </c>
      <c r="S1399" t="str">
        <f t="shared" si="128"/>
        <v>rock</v>
      </c>
      <c r="T1399">
        <f t="shared" si="131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26"/>
        <v>42526.874236111107</v>
      </c>
      <c r="P1400">
        <f t="shared" si="129"/>
        <v>110</v>
      </c>
      <c r="Q1400">
        <f t="shared" si="130"/>
        <v>74.25</v>
      </c>
      <c r="R1400" t="str">
        <f t="shared" si="127"/>
        <v>music</v>
      </c>
      <c r="S1400" t="str">
        <f t="shared" si="128"/>
        <v>rock</v>
      </c>
      <c r="T1400">
        <f t="shared" si="131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26"/>
        <v>41889.004317129627</v>
      </c>
      <c r="P1401">
        <f t="shared" si="129"/>
        <v>126</v>
      </c>
      <c r="Q1401">
        <f t="shared" si="130"/>
        <v>61.7</v>
      </c>
      <c r="R1401" t="str">
        <f t="shared" si="127"/>
        <v>music</v>
      </c>
      <c r="S1401" t="str">
        <f t="shared" si="128"/>
        <v>rock</v>
      </c>
      <c r="T1401">
        <f t="shared" si="131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26"/>
        <v>42498.341122685189</v>
      </c>
      <c r="P1402">
        <f t="shared" si="129"/>
        <v>167</v>
      </c>
      <c r="Q1402">
        <f t="shared" si="130"/>
        <v>17.239999999999998</v>
      </c>
      <c r="R1402" t="str">
        <f t="shared" si="127"/>
        <v>music</v>
      </c>
      <c r="S1402" t="str">
        <f t="shared" si="128"/>
        <v>rock</v>
      </c>
      <c r="T1402">
        <f t="shared" si="131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26"/>
        <v>41399.99622685185</v>
      </c>
      <c r="P1403">
        <f t="shared" si="129"/>
        <v>497</v>
      </c>
      <c r="Q1403">
        <f t="shared" si="130"/>
        <v>51.72</v>
      </c>
      <c r="R1403" t="str">
        <f t="shared" si="127"/>
        <v>music</v>
      </c>
      <c r="S1403" t="str">
        <f t="shared" si="128"/>
        <v>rock</v>
      </c>
      <c r="T1403">
        <f t="shared" si="131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26"/>
        <v>42065.053368055553</v>
      </c>
      <c r="P1404">
        <f t="shared" si="129"/>
        <v>109</v>
      </c>
      <c r="Q1404">
        <f t="shared" si="130"/>
        <v>24.15</v>
      </c>
      <c r="R1404" t="str">
        <f t="shared" si="127"/>
        <v>music</v>
      </c>
      <c r="S1404" t="str">
        <f t="shared" si="128"/>
        <v>rock</v>
      </c>
      <c r="T1404">
        <f t="shared" si="131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26"/>
        <v>41451.062905092593</v>
      </c>
      <c r="P1405">
        <f t="shared" si="129"/>
        <v>103</v>
      </c>
      <c r="Q1405">
        <f t="shared" si="130"/>
        <v>62.17</v>
      </c>
      <c r="R1405" t="str">
        <f t="shared" si="127"/>
        <v>music</v>
      </c>
      <c r="S1405" t="str">
        <f t="shared" si="128"/>
        <v>rock</v>
      </c>
      <c r="T1405">
        <f t="shared" si="131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26"/>
        <v>42032.510243055556</v>
      </c>
      <c r="P1406">
        <f t="shared" si="129"/>
        <v>2</v>
      </c>
      <c r="Q1406">
        <f t="shared" si="130"/>
        <v>48.2</v>
      </c>
      <c r="R1406" t="str">
        <f t="shared" si="127"/>
        <v>publishing</v>
      </c>
      <c r="S1406" t="str">
        <f t="shared" si="128"/>
        <v>translations</v>
      </c>
      <c r="T1406">
        <f t="shared" si="131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26"/>
        <v>41941.680567129632</v>
      </c>
      <c r="P1407">
        <f t="shared" si="129"/>
        <v>0</v>
      </c>
      <c r="Q1407">
        <f t="shared" si="130"/>
        <v>6.18</v>
      </c>
      <c r="R1407" t="str">
        <f t="shared" si="127"/>
        <v>publishing</v>
      </c>
      <c r="S1407" t="str">
        <f t="shared" si="128"/>
        <v>translations</v>
      </c>
      <c r="T1407">
        <f t="shared" si="131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26"/>
        <v>42297.432951388888</v>
      </c>
      <c r="P1408">
        <f t="shared" si="129"/>
        <v>0</v>
      </c>
      <c r="Q1408">
        <f t="shared" si="130"/>
        <v>5</v>
      </c>
      <c r="R1408" t="str">
        <f t="shared" si="127"/>
        <v>publishing</v>
      </c>
      <c r="S1408" t="str">
        <f t="shared" si="128"/>
        <v>translations</v>
      </c>
      <c r="T1408">
        <f t="shared" si="131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26"/>
        <v>41838.536782407406</v>
      </c>
      <c r="P1409">
        <f t="shared" si="129"/>
        <v>1</v>
      </c>
      <c r="Q1409">
        <f t="shared" si="130"/>
        <v>7.5</v>
      </c>
      <c r="R1409" t="str">
        <f t="shared" si="127"/>
        <v>publishing</v>
      </c>
      <c r="S1409" t="str">
        <f t="shared" si="128"/>
        <v>translations</v>
      </c>
      <c r="T1409">
        <f t="shared" si="131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132">(((J1410/60)/60)/24)+DATE(1970,1,1)</f>
        <v>42291.872175925921</v>
      </c>
      <c r="P1410">
        <f t="shared" si="129"/>
        <v>7</v>
      </c>
      <c r="Q1410">
        <f t="shared" si="130"/>
        <v>12</v>
      </c>
      <c r="R1410" t="str">
        <f t="shared" ref="R1410:R1473" si="133">LEFT(N1410,SEARCH("/",N1410)-1)</f>
        <v>publishing</v>
      </c>
      <c r="S1410" t="str">
        <f t="shared" ref="S1410:S1473" si="134">RIGHT(N1410,LEN(N1410)-SEARCH("/",N1410))</f>
        <v>translations</v>
      </c>
      <c r="T1410">
        <f t="shared" si="131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132"/>
        <v>41945.133506944447</v>
      </c>
      <c r="P1411">
        <f t="shared" ref="P1411:P1474" si="135">ROUND(E1411/D1411*100,0)</f>
        <v>0</v>
      </c>
      <c r="Q1411">
        <f t="shared" ref="Q1411:Q1474" si="136">IFERROR(ROUND(E1411/L1411,2),0)</f>
        <v>0</v>
      </c>
      <c r="R1411" t="str">
        <f t="shared" si="133"/>
        <v>publishing</v>
      </c>
      <c r="S1411" t="str">
        <f t="shared" si="134"/>
        <v>translations</v>
      </c>
      <c r="T1411">
        <f t="shared" ref="T1411:T1474" si="137">YEAR(O1411)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32"/>
        <v>42479.318518518514</v>
      </c>
      <c r="P1412">
        <f t="shared" si="135"/>
        <v>0</v>
      </c>
      <c r="Q1412">
        <f t="shared" si="136"/>
        <v>1</v>
      </c>
      <c r="R1412" t="str">
        <f t="shared" si="133"/>
        <v>publishing</v>
      </c>
      <c r="S1412" t="str">
        <f t="shared" si="134"/>
        <v>translations</v>
      </c>
      <c r="T1412">
        <f t="shared" si="137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32"/>
        <v>42013.059027777781</v>
      </c>
      <c r="P1413">
        <f t="shared" si="135"/>
        <v>0</v>
      </c>
      <c r="Q1413">
        <f t="shared" si="136"/>
        <v>2.33</v>
      </c>
      <c r="R1413" t="str">
        <f t="shared" si="133"/>
        <v>publishing</v>
      </c>
      <c r="S1413" t="str">
        <f t="shared" si="134"/>
        <v>translations</v>
      </c>
      <c r="T1413">
        <f t="shared" si="137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32"/>
        <v>41947.063645833332</v>
      </c>
      <c r="P1414">
        <f t="shared" si="135"/>
        <v>5</v>
      </c>
      <c r="Q1414">
        <f t="shared" si="136"/>
        <v>24.62</v>
      </c>
      <c r="R1414" t="str">
        <f t="shared" si="133"/>
        <v>publishing</v>
      </c>
      <c r="S1414" t="str">
        <f t="shared" si="134"/>
        <v>translations</v>
      </c>
      <c r="T1414">
        <f t="shared" si="137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32"/>
        <v>42360.437152777777</v>
      </c>
      <c r="P1415">
        <f t="shared" si="135"/>
        <v>5</v>
      </c>
      <c r="Q1415">
        <f t="shared" si="136"/>
        <v>100</v>
      </c>
      <c r="R1415" t="str">
        <f t="shared" si="133"/>
        <v>publishing</v>
      </c>
      <c r="S1415" t="str">
        <f t="shared" si="134"/>
        <v>translations</v>
      </c>
      <c r="T1415">
        <f t="shared" si="137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32"/>
        <v>42708.25309027778</v>
      </c>
      <c r="P1416">
        <f t="shared" si="135"/>
        <v>0</v>
      </c>
      <c r="Q1416">
        <f t="shared" si="136"/>
        <v>1</v>
      </c>
      <c r="R1416" t="str">
        <f t="shared" si="133"/>
        <v>publishing</v>
      </c>
      <c r="S1416" t="str">
        <f t="shared" si="134"/>
        <v>translations</v>
      </c>
      <c r="T1416">
        <f t="shared" si="137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32"/>
        <v>42192.675821759258</v>
      </c>
      <c r="P1417">
        <f t="shared" si="135"/>
        <v>18</v>
      </c>
      <c r="Q1417">
        <f t="shared" si="136"/>
        <v>88.89</v>
      </c>
      <c r="R1417" t="str">
        <f t="shared" si="133"/>
        <v>publishing</v>
      </c>
      <c r="S1417" t="str">
        <f t="shared" si="134"/>
        <v>translations</v>
      </c>
      <c r="T1417">
        <f t="shared" si="137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32"/>
        <v>42299.926145833335</v>
      </c>
      <c r="P1418">
        <f t="shared" si="135"/>
        <v>0</v>
      </c>
      <c r="Q1418">
        <f t="shared" si="136"/>
        <v>0</v>
      </c>
      <c r="R1418" t="str">
        <f t="shared" si="133"/>
        <v>publishing</v>
      </c>
      <c r="S1418" t="str">
        <f t="shared" si="134"/>
        <v>translations</v>
      </c>
      <c r="T1418">
        <f t="shared" si="137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32"/>
        <v>42232.15016203704</v>
      </c>
      <c r="P1419">
        <f t="shared" si="135"/>
        <v>1</v>
      </c>
      <c r="Q1419">
        <f t="shared" si="136"/>
        <v>27.5</v>
      </c>
      <c r="R1419" t="str">
        <f t="shared" si="133"/>
        <v>publishing</v>
      </c>
      <c r="S1419" t="str">
        <f t="shared" si="134"/>
        <v>translations</v>
      </c>
      <c r="T1419">
        <f t="shared" si="137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32"/>
        <v>42395.456412037034</v>
      </c>
      <c r="P1420">
        <f t="shared" si="135"/>
        <v>0</v>
      </c>
      <c r="Q1420">
        <f t="shared" si="136"/>
        <v>6</v>
      </c>
      <c r="R1420" t="str">
        <f t="shared" si="133"/>
        <v>publishing</v>
      </c>
      <c r="S1420" t="str">
        <f t="shared" si="134"/>
        <v>translations</v>
      </c>
      <c r="T1420">
        <f t="shared" si="137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32"/>
        <v>42622.456238425926</v>
      </c>
      <c r="P1421">
        <f t="shared" si="135"/>
        <v>7</v>
      </c>
      <c r="Q1421">
        <f t="shared" si="136"/>
        <v>44.5</v>
      </c>
      <c r="R1421" t="str">
        <f t="shared" si="133"/>
        <v>publishing</v>
      </c>
      <c r="S1421" t="str">
        <f t="shared" si="134"/>
        <v>translations</v>
      </c>
      <c r="T1421">
        <f t="shared" si="137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32"/>
        <v>42524.667662037042</v>
      </c>
      <c r="P1422">
        <f t="shared" si="135"/>
        <v>3</v>
      </c>
      <c r="Q1422">
        <f t="shared" si="136"/>
        <v>1</v>
      </c>
      <c r="R1422" t="str">
        <f t="shared" si="133"/>
        <v>publishing</v>
      </c>
      <c r="S1422" t="str">
        <f t="shared" si="134"/>
        <v>translations</v>
      </c>
      <c r="T1422">
        <f t="shared" si="137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32"/>
        <v>42013.915613425925</v>
      </c>
      <c r="P1423">
        <f t="shared" si="135"/>
        <v>0</v>
      </c>
      <c r="Q1423">
        <f t="shared" si="136"/>
        <v>100</v>
      </c>
      <c r="R1423" t="str">
        <f t="shared" si="133"/>
        <v>publishing</v>
      </c>
      <c r="S1423" t="str">
        <f t="shared" si="134"/>
        <v>translations</v>
      </c>
      <c r="T1423">
        <f t="shared" si="137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32"/>
        <v>42604.239629629628</v>
      </c>
      <c r="P1424">
        <f t="shared" si="135"/>
        <v>0</v>
      </c>
      <c r="Q1424">
        <f t="shared" si="136"/>
        <v>13</v>
      </c>
      <c r="R1424" t="str">
        <f t="shared" si="133"/>
        <v>publishing</v>
      </c>
      <c r="S1424" t="str">
        <f t="shared" si="134"/>
        <v>translations</v>
      </c>
      <c r="T1424">
        <f t="shared" si="137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32"/>
        <v>42340.360312500001</v>
      </c>
      <c r="P1425">
        <f t="shared" si="135"/>
        <v>0</v>
      </c>
      <c r="Q1425">
        <f t="shared" si="136"/>
        <v>100</v>
      </c>
      <c r="R1425" t="str">
        <f t="shared" si="133"/>
        <v>publishing</v>
      </c>
      <c r="S1425" t="str">
        <f t="shared" si="134"/>
        <v>translations</v>
      </c>
      <c r="T1425">
        <f t="shared" si="137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32"/>
        <v>42676.717615740738</v>
      </c>
      <c r="P1426">
        <f t="shared" si="135"/>
        <v>20</v>
      </c>
      <c r="Q1426">
        <f t="shared" si="136"/>
        <v>109.07</v>
      </c>
      <c r="R1426" t="str">
        <f t="shared" si="133"/>
        <v>publishing</v>
      </c>
      <c r="S1426" t="str">
        <f t="shared" si="134"/>
        <v>translations</v>
      </c>
      <c r="T1426">
        <f t="shared" si="137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32"/>
        <v>42093.131469907406</v>
      </c>
      <c r="P1427">
        <f t="shared" si="135"/>
        <v>0</v>
      </c>
      <c r="Q1427">
        <f t="shared" si="136"/>
        <v>0</v>
      </c>
      <c r="R1427" t="str">
        <f t="shared" si="133"/>
        <v>publishing</v>
      </c>
      <c r="S1427" t="str">
        <f t="shared" si="134"/>
        <v>translations</v>
      </c>
      <c r="T1427">
        <f t="shared" si="137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32"/>
        <v>42180.390277777777</v>
      </c>
      <c r="P1428">
        <f t="shared" si="135"/>
        <v>0</v>
      </c>
      <c r="Q1428">
        <f t="shared" si="136"/>
        <v>0</v>
      </c>
      <c r="R1428" t="str">
        <f t="shared" si="133"/>
        <v>publishing</v>
      </c>
      <c r="S1428" t="str">
        <f t="shared" si="134"/>
        <v>translations</v>
      </c>
      <c r="T1428">
        <f t="shared" si="137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32"/>
        <v>42601.851678240739</v>
      </c>
      <c r="P1429">
        <f t="shared" si="135"/>
        <v>8</v>
      </c>
      <c r="Q1429">
        <f t="shared" si="136"/>
        <v>104.75</v>
      </c>
      <c r="R1429" t="str">
        <f t="shared" si="133"/>
        <v>publishing</v>
      </c>
      <c r="S1429" t="str">
        <f t="shared" si="134"/>
        <v>translations</v>
      </c>
      <c r="T1429">
        <f t="shared" si="137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32"/>
        <v>42432.379826388889</v>
      </c>
      <c r="P1430">
        <f t="shared" si="135"/>
        <v>5</v>
      </c>
      <c r="Q1430">
        <f t="shared" si="136"/>
        <v>15</v>
      </c>
      <c r="R1430" t="str">
        <f t="shared" si="133"/>
        <v>publishing</v>
      </c>
      <c r="S1430" t="str">
        <f t="shared" si="134"/>
        <v>translations</v>
      </c>
      <c r="T1430">
        <f t="shared" si="137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32"/>
        <v>42074.060671296291</v>
      </c>
      <c r="P1431">
        <f t="shared" si="135"/>
        <v>0</v>
      </c>
      <c r="Q1431">
        <f t="shared" si="136"/>
        <v>0</v>
      </c>
      <c r="R1431" t="str">
        <f t="shared" si="133"/>
        <v>publishing</v>
      </c>
      <c r="S1431" t="str">
        <f t="shared" si="134"/>
        <v>translations</v>
      </c>
      <c r="T1431">
        <f t="shared" si="137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32"/>
        <v>41961.813518518517</v>
      </c>
      <c r="P1432">
        <f t="shared" si="135"/>
        <v>8</v>
      </c>
      <c r="Q1432">
        <f t="shared" si="136"/>
        <v>80.599999999999994</v>
      </c>
      <c r="R1432" t="str">
        <f t="shared" si="133"/>
        <v>publishing</v>
      </c>
      <c r="S1432" t="str">
        <f t="shared" si="134"/>
        <v>translations</v>
      </c>
      <c r="T1432">
        <f t="shared" si="137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32"/>
        <v>42304.210833333331</v>
      </c>
      <c r="P1433">
        <f t="shared" si="135"/>
        <v>32</v>
      </c>
      <c r="Q1433">
        <f t="shared" si="136"/>
        <v>115.55</v>
      </c>
      <c r="R1433" t="str">
        <f t="shared" si="133"/>
        <v>publishing</v>
      </c>
      <c r="S1433" t="str">
        <f t="shared" si="134"/>
        <v>translations</v>
      </c>
      <c r="T1433">
        <f t="shared" si="137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32"/>
        <v>42175.780416666668</v>
      </c>
      <c r="P1434">
        <f t="shared" si="135"/>
        <v>0</v>
      </c>
      <c r="Q1434">
        <f t="shared" si="136"/>
        <v>0</v>
      </c>
      <c r="R1434" t="str">
        <f t="shared" si="133"/>
        <v>publishing</v>
      </c>
      <c r="S1434" t="str">
        <f t="shared" si="134"/>
        <v>translations</v>
      </c>
      <c r="T1434">
        <f t="shared" si="137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32"/>
        <v>42673.625868055555</v>
      </c>
      <c r="P1435">
        <f t="shared" si="135"/>
        <v>7</v>
      </c>
      <c r="Q1435">
        <f t="shared" si="136"/>
        <v>80.5</v>
      </c>
      <c r="R1435" t="str">
        <f t="shared" si="133"/>
        <v>publishing</v>
      </c>
      <c r="S1435" t="str">
        <f t="shared" si="134"/>
        <v>translations</v>
      </c>
      <c r="T1435">
        <f t="shared" si="137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32"/>
        <v>42142.767106481479</v>
      </c>
      <c r="P1436">
        <f t="shared" si="135"/>
        <v>10</v>
      </c>
      <c r="Q1436">
        <f t="shared" si="136"/>
        <v>744.55</v>
      </c>
      <c r="R1436" t="str">
        <f t="shared" si="133"/>
        <v>publishing</v>
      </c>
      <c r="S1436" t="str">
        <f t="shared" si="134"/>
        <v>translations</v>
      </c>
      <c r="T1436">
        <f t="shared" si="137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32"/>
        <v>42258.780324074076</v>
      </c>
      <c r="P1437">
        <f t="shared" si="135"/>
        <v>0</v>
      </c>
      <c r="Q1437">
        <f t="shared" si="136"/>
        <v>7.5</v>
      </c>
      <c r="R1437" t="str">
        <f t="shared" si="133"/>
        <v>publishing</v>
      </c>
      <c r="S1437" t="str">
        <f t="shared" si="134"/>
        <v>translations</v>
      </c>
      <c r="T1437">
        <f t="shared" si="137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32"/>
        <v>42391.35019675926</v>
      </c>
      <c r="P1438">
        <f t="shared" si="135"/>
        <v>1</v>
      </c>
      <c r="Q1438">
        <f t="shared" si="136"/>
        <v>38.5</v>
      </c>
      <c r="R1438" t="str">
        <f t="shared" si="133"/>
        <v>publishing</v>
      </c>
      <c r="S1438" t="str">
        <f t="shared" si="134"/>
        <v>translations</v>
      </c>
      <c r="T1438">
        <f t="shared" si="137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32"/>
        <v>41796.531701388885</v>
      </c>
      <c r="P1439">
        <f t="shared" si="135"/>
        <v>27</v>
      </c>
      <c r="Q1439">
        <f t="shared" si="136"/>
        <v>36.68</v>
      </c>
      <c r="R1439" t="str">
        <f t="shared" si="133"/>
        <v>publishing</v>
      </c>
      <c r="S1439" t="str">
        <f t="shared" si="134"/>
        <v>translations</v>
      </c>
      <c r="T1439">
        <f t="shared" si="137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32"/>
        <v>42457.871516203704</v>
      </c>
      <c r="P1440">
        <f t="shared" si="135"/>
        <v>3</v>
      </c>
      <c r="Q1440">
        <f t="shared" si="136"/>
        <v>75</v>
      </c>
      <c r="R1440" t="str">
        <f t="shared" si="133"/>
        <v>publishing</v>
      </c>
      <c r="S1440" t="str">
        <f t="shared" si="134"/>
        <v>translations</v>
      </c>
      <c r="T1440">
        <f t="shared" si="137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32"/>
        <v>42040.829872685179</v>
      </c>
      <c r="P1441">
        <f t="shared" si="135"/>
        <v>7</v>
      </c>
      <c r="Q1441">
        <f t="shared" si="136"/>
        <v>30</v>
      </c>
      <c r="R1441" t="str">
        <f t="shared" si="133"/>
        <v>publishing</v>
      </c>
      <c r="S1441" t="str">
        <f t="shared" si="134"/>
        <v>translations</v>
      </c>
      <c r="T1441">
        <f t="shared" si="137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32"/>
        <v>42486.748414351852</v>
      </c>
      <c r="P1442">
        <f t="shared" si="135"/>
        <v>0</v>
      </c>
      <c r="Q1442">
        <f t="shared" si="136"/>
        <v>1</v>
      </c>
      <c r="R1442" t="str">
        <f t="shared" si="133"/>
        <v>publishing</v>
      </c>
      <c r="S1442" t="str">
        <f t="shared" si="134"/>
        <v>translations</v>
      </c>
      <c r="T1442">
        <f t="shared" si="137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32"/>
        <v>42198.765844907408</v>
      </c>
      <c r="P1443">
        <f t="shared" si="135"/>
        <v>1</v>
      </c>
      <c r="Q1443">
        <f t="shared" si="136"/>
        <v>673.33</v>
      </c>
      <c r="R1443" t="str">
        <f t="shared" si="133"/>
        <v>publishing</v>
      </c>
      <c r="S1443" t="str">
        <f t="shared" si="134"/>
        <v>translations</v>
      </c>
      <c r="T1443">
        <f t="shared" si="137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32"/>
        <v>42485.64534722222</v>
      </c>
      <c r="P1444">
        <f t="shared" si="135"/>
        <v>0</v>
      </c>
      <c r="Q1444">
        <f t="shared" si="136"/>
        <v>0</v>
      </c>
      <c r="R1444" t="str">
        <f t="shared" si="133"/>
        <v>publishing</v>
      </c>
      <c r="S1444" t="str">
        <f t="shared" si="134"/>
        <v>translations</v>
      </c>
      <c r="T1444">
        <f t="shared" si="137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32"/>
        <v>42707.926030092596</v>
      </c>
      <c r="P1445">
        <f t="shared" si="135"/>
        <v>0</v>
      </c>
      <c r="Q1445">
        <f t="shared" si="136"/>
        <v>0</v>
      </c>
      <c r="R1445" t="str">
        <f t="shared" si="133"/>
        <v>publishing</v>
      </c>
      <c r="S1445" t="str">
        <f t="shared" si="134"/>
        <v>translations</v>
      </c>
      <c r="T1445">
        <f t="shared" si="137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32"/>
        <v>42199.873402777783</v>
      </c>
      <c r="P1446">
        <f t="shared" si="135"/>
        <v>0</v>
      </c>
      <c r="Q1446">
        <f t="shared" si="136"/>
        <v>0</v>
      </c>
      <c r="R1446" t="str">
        <f t="shared" si="133"/>
        <v>publishing</v>
      </c>
      <c r="S1446" t="str">
        <f t="shared" si="134"/>
        <v>translations</v>
      </c>
      <c r="T1446">
        <f t="shared" si="137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32"/>
        <v>42139.542303240742</v>
      </c>
      <c r="P1447">
        <f t="shared" si="135"/>
        <v>0</v>
      </c>
      <c r="Q1447">
        <f t="shared" si="136"/>
        <v>0</v>
      </c>
      <c r="R1447" t="str">
        <f t="shared" si="133"/>
        <v>publishing</v>
      </c>
      <c r="S1447" t="str">
        <f t="shared" si="134"/>
        <v>translations</v>
      </c>
      <c r="T1447">
        <f t="shared" si="137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32"/>
        <v>42461.447662037041</v>
      </c>
      <c r="P1448">
        <f t="shared" si="135"/>
        <v>0</v>
      </c>
      <c r="Q1448">
        <f t="shared" si="136"/>
        <v>0</v>
      </c>
      <c r="R1448" t="str">
        <f t="shared" si="133"/>
        <v>publishing</v>
      </c>
      <c r="S1448" t="str">
        <f t="shared" si="134"/>
        <v>translations</v>
      </c>
      <c r="T1448">
        <f t="shared" si="137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32"/>
        <v>42529.730717592596</v>
      </c>
      <c r="P1449">
        <f t="shared" si="135"/>
        <v>0</v>
      </c>
      <c r="Q1449">
        <f t="shared" si="136"/>
        <v>25</v>
      </c>
      <c r="R1449" t="str">
        <f t="shared" si="133"/>
        <v>publishing</v>
      </c>
      <c r="S1449" t="str">
        <f t="shared" si="134"/>
        <v>translations</v>
      </c>
      <c r="T1449">
        <f t="shared" si="137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32"/>
        <v>42115.936550925922</v>
      </c>
      <c r="P1450">
        <f t="shared" si="135"/>
        <v>0</v>
      </c>
      <c r="Q1450">
        <f t="shared" si="136"/>
        <v>0</v>
      </c>
      <c r="R1450" t="str">
        <f t="shared" si="133"/>
        <v>publishing</v>
      </c>
      <c r="S1450" t="str">
        <f t="shared" si="134"/>
        <v>translations</v>
      </c>
      <c r="T1450">
        <f t="shared" si="137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32"/>
        <v>42086.811400462961</v>
      </c>
      <c r="P1451">
        <f t="shared" si="135"/>
        <v>0</v>
      </c>
      <c r="Q1451">
        <f t="shared" si="136"/>
        <v>0</v>
      </c>
      <c r="R1451" t="str">
        <f t="shared" si="133"/>
        <v>publishing</v>
      </c>
      <c r="S1451" t="str">
        <f t="shared" si="134"/>
        <v>translations</v>
      </c>
      <c r="T1451">
        <f t="shared" si="137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32"/>
        <v>42390.171261574069</v>
      </c>
      <c r="P1452">
        <f t="shared" si="135"/>
        <v>0</v>
      </c>
      <c r="Q1452">
        <f t="shared" si="136"/>
        <v>1</v>
      </c>
      <c r="R1452" t="str">
        <f t="shared" si="133"/>
        <v>publishing</v>
      </c>
      <c r="S1452" t="str">
        <f t="shared" si="134"/>
        <v>translations</v>
      </c>
      <c r="T1452">
        <f t="shared" si="137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32"/>
        <v>41931.959016203706</v>
      </c>
      <c r="P1453">
        <f t="shared" si="135"/>
        <v>0</v>
      </c>
      <c r="Q1453">
        <f t="shared" si="136"/>
        <v>1</v>
      </c>
      <c r="R1453" t="str">
        <f t="shared" si="133"/>
        <v>publishing</v>
      </c>
      <c r="S1453" t="str">
        <f t="shared" si="134"/>
        <v>translations</v>
      </c>
      <c r="T1453">
        <f t="shared" si="137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32"/>
        <v>41818.703275462962</v>
      </c>
      <c r="P1454">
        <f t="shared" si="135"/>
        <v>0</v>
      </c>
      <c r="Q1454">
        <f t="shared" si="136"/>
        <v>0</v>
      </c>
      <c r="R1454" t="str">
        <f t="shared" si="133"/>
        <v>publishing</v>
      </c>
      <c r="S1454" t="str">
        <f t="shared" si="134"/>
        <v>translations</v>
      </c>
      <c r="T1454">
        <f t="shared" si="137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32"/>
        <v>42795.696145833332</v>
      </c>
      <c r="P1455">
        <f t="shared" si="135"/>
        <v>0</v>
      </c>
      <c r="Q1455">
        <f t="shared" si="136"/>
        <v>0</v>
      </c>
      <c r="R1455" t="str">
        <f t="shared" si="133"/>
        <v>publishing</v>
      </c>
      <c r="S1455" t="str">
        <f t="shared" si="134"/>
        <v>translations</v>
      </c>
      <c r="T1455">
        <f t="shared" si="137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32"/>
        <v>42463.866666666669</v>
      </c>
      <c r="P1456">
        <f t="shared" si="135"/>
        <v>1</v>
      </c>
      <c r="Q1456">
        <f t="shared" si="136"/>
        <v>15</v>
      </c>
      <c r="R1456" t="str">
        <f t="shared" si="133"/>
        <v>publishing</v>
      </c>
      <c r="S1456" t="str">
        <f t="shared" si="134"/>
        <v>translations</v>
      </c>
      <c r="T1456">
        <f t="shared" si="137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32"/>
        <v>41832.672685185185</v>
      </c>
      <c r="P1457">
        <f t="shared" si="135"/>
        <v>11</v>
      </c>
      <c r="Q1457">
        <f t="shared" si="136"/>
        <v>225</v>
      </c>
      <c r="R1457" t="str">
        <f t="shared" si="133"/>
        <v>publishing</v>
      </c>
      <c r="S1457" t="str">
        <f t="shared" si="134"/>
        <v>translations</v>
      </c>
      <c r="T1457">
        <f t="shared" si="137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32"/>
        <v>42708.668576388889</v>
      </c>
      <c r="P1458">
        <f t="shared" si="135"/>
        <v>3</v>
      </c>
      <c r="Q1458">
        <f t="shared" si="136"/>
        <v>48.33</v>
      </c>
      <c r="R1458" t="str">
        <f t="shared" si="133"/>
        <v>publishing</v>
      </c>
      <c r="S1458" t="str">
        <f t="shared" si="134"/>
        <v>translations</v>
      </c>
      <c r="T1458">
        <f t="shared" si="137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32"/>
        <v>42289.89634259259</v>
      </c>
      <c r="P1459">
        <f t="shared" si="135"/>
        <v>0</v>
      </c>
      <c r="Q1459">
        <f t="shared" si="136"/>
        <v>0</v>
      </c>
      <c r="R1459" t="str">
        <f t="shared" si="133"/>
        <v>publishing</v>
      </c>
      <c r="S1459" t="str">
        <f t="shared" si="134"/>
        <v>translations</v>
      </c>
      <c r="T1459">
        <f t="shared" si="137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32"/>
        <v>41831.705555555556</v>
      </c>
      <c r="P1460">
        <f t="shared" si="135"/>
        <v>0</v>
      </c>
      <c r="Q1460">
        <f t="shared" si="136"/>
        <v>0</v>
      </c>
      <c r="R1460" t="str">
        <f t="shared" si="133"/>
        <v>publishing</v>
      </c>
      <c r="S1460" t="str">
        <f t="shared" si="134"/>
        <v>translations</v>
      </c>
      <c r="T1460">
        <f t="shared" si="137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32"/>
        <v>42312.204814814817</v>
      </c>
      <c r="P1461">
        <f t="shared" si="135"/>
        <v>0</v>
      </c>
      <c r="Q1461">
        <f t="shared" si="136"/>
        <v>0</v>
      </c>
      <c r="R1461" t="str">
        <f t="shared" si="133"/>
        <v>publishing</v>
      </c>
      <c r="S1461" t="str">
        <f t="shared" si="134"/>
        <v>translations</v>
      </c>
      <c r="T1461">
        <f t="shared" si="137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32"/>
        <v>41915.896967592591</v>
      </c>
      <c r="P1462">
        <f t="shared" si="135"/>
        <v>0</v>
      </c>
      <c r="Q1462">
        <f t="shared" si="136"/>
        <v>0</v>
      </c>
      <c r="R1462" t="str">
        <f t="shared" si="133"/>
        <v>publishing</v>
      </c>
      <c r="S1462" t="str">
        <f t="shared" si="134"/>
        <v>translations</v>
      </c>
      <c r="T1462">
        <f t="shared" si="137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32"/>
        <v>41899.645300925928</v>
      </c>
      <c r="P1463">
        <f t="shared" si="135"/>
        <v>101</v>
      </c>
      <c r="Q1463">
        <f t="shared" si="136"/>
        <v>44.67</v>
      </c>
      <c r="R1463" t="str">
        <f t="shared" si="133"/>
        <v>publishing</v>
      </c>
      <c r="S1463" t="str">
        <f t="shared" si="134"/>
        <v>radio &amp; podcasts</v>
      </c>
      <c r="T1463">
        <f t="shared" si="137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32"/>
        <v>41344.662858796299</v>
      </c>
      <c r="P1464">
        <f t="shared" si="135"/>
        <v>109</v>
      </c>
      <c r="Q1464">
        <f t="shared" si="136"/>
        <v>28.94</v>
      </c>
      <c r="R1464" t="str">
        <f t="shared" si="133"/>
        <v>publishing</v>
      </c>
      <c r="S1464" t="str">
        <f t="shared" si="134"/>
        <v>radio &amp; podcasts</v>
      </c>
      <c r="T1464">
        <f t="shared" si="137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32"/>
        <v>41326.911319444444</v>
      </c>
      <c r="P1465">
        <f t="shared" si="135"/>
        <v>148</v>
      </c>
      <c r="Q1465">
        <f t="shared" si="136"/>
        <v>35.44</v>
      </c>
      <c r="R1465" t="str">
        <f t="shared" si="133"/>
        <v>publishing</v>
      </c>
      <c r="S1465" t="str">
        <f t="shared" si="134"/>
        <v>radio &amp; podcasts</v>
      </c>
      <c r="T1465">
        <f t="shared" si="137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32"/>
        <v>41291.661550925928</v>
      </c>
      <c r="P1466">
        <f t="shared" si="135"/>
        <v>163</v>
      </c>
      <c r="Q1466">
        <f t="shared" si="136"/>
        <v>34.869999999999997</v>
      </c>
      <c r="R1466" t="str">
        <f t="shared" si="133"/>
        <v>publishing</v>
      </c>
      <c r="S1466" t="str">
        <f t="shared" si="134"/>
        <v>radio &amp; podcasts</v>
      </c>
      <c r="T1466">
        <f t="shared" si="137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32"/>
        <v>40959.734398148146</v>
      </c>
      <c r="P1467">
        <f t="shared" si="135"/>
        <v>456</v>
      </c>
      <c r="Q1467">
        <f t="shared" si="136"/>
        <v>52.62</v>
      </c>
      <c r="R1467" t="str">
        <f t="shared" si="133"/>
        <v>publishing</v>
      </c>
      <c r="S1467" t="str">
        <f t="shared" si="134"/>
        <v>radio &amp; podcasts</v>
      </c>
      <c r="T1467">
        <f t="shared" si="137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32"/>
        <v>42340.172060185185</v>
      </c>
      <c r="P1468">
        <f t="shared" si="135"/>
        <v>108</v>
      </c>
      <c r="Q1468">
        <f t="shared" si="136"/>
        <v>69.599999999999994</v>
      </c>
      <c r="R1468" t="str">
        <f t="shared" si="133"/>
        <v>publishing</v>
      </c>
      <c r="S1468" t="str">
        <f t="shared" si="134"/>
        <v>radio &amp; podcasts</v>
      </c>
      <c r="T1468">
        <f t="shared" si="137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32"/>
        <v>40933.80190972222</v>
      </c>
      <c r="P1469">
        <f t="shared" si="135"/>
        <v>115</v>
      </c>
      <c r="Q1469">
        <f t="shared" si="136"/>
        <v>76.72</v>
      </c>
      <c r="R1469" t="str">
        <f t="shared" si="133"/>
        <v>publishing</v>
      </c>
      <c r="S1469" t="str">
        <f t="shared" si="134"/>
        <v>radio &amp; podcasts</v>
      </c>
      <c r="T1469">
        <f t="shared" si="137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32"/>
        <v>40646.014456018522</v>
      </c>
      <c r="P1470">
        <f t="shared" si="135"/>
        <v>102</v>
      </c>
      <c r="Q1470">
        <f t="shared" si="136"/>
        <v>33.19</v>
      </c>
      <c r="R1470" t="str">
        <f t="shared" si="133"/>
        <v>publishing</v>
      </c>
      <c r="S1470" t="str">
        <f t="shared" si="134"/>
        <v>radio &amp; podcasts</v>
      </c>
      <c r="T1470">
        <f t="shared" si="137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32"/>
        <v>41290.598483796297</v>
      </c>
      <c r="P1471">
        <f t="shared" si="135"/>
        <v>108</v>
      </c>
      <c r="Q1471">
        <f t="shared" si="136"/>
        <v>149.46</v>
      </c>
      <c r="R1471" t="str">
        <f t="shared" si="133"/>
        <v>publishing</v>
      </c>
      <c r="S1471" t="str">
        <f t="shared" si="134"/>
        <v>radio &amp; podcasts</v>
      </c>
      <c r="T1471">
        <f t="shared" si="137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32"/>
        <v>41250.827118055553</v>
      </c>
      <c r="P1472">
        <f t="shared" si="135"/>
        <v>125</v>
      </c>
      <c r="Q1472">
        <f t="shared" si="136"/>
        <v>23.17</v>
      </c>
      <c r="R1472" t="str">
        <f t="shared" si="133"/>
        <v>publishing</v>
      </c>
      <c r="S1472" t="str">
        <f t="shared" si="134"/>
        <v>radio &amp; podcasts</v>
      </c>
      <c r="T1472">
        <f t="shared" si="137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32"/>
        <v>42073.957569444443</v>
      </c>
      <c r="P1473">
        <f t="shared" si="135"/>
        <v>104</v>
      </c>
      <c r="Q1473">
        <f t="shared" si="136"/>
        <v>96.88</v>
      </c>
      <c r="R1473" t="str">
        <f t="shared" si="133"/>
        <v>publishing</v>
      </c>
      <c r="S1473" t="str">
        <f t="shared" si="134"/>
        <v>radio &amp; podcasts</v>
      </c>
      <c r="T1473">
        <f t="shared" si="137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138">(((J1474/60)/60)/24)+DATE(1970,1,1)</f>
        <v>41533.542858796296</v>
      </c>
      <c r="P1474">
        <f t="shared" si="135"/>
        <v>139</v>
      </c>
      <c r="Q1474">
        <f t="shared" si="136"/>
        <v>103.2</v>
      </c>
      <c r="R1474" t="str">
        <f t="shared" ref="R1474:R1537" si="139">LEFT(N1474,SEARCH("/",N1474)-1)</f>
        <v>publishing</v>
      </c>
      <c r="S1474" t="str">
        <f t="shared" ref="S1474:S1537" si="140">RIGHT(N1474,LEN(N1474)-SEARCH("/",N1474))</f>
        <v>radio &amp; podcasts</v>
      </c>
      <c r="T1474">
        <f t="shared" si="137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138"/>
        <v>40939.979618055557</v>
      </c>
      <c r="P1475">
        <f t="shared" ref="P1475:P1538" si="141">ROUND(E1475/D1475*100,0)</f>
        <v>121</v>
      </c>
      <c r="Q1475">
        <f t="shared" ref="Q1475:Q1538" si="142">IFERROR(ROUND(E1475/L1475,2),0)</f>
        <v>38.46</v>
      </c>
      <c r="R1475" t="str">
        <f t="shared" si="139"/>
        <v>publishing</v>
      </c>
      <c r="S1475" t="str">
        <f t="shared" si="140"/>
        <v>radio &amp; podcasts</v>
      </c>
      <c r="T1475">
        <f t="shared" ref="T1475:T1538" si="143">YEAR(O1475)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38"/>
        <v>41500.727916666663</v>
      </c>
      <c r="P1476">
        <f t="shared" si="141"/>
        <v>112</v>
      </c>
      <c r="Q1476">
        <f t="shared" si="142"/>
        <v>44.32</v>
      </c>
      <c r="R1476" t="str">
        <f t="shared" si="139"/>
        <v>publishing</v>
      </c>
      <c r="S1476" t="str">
        <f t="shared" si="140"/>
        <v>radio &amp; podcasts</v>
      </c>
      <c r="T1476">
        <f t="shared" si="143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38"/>
        <v>41960.722951388889</v>
      </c>
      <c r="P1477">
        <f t="shared" si="141"/>
        <v>189</v>
      </c>
      <c r="Q1477">
        <f t="shared" si="142"/>
        <v>64.17</v>
      </c>
      <c r="R1477" t="str">
        <f t="shared" si="139"/>
        <v>publishing</v>
      </c>
      <c r="S1477" t="str">
        <f t="shared" si="140"/>
        <v>radio &amp; podcasts</v>
      </c>
      <c r="T1477">
        <f t="shared" si="143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38"/>
        <v>40766.041921296295</v>
      </c>
      <c r="P1478">
        <f t="shared" si="141"/>
        <v>662</v>
      </c>
      <c r="Q1478">
        <f t="shared" si="142"/>
        <v>43.33</v>
      </c>
      <c r="R1478" t="str">
        <f t="shared" si="139"/>
        <v>publishing</v>
      </c>
      <c r="S1478" t="str">
        <f t="shared" si="140"/>
        <v>radio &amp; podcasts</v>
      </c>
      <c r="T1478">
        <f t="shared" si="143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38"/>
        <v>40840.615787037037</v>
      </c>
      <c r="P1479">
        <f t="shared" si="141"/>
        <v>111</v>
      </c>
      <c r="Q1479">
        <f t="shared" si="142"/>
        <v>90.5</v>
      </c>
      <c r="R1479" t="str">
        <f t="shared" si="139"/>
        <v>publishing</v>
      </c>
      <c r="S1479" t="str">
        <f t="shared" si="140"/>
        <v>radio &amp; podcasts</v>
      </c>
      <c r="T1479">
        <f t="shared" si="143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38"/>
        <v>41394.871678240743</v>
      </c>
      <c r="P1480">
        <f t="shared" si="141"/>
        <v>1182</v>
      </c>
      <c r="Q1480">
        <f t="shared" si="142"/>
        <v>29.19</v>
      </c>
      <c r="R1480" t="str">
        <f t="shared" si="139"/>
        <v>publishing</v>
      </c>
      <c r="S1480" t="str">
        <f t="shared" si="140"/>
        <v>radio &amp; podcasts</v>
      </c>
      <c r="T1480">
        <f t="shared" si="143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38"/>
        <v>41754.745243055557</v>
      </c>
      <c r="P1481">
        <f t="shared" si="141"/>
        <v>137</v>
      </c>
      <c r="Q1481">
        <f t="shared" si="142"/>
        <v>30.96</v>
      </c>
      <c r="R1481" t="str">
        <f t="shared" si="139"/>
        <v>publishing</v>
      </c>
      <c r="S1481" t="str">
        <f t="shared" si="140"/>
        <v>radio &amp; podcasts</v>
      </c>
      <c r="T1481">
        <f t="shared" si="143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38"/>
        <v>41464.934016203704</v>
      </c>
      <c r="P1482">
        <f t="shared" si="141"/>
        <v>117</v>
      </c>
      <c r="Q1482">
        <f t="shared" si="142"/>
        <v>92.16</v>
      </c>
      <c r="R1482" t="str">
        <f t="shared" si="139"/>
        <v>publishing</v>
      </c>
      <c r="S1482" t="str">
        <f t="shared" si="140"/>
        <v>radio &amp; podcasts</v>
      </c>
      <c r="T1482">
        <f t="shared" si="143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38"/>
        <v>41550.922974537039</v>
      </c>
      <c r="P1483">
        <f t="shared" si="141"/>
        <v>2</v>
      </c>
      <c r="Q1483">
        <f t="shared" si="142"/>
        <v>17.5</v>
      </c>
      <c r="R1483" t="str">
        <f t="shared" si="139"/>
        <v>publishing</v>
      </c>
      <c r="S1483" t="str">
        <f t="shared" si="140"/>
        <v>fiction</v>
      </c>
      <c r="T1483">
        <f t="shared" si="143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38"/>
        <v>41136.85805555556</v>
      </c>
      <c r="P1484">
        <f t="shared" si="141"/>
        <v>0</v>
      </c>
      <c r="Q1484">
        <f t="shared" si="142"/>
        <v>5</v>
      </c>
      <c r="R1484" t="str">
        <f t="shared" si="139"/>
        <v>publishing</v>
      </c>
      <c r="S1484" t="str">
        <f t="shared" si="140"/>
        <v>fiction</v>
      </c>
      <c r="T1484">
        <f t="shared" si="143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38"/>
        <v>42548.192997685182</v>
      </c>
      <c r="P1485">
        <f t="shared" si="141"/>
        <v>1</v>
      </c>
      <c r="Q1485">
        <f t="shared" si="142"/>
        <v>25</v>
      </c>
      <c r="R1485" t="str">
        <f t="shared" si="139"/>
        <v>publishing</v>
      </c>
      <c r="S1485" t="str">
        <f t="shared" si="140"/>
        <v>fiction</v>
      </c>
      <c r="T1485">
        <f t="shared" si="143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38"/>
        <v>41053.200960648144</v>
      </c>
      <c r="P1486">
        <f t="shared" si="141"/>
        <v>0</v>
      </c>
      <c r="Q1486">
        <f t="shared" si="142"/>
        <v>0</v>
      </c>
      <c r="R1486" t="str">
        <f t="shared" si="139"/>
        <v>publishing</v>
      </c>
      <c r="S1486" t="str">
        <f t="shared" si="140"/>
        <v>fiction</v>
      </c>
      <c r="T1486">
        <f t="shared" si="143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38"/>
        <v>42130.795983796299</v>
      </c>
      <c r="P1487">
        <f t="shared" si="141"/>
        <v>2</v>
      </c>
      <c r="Q1487">
        <f t="shared" si="142"/>
        <v>50</v>
      </c>
      <c r="R1487" t="str">
        <f t="shared" si="139"/>
        <v>publishing</v>
      </c>
      <c r="S1487" t="str">
        <f t="shared" si="140"/>
        <v>fiction</v>
      </c>
      <c r="T1487">
        <f t="shared" si="143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38"/>
        <v>42032.168530092589</v>
      </c>
      <c r="P1488">
        <f t="shared" si="141"/>
        <v>0</v>
      </c>
      <c r="Q1488">
        <f t="shared" si="142"/>
        <v>16</v>
      </c>
      <c r="R1488" t="str">
        <f t="shared" si="139"/>
        <v>publishing</v>
      </c>
      <c r="S1488" t="str">
        <f t="shared" si="140"/>
        <v>fiction</v>
      </c>
      <c r="T1488">
        <f t="shared" si="143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38"/>
        <v>42554.917488425926</v>
      </c>
      <c r="P1489">
        <f t="shared" si="141"/>
        <v>0</v>
      </c>
      <c r="Q1489">
        <f t="shared" si="142"/>
        <v>0</v>
      </c>
      <c r="R1489" t="str">
        <f t="shared" si="139"/>
        <v>publishing</v>
      </c>
      <c r="S1489" t="str">
        <f t="shared" si="140"/>
        <v>fiction</v>
      </c>
      <c r="T1489">
        <f t="shared" si="143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38"/>
        <v>41614.563194444447</v>
      </c>
      <c r="P1490">
        <f t="shared" si="141"/>
        <v>2</v>
      </c>
      <c r="Q1490">
        <f t="shared" si="142"/>
        <v>60</v>
      </c>
      <c r="R1490" t="str">
        <f t="shared" si="139"/>
        <v>publishing</v>
      </c>
      <c r="S1490" t="str">
        <f t="shared" si="140"/>
        <v>fiction</v>
      </c>
      <c r="T1490">
        <f t="shared" si="143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38"/>
        <v>41198.611712962964</v>
      </c>
      <c r="P1491">
        <f t="shared" si="141"/>
        <v>0</v>
      </c>
      <c r="Q1491">
        <f t="shared" si="142"/>
        <v>0</v>
      </c>
      <c r="R1491" t="str">
        <f t="shared" si="139"/>
        <v>publishing</v>
      </c>
      <c r="S1491" t="str">
        <f t="shared" si="140"/>
        <v>fiction</v>
      </c>
      <c r="T1491">
        <f t="shared" si="143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38"/>
        <v>41520.561041666668</v>
      </c>
      <c r="P1492">
        <f t="shared" si="141"/>
        <v>31</v>
      </c>
      <c r="Q1492">
        <f t="shared" si="142"/>
        <v>47.11</v>
      </c>
      <c r="R1492" t="str">
        <f t="shared" si="139"/>
        <v>publishing</v>
      </c>
      <c r="S1492" t="str">
        <f t="shared" si="140"/>
        <v>fiction</v>
      </c>
      <c r="T1492">
        <f t="shared" si="143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38"/>
        <v>41991.713460648149</v>
      </c>
      <c r="P1493">
        <f t="shared" si="141"/>
        <v>8</v>
      </c>
      <c r="Q1493">
        <f t="shared" si="142"/>
        <v>100</v>
      </c>
      <c r="R1493" t="str">
        <f t="shared" si="139"/>
        <v>publishing</v>
      </c>
      <c r="S1493" t="str">
        <f t="shared" si="140"/>
        <v>fiction</v>
      </c>
      <c r="T1493">
        <f t="shared" si="143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38"/>
        <v>40682.884791666671</v>
      </c>
      <c r="P1494">
        <f t="shared" si="141"/>
        <v>1</v>
      </c>
      <c r="Q1494">
        <f t="shared" si="142"/>
        <v>15</v>
      </c>
      <c r="R1494" t="str">
        <f t="shared" si="139"/>
        <v>publishing</v>
      </c>
      <c r="S1494" t="str">
        <f t="shared" si="140"/>
        <v>fiction</v>
      </c>
      <c r="T1494">
        <f t="shared" si="143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38"/>
        <v>41411.866608796299</v>
      </c>
      <c r="P1495">
        <f t="shared" si="141"/>
        <v>0</v>
      </c>
      <c r="Q1495">
        <f t="shared" si="142"/>
        <v>0</v>
      </c>
      <c r="R1495" t="str">
        <f t="shared" si="139"/>
        <v>publishing</v>
      </c>
      <c r="S1495" t="str">
        <f t="shared" si="140"/>
        <v>fiction</v>
      </c>
      <c r="T1495">
        <f t="shared" si="143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38"/>
        <v>42067.722372685181</v>
      </c>
      <c r="P1496">
        <f t="shared" si="141"/>
        <v>9</v>
      </c>
      <c r="Q1496">
        <f t="shared" si="142"/>
        <v>40.450000000000003</v>
      </c>
      <c r="R1496" t="str">
        <f t="shared" si="139"/>
        <v>publishing</v>
      </c>
      <c r="S1496" t="str">
        <f t="shared" si="140"/>
        <v>fiction</v>
      </c>
      <c r="T1496">
        <f t="shared" si="143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38"/>
        <v>40752.789710648147</v>
      </c>
      <c r="P1497">
        <f t="shared" si="141"/>
        <v>0</v>
      </c>
      <c r="Q1497">
        <f t="shared" si="142"/>
        <v>0</v>
      </c>
      <c r="R1497" t="str">
        <f t="shared" si="139"/>
        <v>publishing</v>
      </c>
      <c r="S1497" t="str">
        <f t="shared" si="140"/>
        <v>fiction</v>
      </c>
      <c r="T1497">
        <f t="shared" si="143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38"/>
        <v>41838.475219907406</v>
      </c>
      <c r="P1498">
        <f t="shared" si="141"/>
        <v>0</v>
      </c>
      <c r="Q1498">
        <f t="shared" si="142"/>
        <v>0</v>
      </c>
      <c r="R1498" t="str">
        <f t="shared" si="139"/>
        <v>publishing</v>
      </c>
      <c r="S1498" t="str">
        <f t="shared" si="140"/>
        <v>fiction</v>
      </c>
      <c r="T1498">
        <f t="shared" si="143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38"/>
        <v>41444.64261574074</v>
      </c>
      <c r="P1499">
        <f t="shared" si="141"/>
        <v>0</v>
      </c>
      <c r="Q1499">
        <f t="shared" si="142"/>
        <v>1</v>
      </c>
      <c r="R1499" t="str">
        <f t="shared" si="139"/>
        <v>publishing</v>
      </c>
      <c r="S1499" t="str">
        <f t="shared" si="140"/>
        <v>fiction</v>
      </c>
      <c r="T1499">
        <f t="shared" si="143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38"/>
        <v>41840.983541666668</v>
      </c>
      <c r="P1500">
        <f t="shared" si="141"/>
        <v>2</v>
      </c>
      <c r="Q1500">
        <f t="shared" si="142"/>
        <v>19</v>
      </c>
      <c r="R1500" t="str">
        <f t="shared" si="139"/>
        <v>publishing</v>
      </c>
      <c r="S1500" t="str">
        <f t="shared" si="140"/>
        <v>fiction</v>
      </c>
      <c r="T1500">
        <f t="shared" si="143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38"/>
        <v>42527.007326388892</v>
      </c>
      <c r="P1501">
        <f t="shared" si="141"/>
        <v>0</v>
      </c>
      <c r="Q1501">
        <f t="shared" si="142"/>
        <v>5</v>
      </c>
      <c r="R1501" t="str">
        <f t="shared" si="139"/>
        <v>publishing</v>
      </c>
      <c r="S1501" t="str">
        <f t="shared" si="140"/>
        <v>fiction</v>
      </c>
      <c r="T1501">
        <f t="shared" si="143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38"/>
        <v>41365.904594907406</v>
      </c>
      <c r="P1502">
        <f t="shared" si="141"/>
        <v>25</v>
      </c>
      <c r="Q1502">
        <f t="shared" si="142"/>
        <v>46.73</v>
      </c>
      <c r="R1502" t="str">
        <f t="shared" si="139"/>
        <v>publishing</v>
      </c>
      <c r="S1502" t="str">
        <f t="shared" si="140"/>
        <v>fiction</v>
      </c>
      <c r="T1502">
        <f t="shared" si="143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38"/>
        <v>42163.583599537036</v>
      </c>
      <c r="P1503">
        <f t="shared" si="141"/>
        <v>166</v>
      </c>
      <c r="Q1503">
        <f t="shared" si="142"/>
        <v>97.73</v>
      </c>
      <c r="R1503" t="str">
        <f t="shared" si="139"/>
        <v>photography</v>
      </c>
      <c r="S1503" t="str">
        <f t="shared" si="140"/>
        <v>photobooks</v>
      </c>
      <c r="T1503">
        <f t="shared" si="143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38"/>
        <v>42426.542592592596</v>
      </c>
      <c r="P1504">
        <f t="shared" si="141"/>
        <v>101</v>
      </c>
      <c r="Q1504">
        <f t="shared" si="142"/>
        <v>67.84</v>
      </c>
      <c r="R1504" t="str">
        <f t="shared" si="139"/>
        <v>photography</v>
      </c>
      <c r="S1504" t="str">
        <f t="shared" si="140"/>
        <v>photobooks</v>
      </c>
      <c r="T1504">
        <f t="shared" si="143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38"/>
        <v>42606.347233796296</v>
      </c>
      <c r="P1505">
        <f t="shared" si="141"/>
        <v>108</v>
      </c>
      <c r="Q1505">
        <f t="shared" si="142"/>
        <v>56.98</v>
      </c>
      <c r="R1505" t="str">
        <f t="shared" si="139"/>
        <v>photography</v>
      </c>
      <c r="S1505" t="str">
        <f t="shared" si="140"/>
        <v>photobooks</v>
      </c>
      <c r="T1505">
        <f t="shared" si="143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38"/>
        <v>41772.657685185186</v>
      </c>
      <c r="P1506">
        <f t="shared" si="141"/>
        <v>278</v>
      </c>
      <c r="Q1506">
        <f t="shared" si="142"/>
        <v>67.16</v>
      </c>
      <c r="R1506" t="str">
        <f t="shared" si="139"/>
        <v>photography</v>
      </c>
      <c r="S1506" t="str">
        <f t="shared" si="140"/>
        <v>photobooks</v>
      </c>
      <c r="T1506">
        <f t="shared" si="143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38"/>
        <v>42414.44332175926</v>
      </c>
      <c r="P1507">
        <f t="shared" si="141"/>
        <v>104</v>
      </c>
      <c r="Q1507">
        <f t="shared" si="142"/>
        <v>48.04</v>
      </c>
      <c r="R1507" t="str">
        <f t="shared" si="139"/>
        <v>photography</v>
      </c>
      <c r="S1507" t="str">
        <f t="shared" si="140"/>
        <v>photobooks</v>
      </c>
      <c r="T1507">
        <f t="shared" si="143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38"/>
        <v>41814.785925925928</v>
      </c>
      <c r="P1508">
        <f t="shared" si="141"/>
        <v>111</v>
      </c>
      <c r="Q1508">
        <f t="shared" si="142"/>
        <v>38.86</v>
      </c>
      <c r="R1508" t="str">
        <f t="shared" si="139"/>
        <v>photography</v>
      </c>
      <c r="S1508" t="str">
        <f t="shared" si="140"/>
        <v>photobooks</v>
      </c>
      <c r="T1508">
        <f t="shared" si="143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38"/>
        <v>40254.450335648151</v>
      </c>
      <c r="P1509">
        <f t="shared" si="141"/>
        <v>215</v>
      </c>
      <c r="Q1509">
        <f t="shared" si="142"/>
        <v>78.180000000000007</v>
      </c>
      <c r="R1509" t="str">
        <f t="shared" si="139"/>
        <v>photography</v>
      </c>
      <c r="S1509" t="str">
        <f t="shared" si="140"/>
        <v>photobooks</v>
      </c>
      <c r="T1509">
        <f t="shared" si="143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38"/>
        <v>41786.614363425928</v>
      </c>
      <c r="P1510">
        <f t="shared" si="141"/>
        <v>111</v>
      </c>
      <c r="Q1510">
        <f t="shared" si="142"/>
        <v>97.11</v>
      </c>
      <c r="R1510" t="str">
        <f t="shared" si="139"/>
        <v>photography</v>
      </c>
      <c r="S1510" t="str">
        <f t="shared" si="140"/>
        <v>photobooks</v>
      </c>
      <c r="T1510">
        <f t="shared" si="143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38"/>
        <v>42751.533391203702</v>
      </c>
      <c r="P1511">
        <f t="shared" si="141"/>
        <v>124</v>
      </c>
      <c r="Q1511">
        <f t="shared" si="142"/>
        <v>110.39</v>
      </c>
      <c r="R1511" t="str">
        <f t="shared" si="139"/>
        <v>photography</v>
      </c>
      <c r="S1511" t="str">
        <f t="shared" si="140"/>
        <v>photobooks</v>
      </c>
      <c r="T1511">
        <f t="shared" si="143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38"/>
        <v>41809.385162037033</v>
      </c>
      <c r="P1512">
        <f t="shared" si="141"/>
        <v>101</v>
      </c>
      <c r="Q1512">
        <f t="shared" si="142"/>
        <v>39.92</v>
      </c>
      <c r="R1512" t="str">
        <f t="shared" si="139"/>
        <v>photography</v>
      </c>
      <c r="S1512" t="str">
        <f t="shared" si="140"/>
        <v>photobooks</v>
      </c>
      <c r="T1512">
        <f t="shared" si="143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38"/>
        <v>42296.583379629628</v>
      </c>
      <c r="P1513">
        <f t="shared" si="141"/>
        <v>112</v>
      </c>
      <c r="Q1513">
        <f t="shared" si="142"/>
        <v>75.98</v>
      </c>
      <c r="R1513" t="str">
        <f t="shared" si="139"/>
        <v>photography</v>
      </c>
      <c r="S1513" t="str">
        <f t="shared" si="140"/>
        <v>photobooks</v>
      </c>
      <c r="T1513">
        <f t="shared" si="143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38"/>
        <v>42741.684479166666</v>
      </c>
      <c r="P1514">
        <f t="shared" si="141"/>
        <v>559</v>
      </c>
      <c r="Q1514">
        <f t="shared" si="142"/>
        <v>58.38</v>
      </c>
      <c r="R1514" t="str">
        <f t="shared" si="139"/>
        <v>photography</v>
      </c>
      <c r="S1514" t="str">
        <f t="shared" si="140"/>
        <v>photobooks</v>
      </c>
      <c r="T1514">
        <f t="shared" si="143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38"/>
        <v>41806.637337962966</v>
      </c>
      <c r="P1515">
        <f t="shared" si="141"/>
        <v>150</v>
      </c>
      <c r="Q1515">
        <f t="shared" si="142"/>
        <v>55.82</v>
      </c>
      <c r="R1515" t="str">
        <f t="shared" si="139"/>
        <v>photography</v>
      </c>
      <c r="S1515" t="str">
        <f t="shared" si="140"/>
        <v>photobooks</v>
      </c>
      <c r="T1515">
        <f t="shared" si="143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38"/>
        <v>42234.597685185188</v>
      </c>
      <c r="P1516">
        <f t="shared" si="141"/>
        <v>106</v>
      </c>
      <c r="Q1516">
        <f t="shared" si="142"/>
        <v>151.24</v>
      </c>
      <c r="R1516" t="str">
        <f t="shared" si="139"/>
        <v>photography</v>
      </c>
      <c r="S1516" t="str">
        <f t="shared" si="140"/>
        <v>photobooks</v>
      </c>
      <c r="T1516">
        <f t="shared" si="143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38"/>
        <v>42415.253437499996</v>
      </c>
      <c r="P1517">
        <f t="shared" si="141"/>
        <v>157</v>
      </c>
      <c r="Q1517">
        <f t="shared" si="142"/>
        <v>849.67</v>
      </c>
      <c r="R1517" t="str">
        <f t="shared" si="139"/>
        <v>photography</v>
      </c>
      <c r="S1517" t="str">
        <f t="shared" si="140"/>
        <v>photobooks</v>
      </c>
      <c r="T1517">
        <f t="shared" si="143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38"/>
        <v>42619.466342592597</v>
      </c>
      <c r="P1518">
        <f t="shared" si="141"/>
        <v>109</v>
      </c>
      <c r="Q1518">
        <f t="shared" si="142"/>
        <v>159.24</v>
      </c>
      <c r="R1518" t="str">
        <f t="shared" si="139"/>
        <v>photography</v>
      </c>
      <c r="S1518" t="str">
        <f t="shared" si="140"/>
        <v>photobooks</v>
      </c>
      <c r="T1518">
        <f t="shared" si="143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38"/>
        <v>41948.56658564815</v>
      </c>
      <c r="P1519">
        <f t="shared" si="141"/>
        <v>162</v>
      </c>
      <c r="Q1519">
        <f t="shared" si="142"/>
        <v>39.51</v>
      </c>
      <c r="R1519" t="str">
        <f t="shared" si="139"/>
        <v>photography</v>
      </c>
      <c r="S1519" t="str">
        <f t="shared" si="140"/>
        <v>photobooks</v>
      </c>
      <c r="T1519">
        <f t="shared" si="143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38"/>
        <v>41760.8200462963</v>
      </c>
      <c r="P1520">
        <f t="shared" si="141"/>
        <v>205</v>
      </c>
      <c r="Q1520">
        <f t="shared" si="142"/>
        <v>130.53</v>
      </c>
      <c r="R1520" t="str">
        <f t="shared" si="139"/>
        <v>photography</v>
      </c>
      <c r="S1520" t="str">
        <f t="shared" si="140"/>
        <v>photobooks</v>
      </c>
      <c r="T1520">
        <f t="shared" si="143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38"/>
        <v>41782.741701388892</v>
      </c>
      <c r="P1521">
        <f t="shared" si="141"/>
        <v>103</v>
      </c>
      <c r="Q1521">
        <f t="shared" si="142"/>
        <v>64.16</v>
      </c>
      <c r="R1521" t="str">
        <f t="shared" si="139"/>
        <v>photography</v>
      </c>
      <c r="S1521" t="str">
        <f t="shared" si="140"/>
        <v>photobooks</v>
      </c>
      <c r="T1521">
        <f t="shared" si="143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38"/>
        <v>41955.857789351852</v>
      </c>
      <c r="P1522">
        <f t="shared" si="141"/>
        <v>103</v>
      </c>
      <c r="Q1522">
        <f t="shared" si="142"/>
        <v>111.53</v>
      </c>
      <c r="R1522" t="str">
        <f t="shared" si="139"/>
        <v>photography</v>
      </c>
      <c r="S1522" t="str">
        <f t="shared" si="140"/>
        <v>photobooks</v>
      </c>
      <c r="T1522">
        <f t="shared" si="143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38"/>
        <v>42493.167719907404</v>
      </c>
      <c r="P1523">
        <f t="shared" si="141"/>
        <v>107</v>
      </c>
      <c r="Q1523">
        <f t="shared" si="142"/>
        <v>170.45</v>
      </c>
      <c r="R1523" t="str">
        <f t="shared" si="139"/>
        <v>photography</v>
      </c>
      <c r="S1523" t="str">
        <f t="shared" si="140"/>
        <v>photobooks</v>
      </c>
      <c r="T1523">
        <f t="shared" si="143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38"/>
        <v>41899.830312500002</v>
      </c>
      <c r="P1524">
        <f t="shared" si="141"/>
        <v>139</v>
      </c>
      <c r="Q1524">
        <f t="shared" si="142"/>
        <v>133.74</v>
      </c>
      <c r="R1524" t="str">
        <f t="shared" si="139"/>
        <v>photography</v>
      </c>
      <c r="S1524" t="str">
        <f t="shared" si="140"/>
        <v>photobooks</v>
      </c>
      <c r="T1524">
        <f t="shared" si="143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38"/>
        <v>41964.751342592594</v>
      </c>
      <c r="P1525">
        <f t="shared" si="141"/>
        <v>125</v>
      </c>
      <c r="Q1525">
        <f t="shared" si="142"/>
        <v>95.83</v>
      </c>
      <c r="R1525" t="str">
        <f t="shared" si="139"/>
        <v>photography</v>
      </c>
      <c r="S1525" t="str">
        <f t="shared" si="140"/>
        <v>photobooks</v>
      </c>
      <c r="T1525">
        <f t="shared" si="143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38"/>
        <v>42756.501041666663</v>
      </c>
      <c r="P1526">
        <f t="shared" si="141"/>
        <v>207</v>
      </c>
      <c r="Q1526">
        <f t="shared" si="142"/>
        <v>221.79</v>
      </c>
      <c r="R1526" t="str">
        <f t="shared" si="139"/>
        <v>photography</v>
      </c>
      <c r="S1526" t="str">
        <f t="shared" si="140"/>
        <v>photobooks</v>
      </c>
      <c r="T1526">
        <f t="shared" si="143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38"/>
        <v>42570.702986111108</v>
      </c>
      <c r="P1527">
        <f t="shared" si="141"/>
        <v>174</v>
      </c>
      <c r="Q1527">
        <f t="shared" si="142"/>
        <v>32.32</v>
      </c>
      <c r="R1527" t="str">
        <f t="shared" si="139"/>
        <v>photography</v>
      </c>
      <c r="S1527" t="str">
        <f t="shared" si="140"/>
        <v>photobooks</v>
      </c>
      <c r="T1527">
        <f t="shared" si="143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38"/>
        <v>42339.276006944448</v>
      </c>
      <c r="P1528">
        <f t="shared" si="141"/>
        <v>120</v>
      </c>
      <c r="Q1528">
        <f t="shared" si="142"/>
        <v>98.84</v>
      </c>
      <c r="R1528" t="str">
        <f t="shared" si="139"/>
        <v>photography</v>
      </c>
      <c r="S1528" t="str">
        <f t="shared" si="140"/>
        <v>photobooks</v>
      </c>
      <c r="T1528">
        <f t="shared" si="143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38"/>
        <v>42780.600532407407</v>
      </c>
      <c r="P1529">
        <f t="shared" si="141"/>
        <v>110</v>
      </c>
      <c r="Q1529">
        <f t="shared" si="142"/>
        <v>55.22</v>
      </c>
      <c r="R1529" t="str">
        <f t="shared" si="139"/>
        <v>photography</v>
      </c>
      <c r="S1529" t="str">
        <f t="shared" si="140"/>
        <v>photobooks</v>
      </c>
      <c r="T1529">
        <f t="shared" si="143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38"/>
        <v>42736.732893518521</v>
      </c>
      <c r="P1530">
        <f t="shared" si="141"/>
        <v>282</v>
      </c>
      <c r="Q1530">
        <f t="shared" si="142"/>
        <v>52.79</v>
      </c>
      <c r="R1530" t="str">
        <f t="shared" si="139"/>
        <v>photography</v>
      </c>
      <c r="S1530" t="str">
        <f t="shared" si="140"/>
        <v>photobooks</v>
      </c>
      <c r="T1530">
        <f t="shared" si="143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38"/>
        <v>42052.628703703704</v>
      </c>
      <c r="P1531">
        <f t="shared" si="141"/>
        <v>101</v>
      </c>
      <c r="Q1531">
        <f t="shared" si="142"/>
        <v>135.66999999999999</v>
      </c>
      <c r="R1531" t="str">
        <f t="shared" si="139"/>
        <v>photography</v>
      </c>
      <c r="S1531" t="str">
        <f t="shared" si="140"/>
        <v>photobooks</v>
      </c>
      <c r="T1531">
        <f t="shared" si="143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38"/>
        <v>42275.767303240747</v>
      </c>
      <c r="P1532">
        <f t="shared" si="141"/>
        <v>135</v>
      </c>
      <c r="Q1532">
        <f t="shared" si="142"/>
        <v>53.99</v>
      </c>
      <c r="R1532" t="str">
        <f t="shared" si="139"/>
        <v>photography</v>
      </c>
      <c r="S1532" t="str">
        <f t="shared" si="140"/>
        <v>photobooks</v>
      </c>
      <c r="T1532">
        <f t="shared" si="143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38"/>
        <v>41941.802384259259</v>
      </c>
      <c r="P1533">
        <f t="shared" si="141"/>
        <v>176</v>
      </c>
      <c r="Q1533">
        <f t="shared" si="142"/>
        <v>56.64</v>
      </c>
      <c r="R1533" t="str">
        <f t="shared" si="139"/>
        <v>photography</v>
      </c>
      <c r="S1533" t="str">
        <f t="shared" si="140"/>
        <v>photobooks</v>
      </c>
      <c r="T1533">
        <f t="shared" si="143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38"/>
        <v>42391.475289351853</v>
      </c>
      <c r="P1534">
        <f t="shared" si="141"/>
        <v>484</v>
      </c>
      <c r="Q1534">
        <f t="shared" si="142"/>
        <v>82.32</v>
      </c>
      <c r="R1534" t="str">
        <f t="shared" si="139"/>
        <v>photography</v>
      </c>
      <c r="S1534" t="str">
        <f t="shared" si="140"/>
        <v>photobooks</v>
      </c>
      <c r="T1534">
        <f t="shared" si="143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38"/>
        <v>42443.00204861111</v>
      </c>
      <c r="P1535">
        <f t="shared" si="141"/>
        <v>145</v>
      </c>
      <c r="Q1535">
        <f t="shared" si="142"/>
        <v>88.26</v>
      </c>
      <c r="R1535" t="str">
        <f t="shared" si="139"/>
        <v>photography</v>
      </c>
      <c r="S1535" t="str">
        <f t="shared" si="140"/>
        <v>photobooks</v>
      </c>
      <c r="T1535">
        <f t="shared" si="143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38"/>
        <v>42221.67432870371</v>
      </c>
      <c r="P1536">
        <f t="shared" si="141"/>
        <v>418</v>
      </c>
      <c r="Q1536">
        <f t="shared" si="142"/>
        <v>84.91</v>
      </c>
      <c r="R1536" t="str">
        <f t="shared" si="139"/>
        <v>photography</v>
      </c>
      <c r="S1536" t="str">
        <f t="shared" si="140"/>
        <v>photobooks</v>
      </c>
      <c r="T1536">
        <f t="shared" si="143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38"/>
        <v>42484.829062500001</v>
      </c>
      <c r="P1537">
        <f t="shared" si="141"/>
        <v>132</v>
      </c>
      <c r="Q1537">
        <f t="shared" si="142"/>
        <v>48.15</v>
      </c>
      <c r="R1537" t="str">
        <f t="shared" si="139"/>
        <v>photography</v>
      </c>
      <c r="S1537" t="str">
        <f t="shared" si="140"/>
        <v>photobooks</v>
      </c>
      <c r="T1537">
        <f t="shared" si="143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144">(((J1538/60)/60)/24)+DATE(1970,1,1)</f>
        <v>42213.802199074074</v>
      </c>
      <c r="P1538">
        <f t="shared" si="141"/>
        <v>250</v>
      </c>
      <c r="Q1538">
        <f t="shared" si="142"/>
        <v>66.02</v>
      </c>
      <c r="R1538" t="str">
        <f t="shared" ref="R1538:R1601" si="145">LEFT(N1538,SEARCH("/",N1538)-1)</f>
        <v>photography</v>
      </c>
      <c r="S1538" t="str">
        <f t="shared" ref="S1538:S1601" si="146">RIGHT(N1538,LEN(N1538)-SEARCH("/",N1538))</f>
        <v>photobooks</v>
      </c>
      <c r="T1538">
        <f t="shared" si="143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44"/>
        <v>42552.315127314811</v>
      </c>
      <c r="P1539">
        <f t="shared" ref="P1539:P1602" si="147">ROUND(E1539/D1539*100,0)</f>
        <v>180</v>
      </c>
      <c r="Q1539">
        <f t="shared" ref="Q1539:Q1602" si="148">IFERROR(ROUND(E1539/L1539,2),0)</f>
        <v>96.38</v>
      </c>
      <c r="R1539" t="str">
        <f t="shared" si="145"/>
        <v>photography</v>
      </c>
      <c r="S1539" t="str">
        <f t="shared" si="146"/>
        <v>photobooks</v>
      </c>
      <c r="T1539">
        <f t="shared" ref="T1539:T1602" si="149">YEAR(O1539)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44"/>
        <v>41981.782060185185</v>
      </c>
      <c r="P1540">
        <f t="shared" si="147"/>
        <v>103</v>
      </c>
      <c r="Q1540">
        <f t="shared" si="148"/>
        <v>156.16999999999999</v>
      </c>
      <c r="R1540" t="str">
        <f t="shared" si="145"/>
        <v>photography</v>
      </c>
      <c r="S1540" t="str">
        <f t="shared" si="146"/>
        <v>photobooks</v>
      </c>
      <c r="T1540">
        <f t="shared" si="14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44"/>
        <v>42705.919201388882</v>
      </c>
      <c r="P1541">
        <f t="shared" si="147"/>
        <v>136</v>
      </c>
      <c r="Q1541">
        <f t="shared" si="148"/>
        <v>95.76</v>
      </c>
      <c r="R1541" t="str">
        <f t="shared" si="145"/>
        <v>photography</v>
      </c>
      <c r="S1541" t="str">
        <f t="shared" si="146"/>
        <v>photobooks</v>
      </c>
      <c r="T1541">
        <f t="shared" si="14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44"/>
        <v>41939.00712962963</v>
      </c>
      <c r="P1542">
        <f t="shared" si="147"/>
        <v>118</v>
      </c>
      <c r="Q1542">
        <f t="shared" si="148"/>
        <v>180.41</v>
      </c>
      <c r="R1542" t="str">
        <f t="shared" si="145"/>
        <v>photography</v>
      </c>
      <c r="S1542" t="str">
        <f t="shared" si="146"/>
        <v>photobooks</v>
      </c>
      <c r="T1542">
        <f t="shared" si="14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44"/>
        <v>41974.712245370371</v>
      </c>
      <c r="P1543">
        <f t="shared" si="147"/>
        <v>0</v>
      </c>
      <c r="Q1543">
        <f t="shared" si="148"/>
        <v>3</v>
      </c>
      <c r="R1543" t="str">
        <f t="shared" si="145"/>
        <v>photography</v>
      </c>
      <c r="S1543" t="str">
        <f t="shared" si="146"/>
        <v>nature</v>
      </c>
      <c r="T1543">
        <f t="shared" si="14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44"/>
        <v>42170.996527777781</v>
      </c>
      <c r="P1544">
        <f t="shared" si="147"/>
        <v>4</v>
      </c>
      <c r="Q1544">
        <f t="shared" si="148"/>
        <v>20</v>
      </c>
      <c r="R1544" t="str">
        <f t="shared" si="145"/>
        <v>photography</v>
      </c>
      <c r="S1544" t="str">
        <f t="shared" si="146"/>
        <v>nature</v>
      </c>
      <c r="T1544">
        <f t="shared" si="14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44"/>
        <v>41935.509652777779</v>
      </c>
      <c r="P1545">
        <f t="shared" si="147"/>
        <v>0</v>
      </c>
      <c r="Q1545">
        <f t="shared" si="148"/>
        <v>10</v>
      </c>
      <c r="R1545" t="str">
        <f t="shared" si="145"/>
        <v>photography</v>
      </c>
      <c r="S1545" t="str">
        <f t="shared" si="146"/>
        <v>nature</v>
      </c>
      <c r="T1545">
        <f t="shared" si="14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44"/>
        <v>42053.051203703704</v>
      </c>
      <c r="P1546">
        <f t="shared" si="147"/>
        <v>0</v>
      </c>
      <c r="Q1546">
        <f t="shared" si="148"/>
        <v>0</v>
      </c>
      <c r="R1546" t="str">
        <f t="shared" si="145"/>
        <v>photography</v>
      </c>
      <c r="S1546" t="str">
        <f t="shared" si="146"/>
        <v>nature</v>
      </c>
      <c r="T1546">
        <f t="shared" si="14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44"/>
        <v>42031.884652777779</v>
      </c>
      <c r="P1547">
        <f t="shared" si="147"/>
        <v>0</v>
      </c>
      <c r="Q1547">
        <f t="shared" si="148"/>
        <v>1</v>
      </c>
      <c r="R1547" t="str">
        <f t="shared" si="145"/>
        <v>photography</v>
      </c>
      <c r="S1547" t="str">
        <f t="shared" si="146"/>
        <v>nature</v>
      </c>
      <c r="T1547">
        <f t="shared" si="14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44"/>
        <v>41839.212951388887</v>
      </c>
      <c r="P1548">
        <f t="shared" si="147"/>
        <v>29</v>
      </c>
      <c r="Q1548">
        <f t="shared" si="148"/>
        <v>26.27</v>
      </c>
      <c r="R1548" t="str">
        <f t="shared" si="145"/>
        <v>photography</v>
      </c>
      <c r="S1548" t="str">
        <f t="shared" si="146"/>
        <v>nature</v>
      </c>
      <c r="T1548">
        <f t="shared" si="14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44"/>
        <v>42782.426875000005</v>
      </c>
      <c r="P1549">
        <f t="shared" si="147"/>
        <v>0</v>
      </c>
      <c r="Q1549">
        <f t="shared" si="148"/>
        <v>0</v>
      </c>
      <c r="R1549" t="str">
        <f t="shared" si="145"/>
        <v>photography</v>
      </c>
      <c r="S1549" t="str">
        <f t="shared" si="146"/>
        <v>nature</v>
      </c>
      <c r="T1549">
        <f t="shared" si="14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44"/>
        <v>42286.88217592593</v>
      </c>
      <c r="P1550">
        <f t="shared" si="147"/>
        <v>9</v>
      </c>
      <c r="Q1550">
        <f t="shared" si="148"/>
        <v>60</v>
      </c>
      <c r="R1550" t="str">
        <f t="shared" si="145"/>
        <v>photography</v>
      </c>
      <c r="S1550" t="str">
        <f t="shared" si="146"/>
        <v>nature</v>
      </c>
      <c r="T1550">
        <f t="shared" si="14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44"/>
        <v>42281.136099537034</v>
      </c>
      <c r="P1551">
        <f t="shared" si="147"/>
        <v>34</v>
      </c>
      <c r="Q1551">
        <f t="shared" si="148"/>
        <v>28.33</v>
      </c>
      <c r="R1551" t="str">
        <f t="shared" si="145"/>
        <v>photography</v>
      </c>
      <c r="S1551" t="str">
        <f t="shared" si="146"/>
        <v>nature</v>
      </c>
      <c r="T1551">
        <f t="shared" si="14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44"/>
        <v>42472.449467592596</v>
      </c>
      <c r="P1552">
        <f t="shared" si="147"/>
        <v>13</v>
      </c>
      <c r="Q1552">
        <f t="shared" si="148"/>
        <v>14.43</v>
      </c>
      <c r="R1552" t="str">
        <f t="shared" si="145"/>
        <v>photography</v>
      </c>
      <c r="S1552" t="str">
        <f t="shared" si="146"/>
        <v>nature</v>
      </c>
      <c r="T1552">
        <f t="shared" si="14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44"/>
        <v>42121.824525462958</v>
      </c>
      <c r="P1553">
        <f t="shared" si="147"/>
        <v>0</v>
      </c>
      <c r="Q1553">
        <f t="shared" si="148"/>
        <v>0</v>
      </c>
      <c r="R1553" t="str">
        <f t="shared" si="145"/>
        <v>photography</v>
      </c>
      <c r="S1553" t="str">
        <f t="shared" si="146"/>
        <v>nature</v>
      </c>
      <c r="T1553">
        <f t="shared" si="14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44"/>
        <v>41892.688750000001</v>
      </c>
      <c r="P1554">
        <f t="shared" si="147"/>
        <v>49</v>
      </c>
      <c r="Q1554">
        <f t="shared" si="148"/>
        <v>132.19</v>
      </c>
      <c r="R1554" t="str">
        <f t="shared" si="145"/>
        <v>photography</v>
      </c>
      <c r="S1554" t="str">
        <f t="shared" si="146"/>
        <v>nature</v>
      </c>
      <c r="T1554">
        <f t="shared" si="14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44"/>
        <v>42219.282951388886</v>
      </c>
      <c r="P1555">
        <f t="shared" si="147"/>
        <v>0</v>
      </c>
      <c r="Q1555">
        <f t="shared" si="148"/>
        <v>0</v>
      </c>
      <c r="R1555" t="str">
        <f t="shared" si="145"/>
        <v>photography</v>
      </c>
      <c r="S1555" t="str">
        <f t="shared" si="146"/>
        <v>nature</v>
      </c>
      <c r="T1555">
        <f t="shared" si="14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44"/>
        <v>42188.252199074079</v>
      </c>
      <c r="P1556">
        <f t="shared" si="147"/>
        <v>0</v>
      </c>
      <c r="Q1556">
        <f t="shared" si="148"/>
        <v>0</v>
      </c>
      <c r="R1556" t="str">
        <f t="shared" si="145"/>
        <v>photography</v>
      </c>
      <c r="S1556" t="str">
        <f t="shared" si="146"/>
        <v>nature</v>
      </c>
      <c r="T1556">
        <f t="shared" si="14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44"/>
        <v>42241.613796296297</v>
      </c>
      <c r="P1557">
        <f t="shared" si="147"/>
        <v>0</v>
      </c>
      <c r="Q1557">
        <f t="shared" si="148"/>
        <v>0</v>
      </c>
      <c r="R1557" t="str">
        <f t="shared" si="145"/>
        <v>photography</v>
      </c>
      <c r="S1557" t="str">
        <f t="shared" si="146"/>
        <v>nature</v>
      </c>
      <c r="T1557">
        <f t="shared" si="14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44"/>
        <v>42525.153055555551</v>
      </c>
      <c r="P1558">
        <f t="shared" si="147"/>
        <v>45</v>
      </c>
      <c r="Q1558">
        <f t="shared" si="148"/>
        <v>56.42</v>
      </c>
      <c r="R1558" t="str">
        <f t="shared" si="145"/>
        <v>photography</v>
      </c>
      <c r="S1558" t="str">
        <f t="shared" si="146"/>
        <v>nature</v>
      </c>
      <c r="T1558">
        <f t="shared" si="14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44"/>
        <v>41871.65315972222</v>
      </c>
      <c r="P1559">
        <f t="shared" si="147"/>
        <v>4</v>
      </c>
      <c r="Q1559">
        <f t="shared" si="148"/>
        <v>100</v>
      </c>
      <c r="R1559" t="str">
        <f t="shared" si="145"/>
        <v>photography</v>
      </c>
      <c r="S1559" t="str">
        <f t="shared" si="146"/>
        <v>nature</v>
      </c>
      <c r="T1559">
        <f t="shared" si="14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44"/>
        <v>42185.397673611107</v>
      </c>
      <c r="P1560">
        <f t="shared" si="147"/>
        <v>5</v>
      </c>
      <c r="Q1560">
        <f t="shared" si="148"/>
        <v>11.67</v>
      </c>
      <c r="R1560" t="str">
        <f t="shared" si="145"/>
        <v>photography</v>
      </c>
      <c r="S1560" t="str">
        <f t="shared" si="146"/>
        <v>nature</v>
      </c>
      <c r="T1560">
        <f t="shared" si="14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44"/>
        <v>42108.05322916666</v>
      </c>
      <c r="P1561">
        <f t="shared" si="147"/>
        <v>0</v>
      </c>
      <c r="Q1561">
        <f t="shared" si="148"/>
        <v>50</v>
      </c>
      <c r="R1561" t="str">
        <f t="shared" si="145"/>
        <v>photography</v>
      </c>
      <c r="S1561" t="str">
        <f t="shared" si="146"/>
        <v>nature</v>
      </c>
      <c r="T1561">
        <f t="shared" si="14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44"/>
        <v>41936.020752314813</v>
      </c>
      <c r="P1562">
        <f t="shared" si="147"/>
        <v>4</v>
      </c>
      <c r="Q1562">
        <f t="shared" si="148"/>
        <v>23.5</v>
      </c>
      <c r="R1562" t="str">
        <f t="shared" si="145"/>
        <v>photography</v>
      </c>
      <c r="S1562" t="str">
        <f t="shared" si="146"/>
        <v>nature</v>
      </c>
      <c r="T1562">
        <f t="shared" si="14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44"/>
        <v>41555.041701388887</v>
      </c>
      <c r="P1563">
        <f t="shared" si="147"/>
        <v>1</v>
      </c>
      <c r="Q1563">
        <f t="shared" si="148"/>
        <v>67</v>
      </c>
      <c r="R1563" t="str">
        <f t="shared" si="145"/>
        <v>publishing</v>
      </c>
      <c r="S1563" t="str">
        <f t="shared" si="146"/>
        <v>art books</v>
      </c>
      <c r="T1563">
        <f t="shared" si="14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44"/>
        <v>40079.566157407404</v>
      </c>
      <c r="P1564">
        <f t="shared" si="147"/>
        <v>0</v>
      </c>
      <c r="Q1564">
        <f t="shared" si="148"/>
        <v>0</v>
      </c>
      <c r="R1564" t="str">
        <f t="shared" si="145"/>
        <v>publishing</v>
      </c>
      <c r="S1564" t="str">
        <f t="shared" si="146"/>
        <v>art books</v>
      </c>
      <c r="T1564">
        <f t="shared" si="14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44"/>
        <v>41652.742488425924</v>
      </c>
      <c r="P1565">
        <f t="shared" si="147"/>
        <v>1</v>
      </c>
      <c r="Q1565">
        <f t="shared" si="148"/>
        <v>42.5</v>
      </c>
      <c r="R1565" t="str">
        <f t="shared" si="145"/>
        <v>publishing</v>
      </c>
      <c r="S1565" t="str">
        <f t="shared" si="146"/>
        <v>art books</v>
      </c>
      <c r="T1565">
        <f t="shared" si="14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44"/>
        <v>42121.367002314815</v>
      </c>
      <c r="P1566">
        <f t="shared" si="147"/>
        <v>0</v>
      </c>
      <c r="Q1566">
        <f t="shared" si="148"/>
        <v>10</v>
      </c>
      <c r="R1566" t="str">
        <f t="shared" si="145"/>
        <v>publishing</v>
      </c>
      <c r="S1566" t="str">
        <f t="shared" si="146"/>
        <v>art books</v>
      </c>
      <c r="T1566">
        <f t="shared" si="14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44"/>
        <v>40672.729872685188</v>
      </c>
      <c r="P1567">
        <f t="shared" si="147"/>
        <v>3</v>
      </c>
      <c r="Q1567">
        <f t="shared" si="148"/>
        <v>100</v>
      </c>
      <c r="R1567" t="str">
        <f t="shared" si="145"/>
        <v>publishing</v>
      </c>
      <c r="S1567" t="str">
        <f t="shared" si="146"/>
        <v>art books</v>
      </c>
      <c r="T1567">
        <f t="shared" si="14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44"/>
        <v>42549.916712962964</v>
      </c>
      <c r="P1568">
        <f t="shared" si="147"/>
        <v>21</v>
      </c>
      <c r="Q1568">
        <f t="shared" si="148"/>
        <v>108.05</v>
      </c>
      <c r="R1568" t="str">
        <f t="shared" si="145"/>
        <v>publishing</v>
      </c>
      <c r="S1568" t="str">
        <f t="shared" si="146"/>
        <v>art books</v>
      </c>
      <c r="T1568">
        <f t="shared" si="14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44"/>
        <v>41671.936863425923</v>
      </c>
      <c r="P1569">
        <f t="shared" si="147"/>
        <v>4</v>
      </c>
      <c r="Q1569">
        <f t="shared" si="148"/>
        <v>26.92</v>
      </c>
      <c r="R1569" t="str">
        <f t="shared" si="145"/>
        <v>publishing</v>
      </c>
      <c r="S1569" t="str">
        <f t="shared" si="146"/>
        <v>art books</v>
      </c>
      <c r="T1569">
        <f t="shared" si="14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44"/>
        <v>41962.062326388885</v>
      </c>
      <c r="P1570">
        <f t="shared" si="147"/>
        <v>14</v>
      </c>
      <c r="Q1570">
        <f t="shared" si="148"/>
        <v>155</v>
      </c>
      <c r="R1570" t="str">
        <f t="shared" si="145"/>
        <v>publishing</v>
      </c>
      <c r="S1570" t="str">
        <f t="shared" si="146"/>
        <v>art books</v>
      </c>
      <c r="T1570">
        <f t="shared" si="14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44"/>
        <v>41389.679560185185</v>
      </c>
      <c r="P1571">
        <f t="shared" si="147"/>
        <v>0</v>
      </c>
      <c r="Q1571">
        <f t="shared" si="148"/>
        <v>0</v>
      </c>
      <c r="R1571" t="str">
        <f t="shared" si="145"/>
        <v>publishing</v>
      </c>
      <c r="S1571" t="str">
        <f t="shared" si="146"/>
        <v>art books</v>
      </c>
      <c r="T1571">
        <f t="shared" si="14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44"/>
        <v>42438.813449074078</v>
      </c>
      <c r="P1572">
        <f t="shared" si="147"/>
        <v>41</v>
      </c>
      <c r="Q1572">
        <f t="shared" si="148"/>
        <v>47.77</v>
      </c>
      <c r="R1572" t="str">
        <f t="shared" si="145"/>
        <v>publishing</v>
      </c>
      <c r="S1572" t="str">
        <f t="shared" si="146"/>
        <v>art books</v>
      </c>
      <c r="T1572">
        <f t="shared" si="14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44"/>
        <v>42144.769479166673</v>
      </c>
      <c r="P1573">
        <f t="shared" si="147"/>
        <v>1</v>
      </c>
      <c r="Q1573">
        <f t="shared" si="148"/>
        <v>20</v>
      </c>
      <c r="R1573" t="str">
        <f t="shared" si="145"/>
        <v>publishing</v>
      </c>
      <c r="S1573" t="str">
        <f t="shared" si="146"/>
        <v>art books</v>
      </c>
      <c r="T1573">
        <f t="shared" si="14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44"/>
        <v>42404.033090277779</v>
      </c>
      <c r="P1574">
        <f t="shared" si="147"/>
        <v>5</v>
      </c>
      <c r="Q1574">
        <f t="shared" si="148"/>
        <v>41.67</v>
      </c>
      <c r="R1574" t="str">
        <f t="shared" si="145"/>
        <v>publishing</v>
      </c>
      <c r="S1574" t="str">
        <f t="shared" si="146"/>
        <v>art books</v>
      </c>
      <c r="T1574">
        <f t="shared" si="14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44"/>
        <v>42786.000023148154</v>
      </c>
      <c r="P1575">
        <f t="shared" si="147"/>
        <v>2</v>
      </c>
      <c r="Q1575">
        <f t="shared" si="148"/>
        <v>74.33</v>
      </c>
      <c r="R1575" t="str">
        <f t="shared" si="145"/>
        <v>publishing</v>
      </c>
      <c r="S1575" t="str">
        <f t="shared" si="146"/>
        <v>art books</v>
      </c>
      <c r="T1575">
        <f t="shared" si="14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44"/>
        <v>42017.927418981482</v>
      </c>
      <c r="P1576">
        <f t="shared" si="147"/>
        <v>5</v>
      </c>
      <c r="Q1576">
        <f t="shared" si="148"/>
        <v>84.33</v>
      </c>
      <c r="R1576" t="str">
        <f t="shared" si="145"/>
        <v>publishing</v>
      </c>
      <c r="S1576" t="str">
        <f t="shared" si="146"/>
        <v>art books</v>
      </c>
      <c r="T1576">
        <f t="shared" si="14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44"/>
        <v>41799.524259259262</v>
      </c>
      <c r="P1577">
        <f t="shared" si="147"/>
        <v>23</v>
      </c>
      <c r="Q1577">
        <f t="shared" si="148"/>
        <v>65.459999999999994</v>
      </c>
      <c r="R1577" t="str">
        <f t="shared" si="145"/>
        <v>publishing</v>
      </c>
      <c r="S1577" t="str">
        <f t="shared" si="146"/>
        <v>art books</v>
      </c>
      <c r="T1577">
        <f t="shared" si="14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44"/>
        <v>42140.879259259258</v>
      </c>
      <c r="P1578">
        <f t="shared" si="147"/>
        <v>13</v>
      </c>
      <c r="Q1578">
        <f t="shared" si="148"/>
        <v>65</v>
      </c>
      <c r="R1578" t="str">
        <f t="shared" si="145"/>
        <v>publishing</v>
      </c>
      <c r="S1578" t="str">
        <f t="shared" si="146"/>
        <v>art books</v>
      </c>
      <c r="T1578">
        <f t="shared" si="14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44"/>
        <v>41054.847777777781</v>
      </c>
      <c r="P1579">
        <f t="shared" si="147"/>
        <v>1</v>
      </c>
      <c r="Q1579">
        <f t="shared" si="148"/>
        <v>27.5</v>
      </c>
      <c r="R1579" t="str">
        <f t="shared" si="145"/>
        <v>publishing</v>
      </c>
      <c r="S1579" t="str">
        <f t="shared" si="146"/>
        <v>art books</v>
      </c>
      <c r="T1579">
        <f t="shared" si="14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44"/>
        <v>40399.065868055557</v>
      </c>
      <c r="P1580">
        <f t="shared" si="147"/>
        <v>11</v>
      </c>
      <c r="Q1580">
        <f t="shared" si="148"/>
        <v>51.25</v>
      </c>
      <c r="R1580" t="str">
        <f t="shared" si="145"/>
        <v>publishing</v>
      </c>
      <c r="S1580" t="str">
        <f t="shared" si="146"/>
        <v>art books</v>
      </c>
      <c r="T1580">
        <f t="shared" si="14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44"/>
        <v>41481.996423611112</v>
      </c>
      <c r="P1581">
        <f t="shared" si="147"/>
        <v>1</v>
      </c>
      <c r="Q1581">
        <f t="shared" si="148"/>
        <v>14</v>
      </c>
      <c r="R1581" t="str">
        <f t="shared" si="145"/>
        <v>publishing</v>
      </c>
      <c r="S1581" t="str">
        <f t="shared" si="146"/>
        <v>art books</v>
      </c>
      <c r="T1581">
        <f t="shared" si="14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44"/>
        <v>40990.050069444449</v>
      </c>
      <c r="P1582">
        <f t="shared" si="147"/>
        <v>0</v>
      </c>
      <c r="Q1582">
        <f t="shared" si="148"/>
        <v>0</v>
      </c>
      <c r="R1582" t="str">
        <f t="shared" si="145"/>
        <v>publishing</v>
      </c>
      <c r="S1582" t="str">
        <f t="shared" si="146"/>
        <v>art books</v>
      </c>
      <c r="T1582">
        <f t="shared" si="14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44"/>
        <v>42325.448958333334</v>
      </c>
      <c r="P1583">
        <f t="shared" si="147"/>
        <v>1</v>
      </c>
      <c r="Q1583">
        <f t="shared" si="148"/>
        <v>5</v>
      </c>
      <c r="R1583" t="str">
        <f t="shared" si="145"/>
        <v>photography</v>
      </c>
      <c r="S1583" t="str">
        <f t="shared" si="146"/>
        <v>places</v>
      </c>
      <c r="T1583">
        <f t="shared" si="14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44"/>
        <v>42246.789965277778</v>
      </c>
      <c r="P1584">
        <f t="shared" si="147"/>
        <v>9</v>
      </c>
      <c r="Q1584">
        <f t="shared" si="148"/>
        <v>31</v>
      </c>
      <c r="R1584" t="str">
        <f t="shared" si="145"/>
        <v>photography</v>
      </c>
      <c r="S1584" t="str">
        <f t="shared" si="146"/>
        <v>places</v>
      </c>
      <c r="T1584">
        <f t="shared" si="14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44"/>
        <v>41877.904988425929</v>
      </c>
      <c r="P1585">
        <f t="shared" si="147"/>
        <v>0</v>
      </c>
      <c r="Q1585">
        <f t="shared" si="148"/>
        <v>15</v>
      </c>
      <c r="R1585" t="str">
        <f t="shared" si="145"/>
        <v>photography</v>
      </c>
      <c r="S1585" t="str">
        <f t="shared" si="146"/>
        <v>places</v>
      </c>
      <c r="T1585">
        <f t="shared" si="14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44"/>
        <v>41779.649317129632</v>
      </c>
      <c r="P1586">
        <f t="shared" si="147"/>
        <v>0</v>
      </c>
      <c r="Q1586">
        <f t="shared" si="148"/>
        <v>0</v>
      </c>
      <c r="R1586" t="str">
        <f t="shared" si="145"/>
        <v>photography</v>
      </c>
      <c r="S1586" t="str">
        <f t="shared" si="146"/>
        <v>places</v>
      </c>
      <c r="T1586">
        <f t="shared" si="14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44"/>
        <v>42707.895462962959</v>
      </c>
      <c r="P1587">
        <f t="shared" si="147"/>
        <v>79</v>
      </c>
      <c r="Q1587">
        <f t="shared" si="148"/>
        <v>131.66999999999999</v>
      </c>
      <c r="R1587" t="str">
        <f t="shared" si="145"/>
        <v>photography</v>
      </c>
      <c r="S1587" t="str">
        <f t="shared" si="146"/>
        <v>places</v>
      </c>
      <c r="T1587">
        <f t="shared" si="14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44"/>
        <v>42069.104421296302</v>
      </c>
      <c r="P1588">
        <f t="shared" si="147"/>
        <v>0</v>
      </c>
      <c r="Q1588">
        <f t="shared" si="148"/>
        <v>0</v>
      </c>
      <c r="R1588" t="str">
        <f t="shared" si="145"/>
        <v>photography</v>
      </c>
      <c r="S1588" t="str">
        <f t="shared" si="146"/>
        <v>places</v>
      </c>
      <c r="T1588">
        <f t="shared" si="14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44"/>
        <v>41956.950983796298</v>
      </c>
      <c r="P1589">
        <f t="shared" si="147"/>
        <v>0</v>
      </c>
      <c r="Q1589">
        <f t="shared" si="148"/>
        <v>1</v>
      </c>
      <c r="R1589" t="str">
        <f t="shared" si="145"/>
        <v>photography</v>
      </c>
      <c r="S1589" t="str">
        <f t="shared" si="146"/>
        <v>places</v>
      </c>
      <c r="T1589">
        <f t="shared" si="14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44"/>
        <v>42005.24998842593</v>
      </c>
      <c r="P1590">
        <f t="shared" si="147"/>
        <v>0</v>
      </c>
      <c r="Q1590">
        <f t="shared" si="148"/>
        <v>0</v>
      </c>
      <c r="R1590" t="str">
        <f t="shared" si="145"/>
        <v>photography</v>
      </c>
      <c r="S1590" t="str">
        <f t="shared" si="146"/>
        <v>places</v>
      </c>
      <c r="T1590">
        <f t="shared" si="14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44"/>
        <v>42256.984791666662</v>
      </c>
      <c r="P1591">
        <f t="shared" si="147"/>
        <v>0</v>
      </c>
      <c r="Q1591">
        <f t="shared" si="148"/>
        <v>0</v>
      </c>
      <c r="R1591" t="str">
        <f t="shared" si="145"/>
        <v>photography</v>
      </c>
      <c r="S1591" t="str">
        <f t="shared" si="146"/>
        <v>places</v>
      </c>
      <c r="T1591">
        <f t="shared" si="14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44"/>
        <v>42240.857222222221</v>
      </c>
      <c r="P1592">
        <f t="shared" si="147"/>
        <v>2</v>
      </c>
      <c r="Q1592">
        <f t="shared" si="148"/>
        <v>510</v>
      </c>
      <c r="R1592" t="str">
        <f t="shared" si="145"/>
        <v>photography</v>
      </c>
      <c r="S1592" t="str">
        <f t="shared" si="146"/>
        <v>places</v>
      </c>
      <c r="T1592">
        <f t="shared" si="14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44"/>
        <v>42433.726168981477</v>
      </c>
      <c r="P1593">
        <f t="shared" si="147"/>
        <v>29</v>
      </c>
      <c r="Q1593">
        <f t="shared" si="148"/>
        <v>44.48</v>
      </c>
      <c r="R1593" t="str">
        <f t="shared" si="145"/>
        <v>photography</v>
      </c>
      <c r="S1593" t="str">
        <f t="shared" si="146"/>
        <v>places</v>
      </c>
      <c r="T1593">
        <f t="shared" si="14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44"/>
        <v>42046.072743055556</v>
      </c>
      <c r="P1594">
        <f t="shared" si="147"/>
        <v>0</v>
      </c>
      <c r="Q1594">
        <f t="shared" si="148"/>
        <v>0</v>
      </c>
      <c r="R1594" t="str">
        <f t="shared" si="145"/>
        <v>photography</v>
      </c>
      <c r="S1594" t="str">
        <f t="shared" si="146"/>
        <v>places</v>
      </c>
      <c r="T1594">
        <f t="shared" si="14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44"/>
        <v>42033.845543981486</v>
      </c>
      <c r="P1595">
        <f t="shared" si="147"/>
        <v>0</v>
      </c>
      <c r="Q1595">
        <f t="shared" si="148"/>
        <v>1</v>
      </c>
      <c r="R1595" t="str">
        <f t="shared" si="145"/>
        <v>photography</v>
      </c>
      <c r="S1595" t="str">
        <f t="shared" si="146"/>
        <v>places</v>
      </c>
      <c r="T1595">
        <f t="shared" si="14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44"/>
        <v>42445.712754629625</v>
      </c>
      <c r="P1596">
        <f t="shared" si="147"/>
        <v>21</v>
      </c>
      <c r="Q1596">
        <f t="shared" si="148"/>
        <v>20.5</v>
      </c>
      <c r="R1596" t="str">
        <f t="shared" si="145"/>
        <v>photography</v>
      </c>
      <c r="S1596" t="str">
        <f t="shared" si="146"/>
        <v>places</v>
      </c>
      <c r="T1596">
        <f t="shared" si="14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44"/>
        <v>41780.050092592595</v>
      </c>
      <c r="P1597">
        <f t="shared" si="147"/>
        <v>0</v>
      </c>
      <c r="Q1597">
        <f t="shared" si="148"/>
        <v>40</v>
      </c>
      <c r="R1597" t="str">
        <f t="shared" si="145"/>
        <v>photography</v>
      </c>
      <c r="S1597" t="str">
        <f t="shared" si="146"/>
        <v>places</v>
      </c>
      <c r="T1597">
        <f t="shared" si="14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44"/>
        <v>41941.430196759262</v>
      </c>
      <c r="P1598">
        <f t="shared" si="147"/>
        <v>2</v>
      </c>
      <c r="Q1598">
        <f t="shared" si="148"/>
        <v>25</v>
      </c>
      <c r="R1598" t="str">
        <f t="shared" si="145"/>
        <v>photography</v>
      </c>
      <c r="S1598" t="str">
        <f t="shared" si="146"/>
        <v>places</v>
      </c>
      <c r="T1598">
        <f t="shared" si="14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44"/>
        <v>42603.354131944448</v>
      </c>
      <c r="P1599">
        <f t="shared" si="147"/>
        <v>0</v>
      </c>
      <c r="Q1599">
        <f t="shared" si="148"/>
        <v>0</v>
      </c>
      <c r="R1599" t="str">
        <f t="shared" si="145"/>
        <v>photography</v>
      </c>
      <c r="S1599" t="str">
        <f t="shared" si="146"/>
        <v>places</v>
      </c>
      <c r="T1599">
        <f t="shared" si="14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44"/>
        <v>42151.667337962965</v>
      </c>
      <c r="P1600">
        <f t="shared" si="147"/>
        <v>0</v>
      </c>
      <c r="Q1600">
        <f t="shared" si="148"/>
        <v>1</v>
      </c>
      <c r="R1600" t="str">
        <f t="shared" si="145"/>
        <v>photography</v>
      </c>
      <c r="S1600" t="str">
        <f t="shared" si="146"/>
        <v>places</v>
      </c>
      <c r="T1600">
        <f t="shared" si="14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44"/>
        <v>42438.53907407407</v>
      </c>
      <c r="P1601">
        <f t="shared" si="147"/>
        <v>0</v>
      </c>
      <c r="Q1601">
        <f t="shared" si="148"/>
        <v>0</v>
      </c>
      <c r="R1601" t="str">
        <f t="shared" si="145"/>
        <v>photography</v>
      </c>
      <c r="S1601" t="str">
        <f t="shared" si="146"/>
        <v>places</v>
      </c>
      <c r="T1601">
        <f t="shared" si="14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50">(((J1602/60)/60)/24)+DATE(1970,1,1)</f>
        <v>41791.057314814818</v>
      </c>
      <c r="P1602">
        <f t="shared" si="147"/>
        <v>7</v>
      </c>
      <c r="Q1602">
        <f t="shared" si="148"/>
        <v>40.78</v>
      </c>
      <c r="R1602" t="str">
        <f t="shared" ref="R1602:R1665" si="151">LEFT(N1602,SEARCH("/",N1602)-1)</f>
        <v>photography</v>
      </c>
      <c r="S1602" t="str">
        <f t="shared" ref="S1602:S1665" si="152">RIGHT(N1602,LEN(N1602)-SEARCH("/",N1602))</f>
        <v>places</v>
      </c>
      <c r="T1602">
        <f t="shared" si="14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50"/>
        <v>40638.092974537038</v>
      </c>
      <c r="P1603">
        <f t="shared" ref="P1603:P1666" si="153">ROUND(E1603/D1603*100,0)</f>
        <v>108</v>
      </c>
      <c r="Q1603">
        <f t="shared" ref="Q1603:Q1666" si="154">IFERROR(ROUND(E1603/L1603,2),0)</f>
        <v>48.33</v>
      </c>
      <c r="R1603" t="str">
        <f t="shared" si="151"/>
        <v>music</v>
      </c>
      <c r="S1603" t="str">
        <f t="shared" si="152"/>
        <v>rock</v>
      </c>
      <c r="T1603">
        <f t="shared" ref="T1603:T1666" si="155">YEAR(O1603)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50"/>
        <v>40788.297650462962</v>
      </c>
      <c r="P1604">
        <f t="shared" si="153"/>
        <v>100</v>
      </c>
      <c r="Q1604">
        <f t="shared" si="154"/>
        <v>46.95</v>
      </c>
      <c r="R1604" t="str">
        <f t="shared" si="151"/>
        <v>music</v>
      </c>
      <c r="S1604" t="str">
        <f t="shared" si="152"/>
        <v>rock</v>
      </c>
      <c r="T1604">
        <f t="shared" si="155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50"/>
        <v>40876.169664351852</v>
      </c>
      <c r="P1605">
        <f t="shared" si="153"/>
        <v>100</v>
      </c>
      <c r="Q1605">
        <f t="shared" si="154"/>
        <v>66.69</v>
      </c>
      <c r="R1605" t="str">
        <f t="shared" si="151"/>
        <v>music</v>
      </c>
      <c r="S1605" t="str">
        <f t="shared" si="152"/>
        <v>rock</v>
      </c>
      <c r="T1605">
        <f t="shared" si="155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50"/>
        <v>40945.845312500001</v>
      </c>
      <c r="P1606">
        <f t="shared" si="153"/>
        <v>122</v>
      </c>
      <c r="Q1606">
        <f t="shared" si="154"/>
        <v>48.84</v>
      </c>
      <c r="R1606" t="str">
        <f t="shared" si="151"/>
        <v>music</v>
      </c>
      <c r="S1606" t="str">
        <f t="shared" si="152"/>
        <v>rock</v>
      </c>
      <c r="T1606">
        <f t="shared" si="155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50"/>
        <v>40747.012881944444</v>
      </c>
      <c r="P1607">
        <f t="shared" si="153"/>
        <v>101</v>
      </c>
      <c r="Q1607">
        <f t="shared" si="154"/>
        <v>137.31</v>
      </c>
      <c r="R1607" t="str">
        <f t="shared" si="151"/>
        <v>music</v>
      </c>
      <c r="S1607" t="str">
        <f t="shared" si="152"/>
        <v>rock</v>
      </c>
      <c r="T1607">
        <f t="shared" si="155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50"/>
        <v>40536.111550925925</v>
      </c>
      <c r="P1608">
        <f t="shared" si="153"/>
        <v>101</v>
      </c>
      <c r="Q1608">
        <f t="shared" si="154"/>
        <v>87.83</v>
      </c>
      <c r="R1608" t="str">
        <f t="shared" si="151"/>
        <v>music</v>
      </c>
      <c r="S1608" t="str">
        <f t="shared" si="152"/>
        <v>rock</v>
      </c>
      <c r="T1608">
        <f t="shared" si="155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50"/>
        <v>41053.80846064815</v>
      </c>
      <c r="P1609">
        <f t="shared" si="153"/>
        <v>145</v>
      </c>
      <c r="Q1609">
        <f t="shared" si="154"/>
        <v>70.790000000000006</v>
      </c>
      <c r="R1609" t="str">
        <f t="shared" si="151"/>
        <v>music</v>
      </c>
      <c r="S1609" t="str">
        <f t="shared" si="152"/>
        <v>rock</v>
      </c>
      <c r="T1609">
        <f t="shared" si="155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50"/>
        <v>41607.83085648148</v>
      </c>
      <c r="P1610">
        <f t="shared" si="153"/>
        <v>101</v>
      </c>
      <c r="Q1610">
        <f t="shared" si="154"/>
        <v>52.83</v>
      </c>
      <c r="R1610" t="str">
        <f t="shared" si="151"/>
        <v>music</v>
      </c>
      <c r="S1610" t="str">
        <f t="shared" si="152"/>
        <v>rock</v>
      </c>
      <c r="T1610">
        <f t="shared" si="155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50"/>
        <v>40796.001261574071</v>
      </c>
      <c r="P1611">
        <f t="shared" si="153"/>
        <v>118</v>
      </c>
      <c r="Q1611">
        <f t="shared" si="154"/>
        <v>443.75</v>
      </c>
      <c r="R1611" t="str">
        <f t="shared" si="151"/>
        <v>music</v>
      </c>
      <c r="S1611" t="str">
        <f t="shared" si="152"/>
        <v>rock</v>
      </c>
      <c r="T1611">
        <f t="shared" si="155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50"/>
        <v>41228.924884259257</v>
      </c>
      <c r="P1612">
        <f t="shared" si="153"/>
        <v>272</v>
      </c>
      <c r="Q1612">
        <f t="shared" si="154"/>
        <v>48.54</v>
      </c>
      <c r="R1612" t="str">
        <f t="shared" si="151"/>
        <v>music</v>
      </c>
      <c r="S1612" t="str">
        <f t="shared" si="152"/>
        <v>rock</v>
      </c>
      <c r="T1612">
        <f t="shared" si="155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50"/>
        <v>41409.00037037037</v>
      </c>
      <c r="P1613">
        <f t="shared" si="153"/>
        <v>125</v>
      </c>
      <c r="Q1613">
        <f t="shared" si="154"/>
        <v>37.07</v>
      </c>
      <c r="R1613" t="str">
        <f t="shared" si="151"/>
        <v>music</v>
      </c>
      <c r="S1613" t="str">
        <f t="shared" si="152"/>
        <v>rock</v>
      </c>
      <c r="T1613">
        <f t="shared" si="155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50"/>
        <v>41246.874814814815</v>
      </c>
      <c r="P1614">
        <f t="shared" si="153"/>
        <v>110</v>
      </c>
      <c r="Q1614">
        <f t="shared" si="154"/>
        <v>50</v>
      </c>
      <c r="R1614" t="str">
        <f t="shared" si="151"/>
        <v>music</v>
      </c>
      <c r="S1614" t="str">
        <f t="shared" si="152"/>
        <v>rock</v>
      </c>
      <c r="T1614">
        <f t="shared" si="155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50"/>
        <v>41082.069467592592</v>
      </c>
      <c r="P1615">
        <f t="shared" si="153"/>
        <v>102</v>
      </c>
      <c r="Q1615">
        <f t="shared" si="154"/>
        <v>39.04</v>
      </c>
      <c r="R1615" t="str">
        <f t="shared" si="151"/>
        <v>music</v>
      </c>
      <c r="S1615" t="str">
        <f t="shared" si="152"/>
        <v>rock</v>
      </c>
      <c r="T1615">
        <f t="shared" si="155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50"/>
        <v>41794.981122685182</v>
      </c>
      <c r="P1616">
        <f t="shared" si="153"/>
        <v>103</v>
      </c>
      <c r="Q1616">
        <f t="shared" si="154"/>
        <v>66.69</v>
      </c>
      <c r="R1616" t="str">
        <f t="shared" si="151"/>
        <v>music</v>
      </c>
      <c r="S1616" t="str">
        <f t="shared" si="152"/>
        <v>rock</v>
      </c>
      <c r="T1616">
        <f t="shared" si="155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50"/>
        <v>40845.050879629627</v>
      </c>
      <c r="P1617">
        <f t="shared" si="153"/>
        <v>114</v>
      </c>
      <c r="Q1617">
        <f t="shared" si="154"/>
        <v>67.13</v>
      </c>
      <c r="R1617" t="str">
        <f t="shared" si="151"/>
        <v>music</v>
      </c>
      <c r="S1617" t="str">
        <f t="shared" si="152"/>
        <v>rock</v>
      </c>
      <c r="T1617">
        <f t="shared" si="155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50"/>
        <v>41194.715520833335</v>
      </c>
      <c r="P1618">
        <f t="shared" si="153"/>
        <v>104</v>
      </c>
      <c r="Q1618">
        <f t="shared" si="154"/>
        <v>66.37</v>
      </c>
      <c r="R1618" t="str">
        <f t="shared" si="151"/>
        <v>music</v>
      </c>
      <c r="S1618" t="str">
        <f t="shared" si="152"/>
        <v>rock</v>
      </c>
      <c r="T1618">
        <f t="shared" si="155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50"/>
        <v>41546.664212962962</v>
      </c>
      <c r="P1619">
        <f t="shared" si="153"/>
        <v>146</v>
      </c>
      <c r="Q1619">
        <f t="shared" si="154"/>
        <v>64.62</v>
      </c>
      <c r="R1619" t="str">
        <f t="shared" si="151"/>
        <v>music</v>
      </c>
      <c r="S1619" t="str">
        <f t="shared" si="152"/>
        <v>rock</v>
      </c>
      <c r="T1619">
        <f t="shared" si="155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50"/>
        <v>41301.654340277775</v>
      </c>
      <c r="P1620">
        <f t="shared" si="153"/>
        <v>105</v>
      </c>
      <c r="Q1620">
        <f t="shared" si="154"/>
        <v>58.37</v>
      </c>
      <c r="R1620" t="str">
        <f t="shared" si="151"/>
        <v>music</v>
      </c>
      <c r="S1620" t="str">
        <f t="shared" si="152"/>
        <v>rock</v>
      </c>
      <c r="T1620">
        <f t="shared" si="155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50"/>
        <v>41876.18618055556</v>
      </c>
      <c r="P1621">
        <f t="shared" si="153"/>
        <v>133</v>
      </c>
      <c r="Q1621">
        <f t="shared" si="154"/>
        <v>86.96</v>
      </c>
      <c r="R1621" t="str">
        <f t="shared" si="151"/>
        <v>music</v>
      </c>
      <c r="S1621" t="str">
        <f t="shared" si="152"/>
        <v>rock</v>
      </c>
      <c r="T1621">
        <f t="shared" si="155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50"/>
        <v>41321.339583333334</v>
      </c>
      <c r="P1622">
        <f t="shared" si="153"/>
        <v>113</v>
      </c>
      <c r="Q1622">
        <f t="shared" si="154"/>
        <v>66.47</v>
      </c>
      <c r="R1622" t="str">
        <f t="shared" si="151"/>
        <v>music</v>
      </c>
      <c r="S1622" t="str">
        <f t="shared" si="152"/>
        <v>rock</v>
      </c>
      <c r="T1622">
        <f t="shared" si="155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50"/>
        <v>41003.60665509259</v>
      </c>
      <c r="P1623">
        <f t="shared" si="153"/>
        <v>121</v>
      </c>
      <c r="Q1623">
        <f t="shared" si="154"/>
        <v>163.78</v>
      </c>
      <c r="R1623" t="str">
        <f t="shared" si="151"/>
        <v>music</v>
      </c>
      <c r="S1623" t="str">
        <f t="shared" si="152"/>
        <v>rock</v>
      </c>
      <c r="T1623">
        <f t="shared" si="155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50"/>
        <v>41950.29483796296</v>
      </c>
      <c r="P1624">
        <f t="shared" si="153"/>
        <v>102</v>
      </c>
      <c r="Q1624">
        <f t="shared" si="154"/>
        <v>107.98</v>
      </c>
      <c r="R1624" t="str">
        <f t="shared" si="151"/>
        <v>music</v>
      </c>
      <c r="S1624" t="str">
        <f t="shared" si="152"/>
        <v>rock</v>
      </c>
      <c r="T1624">
        <f t="shared" si="155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50"/>
        <v>41453.688530092593</v>
      </c>
      <c r="P1625">
        <f t="shared" si="153"/>
        <v>101</v>
      </c>
      <c r="Q1625">
        <f t="shared" si="154"/>
        <v>42.11</v>
      </c>
      <c r="R1625" t="str">
        <f t="shared" si="151"/>
        <v>music</v>
      </c>
      <c r="S1625" t="str">
        <f t="shared" si="152"/>
        <v>rock</v>
      </c>
      <c r="T1625">
        <f t="shared" si="155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50"/>
        <v>41243.367303240739</v>
      </c>
      <c r="P1626">
        <f t="shared" si="153"/>
        <v>118</v>
      </c>
      <c r="Q1626">
        <f t="shared" si="154"/>
        <v>47.2</v>
      </c>
      <c r="R1626" t="str">
        <f t="shared" si="151"/>
        <v>music</v>
      </c>
      <c r="S1626" t="str">
        <f t="shared" si="152"/>
        <v>rock</v>
      </c>
      <c r="T1626">
        <f t="shared" si="155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50"/>
        <v>41135.699687500004</v>
      </c>
      <c r="P1627">
        <f t="shared" si="153"/>
        <v>155</v>
      </c>
      <c r="Q1627">
        <f t="shared" si="154"/>
        <v>112.02</v>
      </c>
      <c r="R1627" t="str">
        <f t="shared" si="151"/>
        <v>music</v>
      </c>
      <c r="S1627" t="str">
        <f t="shared" si="152"/>
        <v>rock</v>
      </c>
      <c r="T1627">
        <f t="shared" si="155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50"/>
        <v>41579.847997685189</v>
      </c>
      <c r="P1628">
        <f t="shared" si="153"/>
        <v>101</v>
      </c>
      <c r="Q1628">
        <f t="shared" si="154"/>
        <v>74.95</v>
      </c>
      <c r="R1628" t="str">
        <f t="shared" si="151"/>
        <v>music</v>
      </c>
      <c r="S1628" t="str">
        <f t="shared" si="152"/>
        <v>rock</v>
      </c>
      <c r="T1628">
        <f t="shared" si="155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50"/>
        <v>41205.707048611112</v>
      </c>
      <c r="P1629">
        <f t="shared" si="153"/>
        <v>117</v>
      </c>
      <c r="Q1629">
        <f t="shared" si="154"/>
        <v>61.58</v>
      </c>
      <c r="R1629" t="str">
        <f t="shared" si="151"/>
        <v>music</v>
      </c>
      <c r="S1629" t="str">
        <f t="shared" si="152"/>
        <v>rock</v>
      </c>
      <c r="T1629">
        <f t="shared" si="155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50"/>
        <v>41774.737060185187</v>
      </c>
      <c r="P1630">
        <f t="shared" si="153"/>
        <v>101</v>
      </c>
      <c r="Q1630">
        <f t="shared" si="154"/>
        <v>45.88</v>
      </c>
      <c r="R1630" t="str">
        <f t="shared" si="151"/>
        <v>music</v>
      </c>
      <c r="S1630" t="str">
        <f t="shared" si="152"/>
        <v>rock</v>
      </c>
      <c r="T1630">
        <f t="shared" si="155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50"/>
        <v>41645.867280092592</v>
      </c>
      <c r="P1631">
        <f t="shared" si="153"/>
        <v>104</v>
      </c>
      <c r="Q1631">
        <f t="shared" si="154"/>
        <v>75.849999999999994</v>
      </c>
      <c r="R1631" t="str">
        <f t="shared" si="151"/>
        <v>music</v>
      </c>
      <c r="S1631" t="str">
        <f t="shared" si="152"/>
        <v>rock</v>
      </c>
      <c r="T1631">
        <f t="shared" si="155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50"/>
        <v>40939.837673611109</v>
      </c>
      <c r="P1632">
        <f t="shared" si="153"/>
        <v>265</v>
      </c>
      <c r="Q1632">
        <f t="shared" si="154"/>
        <v>84.21</v>
      </c>
      <c r="R1632" t="str">
        <f t="shared" si="151"/>
        <v>music</v>
      </c>
      <c r="S1632" t="str">
        <f t="shared" si="152"/>
        <v>rock</v>
      </c>
      <c r="T1632">
        <f t="shared" si="155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50"/>
        <v>41164.859502314815</v>
      </c>
      <c r="P1633">
        <f t="shared" si="153"/>
        <v>156</v>
      </c>
      <c r="Q1633">
        <f t="shared" si="154"/>
        <v>117.23</v>
      </c>
      <c r="R1633" t="str">
        <f t="shared" si="151"/>
        <v>music</v>
      </c>
      <c r="S1633" t="str">
        <f t="shared" si="152"/>
        <v>rock</v>
      </c>
      <c r="T1633">
        <f t="shared" si="155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50"/>
        <v>40750.340902777774</v>
      </c>
      <c r="P1634">
        <f t="shared" si="153"/>
        <v>102</v>
      </c>
      <c r="Q1634">
        <f t="shared" si="154"/>
        <v>86.49</v>
      </c>
      <c r="R1634" t="str">
        <f t="shared" si="151"/>
        <v>music</v>
      </c>
      <c r="S1634" t="str">
        <f t="shared" si="152"/>
        <v>rock</v>
      </c>
      <c r="T1634">
        <f t="shared" si="155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50"/>
        <v>40896.883750000001</v>
      </c>
      <c r="P1635">
        <f t="shared" si="153"/>
        <v>100</v>
      </c>
      <c r="Q1635">
        <f t="shared" si="154"/>
        <v>172.41</v>
      </c>
      <c r="R1635" t="str">
        <f t="shared" si="151"/>
        <v>music</v>
      </c>
      <c r="S1635" t="str">
        <f t="shared" si="152"/>
        <v>rock</v>
      </c>
      <c r="T1635">
        <f t="shared" si="155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50"/>
        <v>40658.189826388887</v>
      </c>
      <c r="P1636">
        <f t="shared" si="153"/>
        <v>101</v>
      </c>
      <c r="Q1636">
        <f t="shared" si="154"/>
        <v>62.81</v>
      </c>
      <c r="R1636" t="str">
        <f t="shared" si="151"/>
        <v>music</v>
      </c>
      <c r="S1636" t="str">
        <f t="shared" si="152"/>
        <v>rock</v>
      </c>
      <c r="T1636">
        <f t="shared" si="155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50"/>
        <v>42502.868761574078</v>
      </c>
      <c r="P1637">
        <f t="shared" si="153"/>
        <v>125</v>
      </c>
      <c r="Q1637">
        <f t="shared" si="154"/>
        <v>67.73</v>
      </c>
      <c r="R1637" t="str">
        <f t="shared" si="151"/>
        <v>music</v>
      </c>
      <c r="S1637" t="str">
        <f t="shared" si="152"/>
        <v>rock</v>
      </c>
      <c r="T1637">
        <f t="shared" si="155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50"/>
        <v>40663.08666666667</v>
      </c>
      <c r="P1638">
        <f t="shared" si="153"/>
        <v>104</v>
      </c>
      <c r="Q1638">
        <f t="shared" si="154"/>
        <v>53.56</v>
      </c>
      <c r="R1638" t="str">
        <f t="shared" si="151"/>
        <v>music</v>
      </c>
      <c r="S1638" t="str">
        <f t="shared" si="152"/>
        <v>rock</v>
      </c>
      <c r="T1638">
        <f t="shared" si="155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50"/>
        <v>40122.751620370371</v>
      </c>
      <c r="P1639">
        <f t="shared" si="153"/>
        <v>104</v>
      </c>
      <c r="Q1639">
        <f t="shared" si="154"/>
        <v>34.6</v>
      </c>
      <c r="R1639" t="str">
        <f t="shared" si="151"/>
        <v>music</v>
      </c>
      <c r="S1639" t="str">
        <f t="shared" si="152"/>
        <v>rock</v>
      </c>
      <c r="T1639">
        <f t="shared" si="155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50"/>
        <v>41288.68712962963</v>
      </c>
      <c r="P1640">
        <f t="shared" si="153"/>
        <v>105</v>
      </c>
      <c r="Q1640">
        <f t="shared" si="154"/>
        <v>38.89</v>
      </c>
      <c r="R1640" t="str">
        <f t="shared" si="151"/>
        <v>music</v>
      </c>
      <c r="S1640" t="str">
        <f t="shared" si="152"/>
        <v>rock</v>
      </c>
      <c r="T1640">
        <f t="shared" si="155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50"/>
        <v>40941.652372685188</v>
      </c>
      <c r="P1641">
        <f t="shared" si="153"/>
        <v>100</v>
      </c>
      <c r="Q1641">
        <f t="shared" si="154"/>
        <v>94.74</v>
      </c>
      <c r="R1641" t="str">
        <f t="shared" si="151"/>
        <v>music</v>
      </c>
      <c r="S1641" t="str">
        <f t="shared" si="152"/>
        <v>rock</v>
      </c>
      <c r="T1641">
        <f t="shared" si="155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50"/>
        <v>40379.23096064815</v>
      </c>
      <c r="P1642">
        <f t="shared" si="153"/>
        <v>170</v>
      </c>
      <c r="Q1642">
        <f t="shared" si="154"/>
        <v>39.97</v>
      </c>
      <c r="R1642" t="str">
        <f t="shared" si="151"/>
        <v>music</v>
      </c>
      <c r="S1642" t="str">
        <f t="shared" si="152"/>
        <v>rock</v>
      </c>
      <c r="T1642">
        <f t="shared" si="155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50"/>
        <v>41962.596574074079</v>
      </c>
      <c r="P1643">
        <f t="shared" si="153"/>
        <v>101</v>
      </c>
      <c r="Q1643">
        <f t="shared" si="154"/>
        <v>97.5</v>
      </c>
      <c r="R1643" t="str">
        <f t="shared" si="151"/>
        <v>music</v>
      </c>
      <c r="S1643" t="str">
        <f t="shared" si="152"/>
        <v>pop</v>
      </c>
      <c r="T1643">
        <f t="shared" si="155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50"/>
        <v>40688.024618055555</v>
      </c>
      <c r="P1644">
        <f t="shared" si="153"/>
        <v>100</v>
      </c>
      <c r="Q1644">
        <f t="shared" si="154"/>
        <v>42.86</v>
      </c>
      <c r="R1644" t="str">
        <f t="shared" si="151"/>
        <v>music</v>
      </c>
      <c r="S1644" t="str">
        <f t="shared" si="152"/>
        <v>pop</v>
      </c>
      <c r="T1644">
        <f t="shared" si="155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50"/>
        <v>41146.824212962965</v>
      </c>
      <c r="P1645">
        <f t="shared" si="153"/>
        <v>125</v>
      </c>
      <c r="Q1645">
        <f t="shared" si="154"/>
        <v>168.51</v>
      </c>
      <c r="R1645" t="str">
        <f t="shared" si="151"/>
        <v>music</v>
      </c>
      <c r="S1645" t="str">
        <f t="shared" si="152"/>
        <v>pop</v>
      </c>
      <c r="T1645">
        <f t="shared" si="155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50"/>
        <v>41175.05972222222</v>
      </c>
      <c r="P1646">
        <f t="shared" si="153"/>
        <v>110</v>
      </c>
      <c r="Q1646">
        <f t="shared" si="154"/>
        <v>85.55</v>
      </c>
      <c r="R1646" t="str">
        <f t="shared" si="151"/>
        <v>music</v>
      </c>
      <c r="S1646" t="str">
        <f t="shared" si="152"/>
        <v>pop</v>
      </c>
      <c r="T1646">
        <f t="shared" si="155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50"/>
        <v>41521.617361111108</v>
      </c>
      <c r="P1647">
        <f t="shared" si="153"/>
        <v>111</v>
      </c>
      <c r="Q1647">
        <f t="shared" si="154"/>
        <v>554</v>
      </c>
      <c r="R1647" t="str">
        <f t="shared" si="151"/>
        <v>music</v>
      </c>
      <c r="S1647" t="str">
        <f t="shared" si="152"/>
        <v>pop</v>
      </c>
      <c r="T1647">
        <f t="shared" si="155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50"/>
        <v>41833.450266203705</v>
      </c>
      <c r="P1648">
        <f t="shared" si="153"/>
        <v>110</v>
      </c>
      <c r="Q1648">
        <f t="shared" si="154"/>
        <v>26.55</v>
      </c>
      <c r="R1648" t="str">
        <f t="shared" si="151"/>
        <v>music</v>
      </c>
      <c r="S1648" t="str">
        <f t="shared" si="152"/>
        <v>pop</v>
      </c>
      <c r="T1648">
        <f t="shared" si="155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50"/>
        <v>41039.409456018519</v>
      </c>
      <c r="P1649">
        <f t="shared" si="153"/>
        <v>105</v>
      </c>
      <c r="Q1649">
        <f t="shared" si="154"/>
        <v>113.83</v>
      </c>
      <c r="R1649" t="str">
        <f t="shared" si="151"/>
        <v>music</v>
      </c>
      <c r="S1649" t="str">
        <f t="shared" si="152"/>
        <v>pop</v>
      </c>
      <c r="T1649">
        <f t="shared" si="155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50"/>
        <v>40592.704652777778</v>
      </c>
      <c r="P1650">
        <f t="shared" si="153"/>
        <v>125</v>
      </c>
      <c r="Q1650">
        <f t="shared" si="154"/>
        <v>32.01</v>
      </c>
      <c r="R1650" t="str">
        <f t="shared" si="151"/>
        <v>music</v>
      </c>
      <c r="S1650" t="str">
        <f t="shared" si="152"/>
        <v>pop</v>
      </c>
      <c r="T1650">
        <f t="shared" si="155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50"/>
        <v>41737.684664351851</v>
      </c>
      <c r="P1651">
        <f t="shared" si="153"/>
        <v>101</v>
      </c>
      <c r="Q1651">
        <f t="shared" si="154"/>
        <v>47.19</v>
      </c>
      <c r="R1651" t="str">
        <f t="shared" si="151"/>
        <v>music</v>
      </c>
      <c r="S1651" t="str">
        <f t="shared" si="152"/>
        <v>pop</v>
      </c>
      <c r="T1651">
        <f t="shared" si="155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50"/>
        <v>41526.435613425929</v>
      </c>
      <c r="P1652">
        <f t="shared" si="153"/>
        <v>142</v>
      </c>
      <c r="Q1652">
        <f t="shared" si="154"/>
        <v>88.47</v>
      </c>
      <c r="R1652" t="str">
        <f t="shared" si="151"/>
        <v>music</v>
      </c>
      <c r="S1652" t="str">
        <f t="shared" si="152"/>
        <v>pop</v>
      </c>
      <c r="T1652">
        <f t="shared" si="155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50"/>
        <v>40625.900694444441</v>
      </c>
      <c r="P1653">
        <f t="shared" si="153"/>
        <v>101</v>
      </c>
      <c r="Q1653">
        <f t="shared" si="154"/>
        <v>100.75</v>
      </c>
      <c r="R1653" t="str">
        <f t="shared" si="151"/>
        <v>music</v>
      </c>
      <c r="S1653" t="str">
        <f t="shared" si="152"/>
        <v>pop</v>
      </c>
      <c r="T1653">
        <f t="shared" si="155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50"/>
        <v>41572.492974537039</v>
      </c>
      <c r="P1654">
        <f t="shared" si="153"/>
        <v>101</v>
      </c>
      <c r="Q1654">
        <f t="shared" si="154"/>
        <v>64.709999999999994</v>
      </c>
      <c r="R1654" t="str">
        <f t="shared" si="151"/>
        <v>music</v>
      </c>
      <c r="S1654" t="str">
        <f t="shared" si="152"/>
        <v>pop</v>
      </c>
      <c r="T1654">
        <f t="shared" si="155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50"/>
        <v>40626.834444444445</v>
      </c>
      <c r="P1655">
        <f t="shared" si="153"/>
        <v>174</v>
      </c>
      <c r="Q1655">
        <f t="shared" si="154"/>
        <v>51.85</v>
      </c>
      <c r="R1655" t="str">
        <f t="shared" si="151"/>
        <v>music</v>
      </c>
      <c r="S1655" t="str">
        <f t="shared" si="152"/>
        <v>pop</v>
      </c>
      <c r="T1655">
        <f t="shared" si="155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50"/>
        <v>40987.890740740739</v>
      </c>
      <c r="P1656">
        <f t="shared" si="153"/>
        <v>120</v>
      </c>
      <c r="Q1656">
        <f t="shared" si="154"/>
        <v>38.79</v>
      </c>
      <c r="R1656" t="str">
        <f t="shared" si="151"/>
        <v>music</v>
      </c>
      <c r="S1656" t="str">
        <f t="shared" si="152"/>
        <v>pop</v>
      </c>
      <c r="T1656">
        <f t="shared" si="155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50"/>
        <v>40974.791898148149</v>
      </c>
      <c r="P1657">
        <f t="shared" si="153"/>
        <v>143</v>
      </c>
      <c r="Q1657">
        <f t="shared" si="154"/>
        <v>44.65</v>
      </c>
      <c r="R1657" t="str">
        <f t="shared" si="151"/>
        <v>music</v>
      </c>
      <c r="S1657" t="str">
        <f t="shared" si="152"/>
        <v>pop</v>
      </c>
      <c r="T1657">
        <f t="shared" si="155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50"/>
        <v>41226.928842592592</v>
      </c>
      <c r="P1658">
        <f t="shared" si="153"/>
        <v>100</v>
      </c>
      <c r="Q1658">
        <f t="shared" si="154"/>
        <v>156.77000000000001</v>
      </c>
      <c r="R1658" t="str">
        <f t="shared" si="151"/>
        <v>music</v>
      </c>
      <c r="S1658" t="str">
        <f t="shared" si="152"/>
        <v>pop</v>
      </c>
      <c r="T1658">
        <f t="shared" si="155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50"/>
        <v>41023.782037037039</v>
      </c>
      <c r="P1659">
        <f t="shared" si="153"/>
        <v>105</v>
      </c>
      <c r="Q1659">
        <f t="shared" si="154"/>
        <v>118.7</v>
      </c>
      <c r="R1659" t="str">
        <f t="shared" si="151"/>
        <v>music</v>
      </c>
      <c r="S1659" t="str">
        <f t="shared" si="152"/>
        <v>pop</v>
      </c>
      <c r="T1659">
        <f t="shared" si="155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50"/>
        <v>41223.22184027778</v>
      </c>
      <c r="P1660">
        <f t="shared" si="153"/>
        <v>132</v>
      </c>
      <c r="Q1660">
        <f t="shared" si="154"/>
        <v>74.150000000000006</v>
      </c>
      <c r="R1660" t="str">
        <f t="shared" si="151"/>
        <v>music</v>
      </c>
      <c r="S1660" t="str">
        <f t="shared" si="152"/>
        <v>pop</v>
      </c>
      <c r="T1660">
        <f t="shared" si="155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50"/>
        <v>41596.913437499999</v>
      </c>
      <c r="P1661">
        <f t="shared" si="153"/>
        <v>113</v>
      </c>
      <c r="Q1661">
        <f t="shared" si="154"/>
        <v>12.53</v>
      </c>
      <c r="R1661" t="str">
        <f t="shared" si="151"/>
        <v>music</v>
      </c>
      <c r="S1661" t="str">
        <f t="shared" si="152"/>
        <v>pop</v>
      </c>
      <c r="T1661">
        <f t="shared" si="155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50"/>
        <v>42459.693865740745</v>
      </c>
      <c r="P1662">
        <f t="shared" si="153"/>
        <v>1254</v>
      </c>
      <c r="Q1662">
        <f t="shared" si="154"/>
        <v>27.86</v>
      </c>
      <c r="R1662" t="str">
        <f t="shared" si="151"/>
        <v>music</v>
      </c>
      <c r="S1662" t="str">
        <f t="shared" si="152"/>
        <v>pop</v>
      </c>
      <c r="T1662">
        <f t="shared" si="155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50"/>
        <v>42343.998043981483</v>
      </c>
      <c r="P1663">
        <f t="shared" si="153"/>
        <v>103</v>
      </c>
      <c r="Q1663">
        <f t="shared" si="154"/>
        <v>80.180000000000007</v>
      </c>
      <c r="R1663" t="str">
        <f t="shared" si="151"/>
        <v>music</v>
      </c>
      <c r="S1663" t="str">
        <f t="shared" si="152"/>
        <v>pop</v>
      </c>
      <c r="T1663">
        <f t="shared" si="155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50"/>
        <v>40848.198333333334</v>
      </c>
      <c r="P1664">
        <f t="shared" si="153"/>
        <v>103</v>
      </c>
      <c r="Q1664">
        <f t="shared" si="154"/>
        <v>132.44</v>
      </c>
      <c r="R1664" t="str">
        <f t="shared" si="151"/>
        <v>music</v>
      </c>
      <c r="S1664" t="str">
        <f t="shared" si="152"/>
        <v>pop</v>
      </c>
      <c r="T1664">
        <f t="shared" si="155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50"/>
        <v>42006.02207175926</v>
      </c>
      <c r="P1665">
        <f t="shared" si="153"/>
        <v>108</v>
      </c>
      <c r="Q1665">
        <f t="shared" si="154"/>
        <v>33.75</v>
      </c>
      <c r="R1665" t="str">
        <f t="shared" si="151"/>
        <v>music</v>
      </c>
      <c r="S1665" t="str">
        <f t="shared" si="152"/>
        <v>pop</v>
      </c>
      <c r="T1665">
        <f t="shared" si="155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56">(((J1666/60)/60)/24)+DATE(1970,1,1)</f>
        <v>40939.761782407404</v>
      </c>
      <c r="P1666">
        <f t="shared" si="153"/>
        <v>122</v>
      </c>
      <c r="Q1666">
        <f t="shared" si="154"/>
        <v>34.380000000000003</v>
      </c>
      <c r="R1666" t="str">
        <f t="shared" ref="R1666:R1729" si="157">LEFT(N1666,SEARCH("/",N1666)-1)</f>
        <v>music</v>
      </c>
      <c r="S1666" t="str">
        <f t="shared" ref="S1666:S1729" si="158">RIGHT(N1666,LEN(N1666)-SEARCH("/",N1666))</f>
        <v>pop</v>
      </c>
      <c r="T1666">
        <f t="shared" si="155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56"/>
        <v>40564.649456018517</v>
      </c>
      <c r="P1667">
        <f t="shared" ref="P1667:P1730" si="159">ROUND(E1667/D1667*100,0)</f>
        <v>119</v>
      </c>
      <c r="Q1667">
        <f t="shared" ref="Q1667:Q1730" si="160">IFERROR(ROUND(E1667/L1667,2),0)</f>
        <v>44.96</v>
      </c>
      <c r="R1667" t="str">
        <f t="shared" si="157"/>
        <v>music</v>
      </c>
      <c r="S1667" t="str">
        <f t="shared" si="158"/>
        <v>pop</v>
      </c>
      <c r="T1667">
        <f t="shared" ref="T1667:T1730" si="161">YEAR(O1667)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56"/>
        <v>41331.253159722226</v>
      </c>
      <c r="P1668">
        <f t="shared" si="159"/>
        <v>161</v>
      </c>
      <c r="Q1668">
        <f t="shared" si="160"/>
        <v>41.04</v>
      </c>
      <c r="R1668" t="str">
        <f t="shared" si="157"/>
        <v>music</v>
      </c>
      <c r="S1668" t="str">
        <f t="shared" si="158"/>
        <v>pop</v>
      </c>
      <c r="T1668">
        <f t="shared" si="161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56"/>
        <v>41682.0705787037</v>
      </c>
      <c r="P1669">
        <f t="shared" si="159"/>
        <v>127</v>
      </c>
      <c r="Q1669">
        <f t="shared" si="160"/>
        <v>52.6</v>
      </c>
      <c r="R1669" t="str">
        <f t="shared" si="157"/>
        <v>music</v>
      </c>
      <c r="S1669" t="str">
        <f t="shared" si="158"/>
        <v>pop</v>
      </c>
      <c r="T1669">
        <f t="shared" si="161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56"/>
        <v>40845.14975694444</v>
      </c>
      <c r="P1670">
        <f t="shared" si="159"/>
        <v>103</v>
      </c>
      <c r="Q1670">
        <f t="shared" si="160"/>
        <v>70.78</v>
      </c>
      <c r="R1670" t="str">
        <f t="shared" si="157"/>
        <v>music</v>
      </c>
      <c r="S1670" t="str">
        <f t="shared" si="158"/>
        <v>pop</v>
      </c>
      <c r="T1670">
        <f t="shared" si="161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56"/>
        <v>42461.885138888887</v>
      </c>
      <c r="P1671">
        <f t="shared" si="159"/>
        <v>140</v>
      </c>
      <c r="Q1671">
        <f t="shared" si="160"/>
        <v>53.75</v>
      </c>
      <c r="R1671" t="str">
        <f t="shared" si="157"/>
        <v>music</v>
      </c>
      <c r="S1671" t="str">
        <f t="shared" si="158"/>
        <v>pop</v>
      </c>
      <c r="T1671">
        <f t="shared" si="161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56"/>
        <v>40313.930543981485</v>
      </c>
      <c r="P1672">
        <f t="shared" si="159"/>
        <v>103</v>
      </c>
      <c r="Q1672">
        <f t="shared" si="160"/>
        <v>44.61</v>
      </c>
      <c r="R1672" t="str">
        <f t="shared" si="157"/>
        <v>music</v>
      </c>
      <c r="S1672" t="str">
        <f t="shared" si="158"/>
        <v>pop</v>
      </c>
      <c r="T1672">
        <f t="shared" si="161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56"/>
        <v>42553.54414351852</v>
      </c>
      <c r="P1673">
        <f t="shared" si="159"/>
        <v>101</v>
      </c>
      <c r="Q1673">
        <f t="shared" si="160"/>
        <v>26.15</v>
      </c>
      <c r="R1673" t="str">
        <f t="shared" si="157"/>
        <v>music</v>
      </c>
      <c r="S1673" t="str">
        <f t="shared" si="158"/>
        <v>pop</v>
      </c>
      <c r="T1673">
        <f t="shared" si="161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56"/>
        <v>41034.656597222223</v>
      </c>
      <c r="P1674">
        <f t="shared" si="159"/>
        <v>113</v>
      </c>
      <c r="Q1674">
        <f t="shared" si="160"/>
        <v>39.18</v>
      </c>
      <c r="R1674" t="str">
        <f t="shared" si="157"/>
        <v>music</v>
      </c>
      <c r="S1674" t="str">
        <f t="shared" si="158"/>
        <v>pop</v>
      </c>
      <c r="T1674">
        <f t="shared" si="161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56"/>
        <v>42039.878379629634</v>
      </c>
      <c r="P1675">
        <f t="shared" si="159"/>
        <v>128</v>
      </c>
      <c r="Q1675">
        <f t="shared" si="160"/>
        <v>45.59</v>
      </c>
      <c r="R1675" t="str">
        <f t="shared" si="157"/>
        <v>music</v>
      </c>
      <c r="S1675" t="str">
        <f t="shared" si="158"/>
        <v>pop</v>
      </c>
      <c r="T1675">
        <f t="shared" si="161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56"/>
        <v>42569.605393518519</v>
      </c>
      <c r="P1676">
        <f t="shared" si="159"/>
        <v>202</v>
      </c>
      <c r="Q1676">
        <f t="shared" si="160"/>
        <v>89.25</v>
      </c>
      <c r="R1676" t="str">
        <f t="shared" si="157"/>
        <v>music</v>
      </c>
      <c r="S1676" t="str">
        <f t="shared" si="158"/>
        <v>pop</v>
      </c>
      <c r="T1676">
        <f t="shared" si="161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56"/>
        <v>40802.733101851853</v>
      </c>
      <c r="P1677">
        <f t="shared" si="159"/>
        <v>137</v>
      </c>
      <c r="Q1677">
        <f t="shared" si="160"/>
        <v>40.42</v>
      </c>
      <c r="R1677" t="str">
        <f t="shared" si="157"/>
        <v>music</v>
      </c>
      <c r="S1677" t="str">
        <f t="shared" si="158"/>
        <v>pop</v>
      </c>
      <c r="T1677">
        <f t="shared" si="161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56"/>
        <v>40973.72623842593</v>
      </c>
      <c r="P1678">
        <f t="shared" si="159"/>
        <v>115</v>
      </c>
      <c r="Q1678">
        <f t="shared" si="160"/>
        <v>82.38</v>
      </c>
      <c r="R1678" t="str">
        <f t="shared" si="157"/>
        <v>music</v>
      </c>
      <c r="S1678" t="str">
        <f t="shared" si="158"/>
        <v>pop</v>
      </c>
      <c r="T1678">
        <f t="shared" si="161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56"/>
        <v>42416.407129629632</v>
      </c>
      <c r="P1679">
        <f t="shared" si="159"/>
        <v>112</v>
      </c>
      <c r="Q1679">
        <f t="shared" si="160"/>
        <v>159.52000000000001</v>
      </c>
      <c r="R1679" t="str">
        <f t="shared" si="157"/>
        <v>music</v>
      </c>
      <c r="S1679" t="str">
        <f t="shared" si="158"/>
        <v>pop</v>
      </c>
      <c r="T1679">
        <f t="shared" si="161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56"/>
        <v>41662.854988425926</v>
      </c>
      <c r="P1680">
        <f t="shared" si="159"/>
        <v>118</v>
      </c>
      <c r="Q1680">
        <f t="shared" si="160"/>
        <v>36.24</v>
      </c>
      <c r="R1680" t="str">
        <f t="shared" si="157"/>
        <v>music</v>
      </c>
      <c r="S1680" t="str">
        <f t="shared" si="158"/>
        <v>pop</v>
      </c>
      <c r="T1680">
        <f t="shared" si="161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56"/>
        <v>40723.068807870368</v>
      </c>
      <c r="P1681">
        <f t="shared" si="159"/>
        <v>175</v>
      </c>
      <c r="Q1681">
        <f t="shared" si="160"/>
        <v>62.5</v>
      </c>
      <c r="R1681" t="str">
        <f t="shared" si="157"/>
        <v>music</v>
      </c>
      <c r="S1681" t="str">
        <f t="shared" si="158"/>
        <v>pop</v>
      </c>
      <c r="T1681">
        <f t="shared" si="161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56"/>
        <v>41802.757719907408</v>
      </c>
      <c r="P1682">
        <f t="shared" si="159"/>
        <v>118</v>
      </c>
      <c r="Q1682">
        <f t="shared" si="160"/>
        <v>47</v>
      </c>
      <c r="R1682" t="str">
        <f t="shared" si="157"/>
        <v>music</v>
      </c>
      <c r="S1682" t="str">
        <f t="shared" si="158"/>
        <v>pop</v>
      </c>
      <c r="T1682">
        <f t="shared" si="161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56"/>
        <v>42774.121342592596</v>
      </c>
      <c r="P1683">
        <f t="shared" si="159"/>
        <v>101</v>
      </c>
      <c r="Q1683">
        <f t="shared" si="160"/>
        <v>74.58</v>
      </c>
      <c r="R1683" t="str">
        <f t="shared" si="157"/>
        <v>music</v>
      </c>
      <c r="S1683" t="str">
        <f t="shared" si="158"/>
        <v>faith</v>
      </c>
      <c r="T1683">
        <f t="shared" si="161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56"/>
        <v>42779.21365740741</v>
      </c>
      <c r="P1684">
        <f t="shared" si="159"/>
        <v>0</v>
      </c>
      <c r="Q1684">
        <f t="shared" si="160"/>
        <v>0</v>
      </c>
      <c r="R1684" t="str">
        <f t="shared" si="157"/>
        <v>music</v>
      </c>
      <c r="S1684" t="str">
        <f t="shared" si="158"/>
        <v>faith</v>
      </c>
      <c r="T1684">
        <f t="shared" si="161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56"/>
        <v>42808.781689814816</v>
      </c>
      <c r="P1685">
        <f t="shared" si="159"/>
        <v>22</v>
      </c>
      <c r="Q1685">
        <f t="shared" si="160"/>
        <v>76</v>
      </c>
      <c r="R1685" t="str">
        <f t="shared" si="157"/>
        <v>music</v>
      </c>
      <c r="S1685" t="str">
        <f t="shared" si="158"/>
        <v>faith</v>
      </c>
      <c r="T1685">
        <f t="shared" si="161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56"/>
        <v>42783.815289351856</v>
      </c>
      <c r="P1686">
        <f t="shared" si="159"/>
        <v>109</v>
      </c>
      <c r="Q1686">
        <f t="shared" si="160"/>
        <v>86.44</v>
      </c>
      <c r="R1686" t="str">
        <f t="shared" si="157"/>
        <v>music</v>
      </c>
      <c r="S1686" t="str">
        <f t="shared" si="158"/>
        <v>faith</v>
      </c>
      <c r="T1686">
        <f t="shared" si="161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56"/>
        <v>42788.2502662037</v>
      </c>
      <c r="P1687">
        <f t="shared" si="159"/>
        <v>103</v>
      </c>
      <c r="Q1687">
        <f t="shared" si="160"/>
        <v>24</v>
      </c>
      <c r="R1687" t="str">
        <f t="shared" si="157"/>
        <v>music</v>
      </c>
      <c r="S1687" t="str">
        <f t="shared" si="158"/>
        <v>faith</v>
      </c>
      <c r="T1687">
        <f t="shared" si="161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56"/>
        <v>42792.843969907408</v>
      </c>
      <c r="P1688">
        <f t="shared" si="159"/>
        <v>0</v>
      </c>
      <c r="Q1688">
        <f t="shared" si="160"/>
        <v>18</v>
      </c>
      <c r="R1688" t="str">
        <f t="shared" si="157"/>
        <v>music</v>
      </c>
      <c r="S1688" t="str">
        <f t="shared" si="158"/>
        <v>faith</v>
      </c>
      <c r="T1688">
        <f t="shared" si="161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56"/>
        <v>42802.046817129631</v>
      </c>
      <c r="P1689">
        <f t="shared" si="159"/>
        <v>31</v>
      </c>
      <c r="Q1689">
        <f t="shared" si="160"/>
        <v>80.13</v>
      </c>
      <c r="R1689" t="str">
        <f t="shared" si="157"/>
        <v>music</v>
      </c>
      <c r="S1689" t="str">
        <f t="shared" si="158"/>
        <v>faith</v>
      </c>
      <c r="T1689">
        <f t="shared" si="161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56"/>
        <v>42804.534652777773</v>
      </c>
      <c r="P1690">
        <f t="shared" si="159"/>
        <v>44</v>
      </c>
      <c r="Q1690">
        <f t="shared" si="160"/>
        <v>253.14</v>
      </c>
      <c r="R1690" t="str">
        <f t="shared" si="157"/>
        <v>music</v>
      </c>
      <c r="S1690" t="str">
        <f t="shared" si="158"/>
        <v>faith</v>
      </c>
      <c r="T1690">
        <f t="shared" si="161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56"/>
        <v>42780.942476851851</v>
      </c>
      <c r="P1691">
        <f t="shared" si="159"/>
        <v>100</v>
      </c>
      <c r="Q1691">
        <f t="shared" si="160"/>
        <v>171.43</v>
      </c>
      <c r="R1691" t="str">
        <f t="shared" si="157"/>
        <v>music</v>
      </c>
      <c r="S1691" t="str">
        <f t="shared" si="158"/>
        <v>faith</v>
      </c>
      <c r="T1691">
        <f t="shared" si="161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56"/>
        <v>42801.43104166667</v>
      </c>
      <c r="P1692">
        <f t="shared" si="159"/>
        <v>25</v>
      </c>
      <c r="Q1692">
        <f t="shared" si="160"/>
        <v>57.73</v>
      </c>
      <c r="R1692" t="str">
        <f t="shared" si="157"/>
        <v>music</v>
      </c>
      <c r="S1692" t="str">
        <f t="shared" si="158"/>
        <v>faith</v>
      </c>
      <c r="T1692">
        <f t="shared" si="161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56"/>
        <v>42795.701481481476</v>
      </c>
      <c r="P1693">
        <f t="shared" si="159"/>
        <v>33</v>
      </c>
      <c r="Q1693">
        <f t="shared" si="160"/>
        <v>264.26</v>
      </c>
      <c r="R1693" t="str">
        <f t="shared" si="157"/>
        <v>music</v>
      </c>
      <c r="S1693" t="str">
        <f t="shared" si="158"/>
        <v>faith</v>
      </c>
      <c r="T1693">
        <f t="shared" si="161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56"/>
        <v>42788.151238425926</v>
      </c>
      <c r="P1694">
        <f t="shared" si="159"/>
        <v>48</v>
      </c>
      <c r="Q1694">
        <f t="shared" si="160"/>
        <v>159.33000000000001</v>
      </c>
      <c r="R1694" t="str">
        <f t="shared" si="157"/>
        <v>music</v>
      </c>
      <c r="S1694" t="str">
        <f t="shared" si="158"/>
        <v>faith</v>
      </c>
      <c r="T1694">
        <f t="shared" si="161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56"/>
        <v>42803.920277777783</v>
      </c>
      <c r="P1695">
        <f t="shared" si="159"/>
        <v>9</v>
      </c>
      <c r="Q1695">
        <f t="shared" si="160"/>
        <v>35</v>
      </c>
      <c r="R1695" t="str">
        <f t="shared" si="157"/>
        <v>music</v>
      </c>
      <c r="S1695" t="str">
        <f t="shared" si="158"/>
        <v>faith</v>
      </c>
      <c r="T1695">
        <f t="shared" si="161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56"/>
        <v>42791.669837962967</v>
      </c>
      <c r="P1696">
        <f t="shared" si="159"/>
        <v>0</v>
      </c>
      <c r="Q1696">
        <f t="shared" si="160"/>
        <v>5</v>
      </c>
      <c r="R1696" t="str">
        <f t="shared" si="157"/>
        <v>music</v>
      </c>
      <c r="S1696" t="str">
        <f t="shared" si="158"/>
        <v>faith</v>
      </c>
      <c r="T1696">
        <f t="shared" si="161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56"/>
        <v>42801.031412037039</v>
      </c>
      <c r="P1697">
        <f t="shared" si="159"/>
        <v>12</v>
      </c>
      <c r="Q1697">
        <f t="shared" si="160"/>
        <v>61.09</v>
      </c>
      <c r="R1697" t="str">
        <f t="shared" si="157"/>
        <v>music</v>
      </c>
      <c r="S1697" t="str">
        <f t="shared" si="158"/>
        <v>faith</v>
      </c>
      <c r="T1697">
        <f t="shared" si="161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56"/>
        <v>42796.069571759261</v>
      </c>
      <c r="P1698">
        <f t="shared" si="159"/>
        <v>0</v>
      </c>
      <c r="Q1698">
        <f t="shared" si="160"/>
        <v>0</v>
      </c>
      <c r="R1698" t="str">
        <f t="shared" si="157"/>
        <v>music</v>
      </c>
      <c r="S1698" t="str">
        <f t="shared" si="158"/>
        <v>faith</v>
      </c>
      <c r="T1698">
        <f t="shared" si="161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56"/>
        <v>42805.032962962956</v>
      </c>
      <c r="P1699">
        <f t="shared" si="159"/>
        <v>20</v>
      </c>
      <c r="Q1699">
        <f t="shared" si="160"/>
        <v>114.82</v>
      </c>
      <c r="R1699" t="str">
        <f t="shared" si="157"/>
        <v>music</v>
      </c>
      <c r="S1699" t="str">
        <f t="shared" si="158"/>
        <v>faith</v>
      </c>
      <c r="T1699">
        <f t="shared" si="161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56"/>
        <v>42796.207870370374</v>
      </c>
      <c r="P1700">
        <f t="shared" si="159"/>
        <v>0</v>
      </c>
      <c r="Q1700">
        <f t="shared" si="160"/>
        <v>0</v>
      </c>
      <c r="R1700" t="str">
        <f t="shared" si="157"/>
        <v>music</v>
      </c>
      <c r="S1700" t="str">
        <f t="shared" si="158"/>
        <v>faith</v>
      </c>
      <c r="T1700">
        <f t="shared" si="161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56"/>
        <v>42806.863946759258</v>
      </c>
      <c r="P1701">
        <f t="shared" si="159"/>
        <v>4</v>
      </c>
      <c r="Q1701">
        <f t="shared" si="160"/>
        <v>54</v>
      </c>
      <c r="R1701" t="str">
        <f t="shared" si="157"/>
        <v>music</v>
      </c>
      <c r="S1701" t="str">
        <f t="shared" si="158"/>
        <v>faith</v>
      </c>
      <c r="T1701">
        <f t="shared" si="161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56"/>
        <v>42796.071643518517</v>
      </c>
      <c r="P1702">
        <f t="shared" si="159"/>
        <v>26</v>
      </c>
      <c r="Q1702">
        <f t="shared" si="160"/>
        <v>65.97</v>
      </c>
      <c r="R1702" t="str">
        <f t="shared" si="157"/>
        <v>music</v>
      </c>
      <c r="S1702" t="str">
        <f t="shared" si="158"/>
        <v>faith</v>
      </c>
      <c r="T1702">
        <f t="shared" si="161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56"/>
        <v>41989.664409722223</v>
      </c>
      <c r="P1703">
        <f t="shared" si="159"/>
        <v>0</v>
      </c>
      <c r="Q1703">
        <f t="shared" si="160"/>
        <v>5</v>
      </c>
      <c r="R1703" t="str">
        <f t="shared" si="157"/>
        <v>music</v>
      </c>
      <c r="S1703" t="str">
        <f t="shared" si="158"/>
        <v>faith</v>
      </c>
      <c r="T1703">
        <f t="shared" si="161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56"/>
        <v>42063.869791666672</v>
      </c>
      <c r="P1704">
        <f t="shared" si="159"/>
        <v>0</v>
      </c>
      <c r="Q1704">
        <f t="shared" si="160"/>
        <v>1</v>
      </c>
      <c r="R1704" t="str">
        <f t="shared" si="157"/>
        <v>music</v>
      </c>
      <c r="S1704" t="str">
        <f t="shared" si="158"/>
        <v>faith</v>
      </c>
      <c r="T1704">
        <f t="shared" si="161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56"/>
        <v>42187.281678240746</v>
      </c>
      <c r="P1705">
        <f t="shared" si="159"/>
        <v>1</v>
      </c>
      <c r="Q1705">
        <f t="shared" si="160"/>
        <v>25.5</v>
      </c>
      <c r="R1705" t="str">
        <f t="shared" si="157"/>
        <v>music</v>
      </c>
      <c r="S1705" t="str">
        <f t="shared" si="158"/>
        <v>faith</v>
      </c>
      <c r="T1705">
        <f t="shared" si="161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56"/>
        <v>42021.139733796299</v>
      </c>
      <c r="P1706">
        <f t="shared" si="159"/>
        <v>65</v>
      </c>
      <c r="Q1706">
        <f t="shared" si="160"/>
        <v>118.36</v>
      </c>
      <c r="R1706" t="str">
        <f t="shared" si="157"/>
        <v>music</v>
      </c>
      <c r="S1706" t="str">
        <f t="shared" si="158"/>
        <v>faith</v>
      </c>
      <c r="T1706">
        <f t="shared" si="161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56"/>
        <v>42245.016736111109</v>
      </c>
      <c r="P1707">
        <f t="shared" si="159"/>
        <v>0</v>
      </c>
      <c r="Q1707">
        <f t="shared" si="160"/>
        <v>0</v>
      </c>
      <c r="R1707" t="str">
        <f t="shared" si="157"/>
        <v>music</v>
      </c>
      <c r="S1707" t="str">
        <f t="shared" si="158"/>
        <v>faith</v>
      </c>
      <c r="T1707">
        <f t="shared" si="161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56"/>
        <v>42179.306388888886</v>
      </c>
      <c r="P1708">
        <f t="shared" si="159"/>
        <v>0</v>
      </c>
      <c r="Q1708">
        <f t="shared" si="160"/>
        <v>0</v>
      </c>
      <c r="R1708" t="str">
        <f t="shared" si="157"/>
        <v>music</v>
      </c>
      <c r="S1708" t="str">
        <f t="shared" si="158"/>
        <v>faith</v>
      </c>
      <c r="T1708">
        <f t="shared" si="161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56"/>
        <v>42427.721006944441</v>
      </c>
      <c r="P1709">
        <f t="shared" si="159"/>
        <v>10</v>
      </c>
      <c r="Q1709">
        <f t="shared" si="160"/>
        <v>54.11</v>
      </c>
      <c r="R1709" t="str">
        <f t="shared" si="157"/>
        <v>music</v>
      </c>
      <c r="S1709" t="str">
        <f t="shared" si="158"/>
        <v>faith</v>
      </c>
      <c r="T1709">
        <f t="shared" si="161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56"/>
        <v>42451.866967592592</v>
      </c>
      <c r="P1710">
        <f t="shared" si="159"/>
        <v>0</v>
      </c>
      <c r="Q1710">
        <f t="shared" si="160"/>
        <v>0</v>
      </c>
      <c r="R1710" t="str">
        <f t="shared" si="157"/>
        <v>music</v>
      </c>
      <c r="S1710" t="str">
        <f t="shared" si="158"/>
        <v>faith</v>
      </c>
      <c r="T1710">
        <f t="shared" si="161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56"/>
        <v>41841.56381944444</v>
      </c>
      <c r="P1711">
        <f t="shared" si="159"/>
        <v>5</v>
      </c>
      <c r="Q1711">
        <f t="shared" si="160"/>
        <v>21.25</v>
      </c>
      <c r="R1711" t="str">
        <f t="shared" si="157"/>
        <v>music</v>
      </c>
      <c r="S1711" t="str">
        <f t="shared" si="158"/>
        <v>faith</v>
      </c>
      <c r="T1711">
        <f t="shared" si="161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56"/>
        <v>42341.59129629629</v>
      </c>
      <c r="P1712">
        <f t="shared" si="159"/>
        <v>1</v>
      </c>
      <c r="Q1712">
        <f t="shared" si="160"/>
        <v>34</v>
      </c>
      <c r="R1712" t="str">
        <f t="shared" si="157"/>
        <v>music</v>
      </c>
      <c r="S1712" t="str">
        <f t="shared" si="158"/>
        <v>faith</v>
      </c>
      <c r="T1712">
        <f t="shared" si="161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56"/>
        <v>41852.646226851852</v>
      </c>
      <c r="P1713">
        <f t="shared" si="159"/>
        <v>11</v>
      </c>
      <c r="Q1713">
        <f t="shared" si="160"/>
        <v>525</v>
      </c>
      <c r="R1713" t="str">
        <f t="shared" si="157"/>
        <v>music</v>
      </c>
      <c r="S1713" t="str">
        <f t="shared" si="158"/>
        <v>faith</v>
      </c>
      <c r="T1713">
        <f t="shared" si="161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56"/>
        <v>42125.913807870369</v>
      </c>
      <c r="P1714">
        <f t="shared" si="159"/>
        <v>0</v>
      </c>
      <c r="Q1714">
        <f t="shared" si="160"/>
        <v>0</v>
      </c>
      <c r="R1714" t="str">
        <f t="shared" si="157"/>
        <v>music</v>
      </c>
      <c r="S1714" t="str">
        <f t="shared" si="158"/>
        <v>faith</v>
      </c>
      <c r="T1714">
        <f t="shared" si="161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56"/>
        <v>41887.801064814819</v>
      </c>
      <c r="P1715">
        <f t="shared" si="159"/>
        <v>2</v>
      </c>
      <c r="Q1715">
        <f t="shared" si="160"/>
        <v>50</v>
      </c>
      <c r="R1715" t="str">
        <f t="shared" si="157"/>
        <v>music</v>
      </c>
      <c r="S1715" t="str">
        <f t="shared" si="158"/>
        <v>faith</v>
      </c>
      <c r="T1715">
        <f t="shared" si="161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56"/>
        <v>42095.918530092589</v>
      </c>
      <c r="P1716">
        <f t="shared" si="159"/>
        <v>8</v>
      </c>
      <c r="Q1716">
        <f t="shared" si="160"/>
        <v>115.71</v>
      </c>
      <c r="R1716" t="str">
        <f t="shared" si="157"/>
        <v>music</v>
      </c>
      <c r="S1716" t="str">
        <f t="shared" si="158"/>
        <v>faith</v>
      </c>
      <c r="T1716">
        <f t="shared" si="161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56"/>
        <v>42064.217418981483</v>
      </c>
      <c r="P1717">
        <f t="shared" si="159"/>
        <v>0</v>
      </c>
      <c r="Q1717">
        <f t="shared" si="160"/>
        <v>5.5</v>
      </c>
      <c r="R1717" t="str">
        <f t="shared" si="157"/>
        <v>music</v>
      </c>
      <c r="S1717" t="str">
        <f t="shared" si="158"/>
        <v>faith</v>
      </c>
      <c r="T1717">
        <f t="shared" si="161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56"/>
        <v>42673.577534722222</v>
      </c>
      <c r="P1718">
        <f t="shared" si="159"/>
        <v>8</v>
      </c>
      <c r="Q1718">
        <f t="shared" si="160"/>
        <v>50</v>
      </c>
      <c r="R1718" t="str">
        <f t="shared" si="157"/>
        <v>music</v>
      </c>
      <c r="S1718" t="str">
        <f t="shared" si="158"/>
        <v>faith</v>
      </c>
      <c r="T1718">
        <f t="shared" si="161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56"/>
        <v>42460.98192129629</v>
      </c>
      <c r="P1719">
        <f t="shared" si="159"/>
        <v>43</v>
      </c>
      <c r="Q1719">
        <f t="shared" si="160"/>
        <v>34.020000000000003</v>
      </c>
      <c r="R1719" t="str">
        <f t="shared" si="157"/>
        <v>music</v>
      </c>
      <c r="S1719" t="str">
        <f t="shared" si="158"/>
        <v>faith</v>
      </c>
      <c r="T1719">
        <f t="shared" si="161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56"/>
        <v>42460.610520833332</v>
      </c>
      <c r="P1720">
        <f t="shared" si="159"/>
        <v>0</v>
      </c>
      <c r="Q1720">
        <f t="shared" si="160"/>
        <v>37.5</v>
      </c>
      <c r="R1720" t="str">
        <f t="shared" si="157"/>
        <v>music</v>
      </c>
      <c r="S1720" t="str">
        <f t="shared" si="158"/>
        <v>faith</v>
      </c>
      <c r="T1720">
        <f t="shared" si="161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56"/>
        <v>41869.534618055557</v>
      </c>
      <c r="P1721">
        <f t="shared" si="159"/>
        <v>1</v>
      </c>
      <c r="Q1721">
        <f t="shared" si="160"/>
        <v>11.67</v>
      </c>
      <c r="R1721" t="str">
        <f t="shared" si="157"/>
        <v>music</v>
      </c>
      <c r="S1721" t="str">
        <f t="shared" si="158"/>
        <v>faith</v>
      </c>
      <c r="T1721">
        <f t="shared" si="161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56"/>
        <v>41922.783229166671</v>
      </c>
      <c r="P1722">
        <f t="shared" si="159"/>
        <v>6</v>
      </c>
      <c r="Q1722">
        <f t="shared" si="160"/>
        <v>28.13</v>
      </c>
      <c r="R1722" t="str">
        <f t="shared" si="157"/>
        <v>music</v>
      </c>
      <c r="S1722" t="str">
        <f t="shared" si="158"/>
        <v>faith</v>
      </c>
      <c r="T1722">
        <f t="shared" si="161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56"/>
        <v>42319.461377314816</v>
      </c>
      <c r="P1723">
        <f t="shared" si="159"/>
        <v>0</v>
      </c>
      <c r="Q1723">
        <f t="shared" si="160"/>
        <v>0</v>
      </c>
      <c r="R1723" t="str">
        <f t="shared" si="157"/>
        <v>music</v>
      </c>
      <c r="S1723" t="str">
        <f t="shared" si="158"/>
        <v>faith</v>
      </c>
      <c r="T1723">
        <f t="shared" si="161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56"/>
        <v>42425.960983796293</v>
      </c>
      <c r="P1724">
        <f t="shared" si="159"/>
        <v>0</v>
      </c>
      <c r="Q1724">
        <f t="shared" si="160"/>
        <v>1</v>
      </c>
      <c r="R1724" t="str">
        <f t="shared" si="157"/>
        <v>music</v>
      </c>
      <c r="S1724" t="str">
        <f t="shared" si="158"/>
        <v>faith</v>
      </c>
      <c r="T1724">
        <f t="shared" si="161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56"/>
        <v>42129.82540509259</v>
      </c>
      <c r="P1725">
        <f t="shared" si="159"/>
        <v>7</v>
      </c>
      <c r="Q1725">
        <f t="shared" si="160"/>
        <v>216.67</v>
      </c>
      <c r="R1725" t="str">
        <f t="shared" si="157"/>
        <v>music</v>
      </c>
      <c r="S1725" t="str">
        <f t="shared" si="158"/>
        <v>faith</v>
      </c>
      <c r="T1725">
        <f t="shared" si="161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56"/>
        <v>41912.932430555556</v>
      </c>
      <c r="P1726">
        <f t="shared" si="159"/>
        <v>1</v>
      </c>
      <c r="Q1726">
        <f t="shared" si="160"/>
        <v>8.75</v>
      </c>
      <c r="R1726" t="str">
        <f t="shared" si="157"/>
        <v>music</v>
      </c>
      <c r="S1726" t="str">
        <f t="shared" si="158"/>
        <v>faith</v>
      </c>
      <c r="T1726">
        <f t="shared" si="161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56"/>
        <v>41845.968159722222</v>
      </c>
      <c r="P1727">
        <f t="shared" si="159"/>
        <v>10</v>
      </c>
      <c r="Q1727">
        <f t="shared" si="160"/>
        <v>62.22</v>
      </c>
      <c r="R1727" t="str">
        <f t="shared" si="157"/>
        <v>music</v>
      </c>
      <c r="S1727" t="str">
        <f t="shared" si="158"/>
        <v>faith</v>
      </c>
      <c r="T1727">
        <f t="shared" si="161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56"/>
        <v>41788.919722222221</v>
      </c>
      <c r="P1728">
        <f t="shared" si="159"/>
        <v>34</v>
      </c>
      <c r="Q1728">
        <f t="shared" si="160"/>
        <v>137.25</v>
      </c>
      <c r="R1728" t="str">
        <f t="shared" si="157"/>
        <v>music</v>
      </c>
      <c r="S1728" t="str">
        <f t="shared" si="158"/>
        <v>faith</v>
      </c>
      <c r="T1728">
        <f t="shared" si="161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56"/>
        <v>42044.927974537044</v>
      </c>
      <c r="P1729">
        <f t="shared" si="159"/>
        <v>0</v>
      </c>
      <c r="Q1729">
        <f t="shared" si="160"/>
        <v>1</v>
      </c>
      <c r="R1729" t="str">
        <f t="shared" si="157"/>
        <v>music</v>
      </c>
      <c r="S1729" t="str">
        <f t="shared" si="158"/>
        <v>faith</v>
      </c>
      <c r="T1729">
        <f t="shared" si="161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62">(((J1730/60)/60)/24)+DATE(1970,1,1)</f>
        <v>42268.625856481478</v>
      </c>
      <c r="P1730">
        <f t="shared" si="159"/>
        <v>68</v>
      </c>
      <c r="Q1730">
        <f t="shared" si="160"/>
        <v>122.14</v>
      </c>
      <c r="R1730" t="str">
        <f t="shared" ref="R1730:R1793" si="163">LEFT(N1730,SEARCH("/",N1730)-1)</f>
        <v>music</v>
      </c>
      <c r="S1730" t="str">
        <f t="shared" ref="S1730:S1793" si="164">RIGHT(N1730,LEN(N1730)-SEARCH("/",N1730))</f>
        <v>faith</v>
      </c>
      <c r="T1730">
        <f t="shared" si="161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62"/>
        <v>42471.052152777775</v>
      </c>
      <c r="P1731">
        <f t="shared" ref="P1731:P1794" si="165">ROUND(E1731/D1731*100,0)</f>
        <v>0</v>
      </c>
      <c r="Q1731">
        <f t="shared" ref="Q1731:Q1794" si="166">IFERROR(ROUND(E1731/L1731,2),0)</f>
        <v>0</v>
      </c>
      <c r="R1731" t="str">
        <f t="shared" si="163"/>
        <v>music</v>
      </c>
      <c r="S1731" t="str">
        <f t="shared" si="164"/>
        <v>faith</v>
      </c>
      <c r="T1731">
        <f t="shared" ref="T1731:T1794" si="167">YEAR(O1731)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62"/>
        <v>42272.087766203709</v>
      </c>
      <c r="P1732">
        <f t="shared" si="165"/>
        <v>0</v>
      </c>
      <c r="Q1732">
        <f t="shared" si="166"/>
        <v>0</v>
      </c>
      <c r="R1732" t="str">
        <f t="shared" si="163"/>
        <v>music</v>
      </c>
      <c r="S1732" t="str">
        <f t="shared" si="164"/>
        <v>faith</v>
      </c>
      <c r="T1732">
        <f t="shared" si="167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62"/>
        <v>42152.906851851847</v>
      </c>
      <c r="P1733">
        <f t="shared" si="165"/>
        <v>0</v>
      </c>
      <c r="Q1733">
        <f t="shared" si="166"/>
        <v>0</v>
      </c>
      <c r="R1733" t="str">
        <f t="shared" si="163"/>
        <v>music</v>
      </c>
      <c r="S1733" t="str">
        <f t="shared" si="164"/>
        <v>faith</v>
      </c>
      <c r="T1733">
        <f t="shared" si="167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62"/>
        <v>42325.683807870373</v>
      </c>
      <c r="P1734">
        <f t="shared" si="165"/>
        <v>0</v>
      </c>
      <c r="Q1734">
        <f t="shared" si="166"/>
        <v>0</v>
      </c>
      <c r="R1734" t="str">
        <f t="shared" si="163"/>
        <v>music</v>
      </c>
      <c r="S1734" t="str">
        <f t="shared" si="164"/>
        <v>faith</v>
      </c>
      <c r="T1734">
        <f t="shared" si="167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62"/>
        <v>42614.675625000003</v>
      </c>
      <c r="P1735">
        <f t="shared" si="165"/>
        <v>0</v>
      </c>
      <c r="Q1735">
        <f t="shared" si="166"/>
        <v>0</v>
      </c>
      <c r="R1735" t="str">
        <f t="shared" si="163"/>
        <v>music</v>
      </c>
      <c r="S1735" t="str">
        <f t="shared" si="164"/>
        <v>faith</v>
      </c>
      <c r="T1735">
        <f t="shared" si="167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62"/>
        <v>42102.036527777775</v>
      </c>
      <c r="P1736">
        <f t="shared" si="165"/>
        <v>0</v>
      </c>
      <c r="Q1736">
        <f t="shared" si="166"/>
        <v>1</v>
      </c>
      <c r="R1736" t="str">
        <f t="shared" si="163"/>
        <v>music</v>
      </c>
      <c r="S1736" t="str">
        <f t="shared" si="164"/>
        <v>faith</v>
      </c>
      <c r="T1736">
        <f t="shared" si="167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62"/>
        <v>42559.814178240747</v>
      </c>
      <c r="P1737">
        <f t="shared" si="165"/>
        <v>11</v>
      </c>
      <c r="Q1737">
        <f t="shared" si="166"/>
        <v>55</v>
      </c>
      <c r="R1737" t="str">
        <f t="shared" si="163"/>
        <v>music</v>
      </c>
      <c r="S1737" t="str">
        <f t="shared" si="164"/>
        <v>faith</v>
      </c>
      <c r="T1737">
        <f t="shared" si="167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62"/>
        <v>42286.861493055556</v>
      </c>
      <c r="P1738">
        <f t="shared" si="165"/>
        <v>1</v>
      </c>
      <c r="Q1738">
        <f t="shared" si="166"/>
        <v>22</v>
      </c>
      <c r="R1738" t="str">
        <f t="shared" si="163"/>
        <v>music</v>
      </c>
      <c r="S1738" t="str">
        <f t="shared" si="164"/>
        <v>faith</v>
      </c>
      <c r="T1738">
        <f t="shared" si="167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62"/>
        <v>42175.948981481488</v>
      </c>
      <c r="P1739">
        <f t="shared" si="165"/>
        <v>21</v>
      </c>
      <c r="Q1739">
        <f t="shared" si="166"/>
        <v>56.67</v>
      </c>
      <c r="R1739" t="str">
        <f t="shared" si="163"/>
        <v>music</v>
      </c>
      <c r="S1739" t="str">
        <f t="shared" si="164"/>
        <v>faith</v>
      </c>
      <c r="T1739">
        <f t="shared" si="167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62"/>
        <v>41884.874328703707</v>
      </c>
      <c r="P1740">
        <f t="shared" si="165"/>
        <v>0</v>
      </c>
      <c r="Q1740">
        <f t="shared" si="166"/>
        <v>20</v>
      </c>
      <c r="R1740" t="str">
        <f t="shared" si="163"/>
        <v>music</v>
      </c>
      <c r="S1740" t="str">
        <f t="shared" si="164"/>
        <v>faith</v>
      </c>
      <c r="T1740">
        <f t="shared" si="167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62"/>
        <v>42435.874212962968</v>
      </c>
      <c r="P1741">
        <f t="shared" si="165"/>
        <v>0</v>
      </c>
      <c r="Q1741">
        <f t="shared" si="166"/>
        <v>1</v>
      </c>
      <c r="R1741" t="str">
        <f t="shared" si="163"/>
        <v>music</v>
      </c>
      <c r="S1741" t="str">
        <f t="shared" si="164"/>
        <v>faith</v>
      </c>
      <c r="T1741">
        <f t="shared" si="167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62"/>
        <v>42171.817384259266</v>
      </c>
      <c r="P1742">
        <f t="shared" si="165"/>
        <v>0</v>
      </c>
      <c r="Q1742">
        <f t="shared" si="166"/>
        <v>0</v>
      </c>
      <c r="R1742" t="str">
        <f t="shared" si="163"/>
        <v>music</v>
      </c>
      <c r="S1742" t="str">
        <f t="shared" si="164"/>
        <v>faith</v>
      </c>
      <c r="T1742">
        <f t="shared" si="167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62"/>
        <v>42120.628136574072</v>
      </c>
      <c r="P1743">
        <f t="shared" si="165"/>
        <v>111</v>
      </c>
      <c r="Q1743">
        <f t="shared" si="166"/>
        <v>25.58</v>
      </c>
      <c r="R1743" t="str">
        <f t="shared" si="163"/>
        <v>photography</v>
      </c>
      <c r="S1743" t="str">
        <f t="shared" si="164"/>
        <v>photobooks</v>
      </c>
      <c r="T1743">
        <f t="shared" si="167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62"/>
        <v>42710.876967592587</v>
      </c>
      <c r="P1744">
        <f t="shared" si="165"/>
        <v>109</v>
      </c>
      <c r="Q1744">
        <f t="shared" si="166"/>
        <v>63.97</v>
      </c>
      <c r="R1744" t="str">
        <f t="shared" si="163"/>
        <v>photography</v>
      </c>
      <c r="S1744" t="str">
        <f t="shared" si="164"/>
        <v>photobooks</v>
      </c>
      <c r="T1744">
        <f t="shared" si="167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62"/>
        <v>42586.925636574073</v>
      </c>
      <c r="P1745">
        <f t="shared" si="165"/>
        <v>100</v>
      </c>
      <c r="Q1745">
        <f t="shared" si="166"/>
        <v>89.93</v>
      </c>
      <c r="R1745" t="str">
        <f t="shared" si="163"/>
        <v>photography</v>
      </c>
      <c r="S1745" t="str">
        <f t="shared" si="164"/>
        <v>photobooks</v>
      </c>
      <c r="T1745">
        <f t="shared" si="167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62"/>
        <v>42026.605057870373</v>
      </c>
      <c r="P1746">
        <f t="shared" si="165"/>
        <v>118</v>
      </c>
      <c r="Q1746">
        <f t="shared" si="166"/>
        <v>93.07</v>
      </c>
      <c r="R1746" t="str">
        <f t="shared" si="163"/>
        <v>photography</v>
      </c>
      <c r="S1746" t="str">
        <f t="shared" si="164"/>
        <v>photobooks</v>
      </c>
      <c r="T1746">
        <f t="shared" si="167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62"/>
        <v>42690.259699074071</v>
      </c>
      <c r="P1747">
        <f t="shared" si="165"/>
        <v>114</v>
      </c>
      <c r="Q1747">
        <f t="shared" si="166"/>
        <v>89.67</v>
      </c>
      <c r="R1747" t="str">
        <f t="shared" si="163"/>
        <v>photography</v>
      </c>
      <c r="S1747" t="str">
        <f t="shared" si="164"/>
        <v>photobooks</v>
      </c>
      <c r="T1747">
        <f t="shared" si="167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62"/>
        <v>42668.176701388889</v>
      </c>
      <c r="P1748">
        <f t="shared" si="165"/>
        <v>148</v>
      </c>
      <c r="Q1748">
        <f t="shared" si="166"/>
        <v>207.62</v>
      </c>
      <c r="R1748" t="str">
        <f t="shared" si="163"/>
        <v>photography</v>
      </c>
      <c r="S1748" t="str">
        <f t="shared" si="164"/>
        <v>photobooks</v>
      </c>
      <c r="T1748">
        <f t="shared" si="167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62"/>
        <v>42292.435532407413</v>
      </c>
      <c r="P1749">
        <f t="shared" si="165"/>
        <v>105</v>
      </c>
      <c r="Q1749">
        <f t="shared" si="166"/>
        <v>59.41</v>
      </c>
      <c r="R1749" t="str">
        <f t="shared" si="163"/>
        <v>photography</v>
      </c>
      <c r="S1749" t="str">
        <f t="shared" si="164"/>
        <v>photobooks</v>
      </c>
      <c r="T1749">
        <f t="shared" si="167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62"/>
        <v>42219.950729166667</v>
      </c>
      <c r="P1750">
        <f t="shared" si="165"/>
        <v>130</v>
      </c>
      <c r="Q1750">
        <f t="shared" si="166"/>
        <v>358.97</v>
      </c>
      <c r="R1750" t="str">
        <f t="shared" si="163"/>
        <v>photography</v>
      </c>
      <c r="S1750" t="str">
        <f t="shared" si="164"/>
        <v>photobooks</v>
      </c>
      <c r="T1750">
        <f t="shared" si="167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62"/>
        <v>42758.975937499999</v>
      </c>
      <c r="P1751">
        <f t="shared" si="165"/>
        <v>123</v>
      </c>
      <c r="Q1751">
        <f t="shared" si="166"/>
        <v>94.74</v>
      </c>
      <c r="R1751" t="str">
        <f t="shared" si="163"/>
        <v>photography</v>
      </c>
      <c r="S1751" t="str">
        <f t="shared" si="164"/>
        <v>photobooks</v>
      </c>
      <c r="T1751">
        <f t="shared" si="167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62"/>
        <v>42454.836851851855</v>
      </c>
      <c r="P1752">
        <f t="shared" si="165"/>
        <v>202</v>
      </c>
      <c r="Q1752">
        <f t="shared" si="166"/>
        <v>80.650000000000006</v>
      </c>
      <c r="R1752" t="str">
        <f t="shared" si="163"/>
        <v>photography</v>
      </c>
      <c r="S1752" t="str">
        <f t="shared" si="164"/>
        <v>photobooks</v>
      </c>
      <c r="T1752">
        <f t="shared" si="167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62"/>
        <v>42052.7815162037</v>
      </c>
      <c r="P1753">
        <f t="shared" si="165"/>
        <v>103</v>
      </c>
      <c r="Q1753">
        <f t="shared" si="166"/>
        <v>168.69</v>
      </c>
      <c r="R1753" t="str">
        <f t="shared" si="163"/>
        <v>photography</v>
      </c>
      <c r="S1753" t="str">
        <f t="shared" si="164"/>
        <v>photobooks</v>
      </c>
      <c r="T1753">
        <f t="shared" si="167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62"/>
        <v>42627.253263888888</v>
      </c>
      <c r="P1754">
        <f t="shared" si="165"/>
        <v>260</v>
      </c>
      <c r="Q1754">
        <f t="shared" si="166"/>
        <v>34.69</v>
      </c>
      <c r="R1754" t="str">
        <f t="shared" si="163"/>
        <v>photography</v>
      </c>
      <c r="S1754" t="str">
        <f t="shared" si="164"/>
        <v>photobooks</v>
      </c>
      <c r="T1754">
        <f t="shared" si="167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62"/>
        <v>42420.74962962963</v>
      </c>
      <c r="P1755">
        <f t="shared" si="165"/>
        <v>108</v>
      </c>
      <c r="Q1755">
        <f t="shared" si="166"/>
        <v>462.86</v>
      </c>
      <c r="R1755" t="str">
        <f t="shared" si="163"/>
        <v>photography</v>
      </c>
      <c r="S1755" t="str">
        <f t="shared" si="164"/>
        <v>photobooks</v>
      </c>
      <c r="T1755">
        <f t="shared" si="167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62"/>
        <v>42067.876770833333</v>
      </c>
      <c r="P1756">
        <f t="shared" si="165"/>
        <v>111</v>
      </c>
      <c r="Q1756">
        <f t="shared" si="166"/>
        <v>104.39</v>
      </c>
      <c r="R1756" t="str">
        <f t="shared" si="163"/>
        <v>photography</v>
      </c>
      <c r="S1756" t="str">
        <f t="shared" si="164"/>
        <v>photobooks</v>
      </c>
      <c r="T1756">
        <f t="shared" si="167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62"/>
        <v>42252.788900462961</v>
      </c>
      <c r="P1757">
        <f t="shared" si="165"/>
        <v>120</v>
      </c>
      <c r="Q1757">
        <f t="shared" si="166"/>
        <v>7.5</v>
      </c>
      <c r="R1757" t="str">
        <f t="shared" si="163"/>
        <v>photography</v>
      </c>
      <c r="S1757" t="str">
        <f t="shared" si="164"/>
        <v>photobooks</v>
      </c>
      <c r="T1757">
        <f t="shared" si="167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62"/>
        <v>42571.167465277773</v>
      </c>
      <c r="P1758">
        <f t="shared" si="165"/>
        <v>103</v>
      </c>
      <c r="Q1758">
        <f t="shared" si="166"/>
        <v>47.13</v>
      </c>
      <c r="R1758" t="str">
        <f t="shared" si="163"/>
        <v>photography</v>
      </c>
      <c r="S1758" t="str">
        <f t="shared" si="164"/>
        <v>photobooks</v>
      </c>
      <c r="T1758">
        <f t="shared" si="167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62"/>
        <v>42733.827349537038</v>
      </c>
      <c r="P1759">
        <f t="shared" si="165"/>
        <v>116</v>
      </c>
      <c r="Q1759">
        <f t="shared" si="166"/>
        <v>414.29</v>
      </c>
      <c r="R1759" t="str">
        <f t="shared" si="163"/>
        <v>photography</v>
      </c>
      <c r="S1759" t="str">
        <f t="shared" si="164"/>
        <v>photobooks</v>
      </c>
      <c r="T1759">
        <f t="shared" si="167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62"/>
        <v>42505.955925925926</v>
      </c>
      <c r="P1760">
        <f t="shared" si="165"/>
        <v>115</v>
      </c>
      <c r="Q1760">
        <f t="shared" si="166"/>
        <v>42.48</v>
      </c>
      <c r="R1760" t="str">
        <f t="shared" si="163"/>
        <v>photography</v>
      </c>
      <c r="S1760" t="str">
        <f t="shared" si="164"/>
        <v>photobooks</v>
      </c>
      <c r="T1760">
        <f t="shared" si="167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62"/>
        <v>42068.829039351855</v>
      </c>
      <c r="P1761">
        <f t="shared" si="165"/>
        <v>107</v>
      </c>
      <c r="Q1761">
        <f t="shared" si="166"/>
        <v>108.78</v>
      </c>
      <c r="R1761" t="str">
        <f t="shared" si="163"/>
        <v>photography</v>
      </c>
      <c r="S1761" t="str">
        <f t="shared" si="164"/>
        <v>photobooks</v>
      </c>
      <c r="T1761">
        <f t="shared" si="167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62"/>
        <v>42405.67260416667</v>
      </c>
      <c r="P1762">
        <f t="shared" si="165"/>
        <v>165</v>
      </c>
      <c r="Q1762">
        <f t="shared" si="166"/>
        <v>81.099999999999994</v>
      </c>
      <c r="R1762" t="str">
        <f t="shared" si="163"/>
        <v>photography</v>
      </c>
      <c r="S1762" t="str">
        <f t="shared" si="164"/>
        <v>photobooks</v>
      </c>
      <c r="T1762">
        <f t="shared" si="167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62"/>
        <v>42209.567824074074</v>
      </c>
      <c r="P1763">
        <f t="shared" si="165"/>
        <v>155</v>
      </c>
      <c r="Q1763">
        <f t="shared" si="166"/>
        <v>51.67</v>
      </c>
      <c r="R1763" t="str">
        <f t="shared" si="163"/>
        <v>photography</v>
      </c>
      <c r="S1763" t="str">
        <f t="shared" si="164"/>
        <v>photobooks</v>
      </c>
      <c r="T1763">
        <f t="shared" si="167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62"/>
        <v>42410.982002314813</v>
      </c>
      <c r="P1764">
        <f t="shared" si="165"/>
        <v>885</v>
      </c>
      <c r="Q1764">
        <f t="shared" si="166"/>
        <v>35.4</v>
      </c>
      <c r="R1764" t="str">
        <f t="shared" si="163"/>
        <v>photography</v>
      </c>
      <c r="S1764" t="str">
        <f t="shared" si="164"/>
        <v>photobooks</v>
      </c>
      <c r="T1764">
        <f t="shared" si="167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62"/>
        <v>42636.868518518517</v>
      </c>
      <c r="P1765">
        <f t="shared" si="165"/>
        <v>102</v>
      </c>
      <c r="Q1765">
        <f t="shared" si="166"/>
        <v>103.64</v>
      </c>
      <c r="R1765" t="str">
        <f t="shared" si="163"/>
        <v>photography</v>
      </c>
      <c r="S1765" t="str">
        <f t="shared" si="164"/>
        <v>photobooks</v>
      </c>
      <c r="T1765">
        <f t="shared" si="167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62"/>
        <v>41825.485868055555</v>
      </c>
      <c r="P1766">
        <f t="shared" si="165"/>
        <v>20</v>
      </c>
      <c r="Q1766">
        <f t="shared" si="166"/>
        <v>55.28</v>
      </c>
      <c r="R1766" t="str">
        <f t="shared" si="163"/>
        <v>photography</v>
      </c>
      <c r="S1766" t="str">
        <f t="shared" si="164"/>
        <v>photobooks</v>
      </c>
      <c r="T1766">
        <f t="shared" si="167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62"/>
        <v>41834.980462962965</v>
      </c>
      <c r="P1767">
        <f t="shared" si="165"/>
        <v>59</v>
      </c>
      <c r="Q1767">
        <f t="shared" si="166"/>
        <v>72.17</v>
      </c>
      <c r="R1767" t="str">
        <f t="shared" si="163"/>
        <v>photography</v>
      </c>
      <c r="S1767" t="str">
        <f t="shared" si="164"/>
        <v>photobooks</v>
      </c>
      <c r="T1767">
        <f t="shared" si="167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62"/>
        <v>41855.859814814816</v>
      </c>
      <c r="P1768">
        <f t="shared" si="165"/>
        <v>0</v>
      </c>
      <c r="Q1768">
        <f t="shared" si="166"/>
        <v>0</v>
      </c>
      <c r="R1768" t="str">
        <f t="shared" si="163"/>
        <v>photography</v>
      </c>
      <c r="S1768" t="str">
        <f t="shared" si="164"/>
        <v>photobooks</v>
      </c>
      <c r="T1768">
        <f t="shared" si="167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62"/>
        <v>41824.658379629633</v>
      </c>
      <c r="P1769">
        <f t="shared" si="165"/>
        <v>46</v>
      </c>
      <c r="Q1769">
        <f t="shared" si="166"/>
        <v>58.62</v>
      </c>
      <c r="R1769" t="str">
        <f t="shared" si="163"/>
        <v>photography</v>
      </c>
      <c r="S1769" t="str">
        <f t="shared" si="164"/>
        <v>photobooks</v>
      </c>
      <c r="T1769">
        <f t="shared" si="167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62"/>
        <v>41849.560694444444</v>
      </c>
      <c r="P1770">
        <f t="shared" si="165"/>
        <v>4</v>
      </c>
      <c r="Q1770">
        <f t="shared" si="166"/>
        <v>12.47</v>
      </c>
      <c r="R1770" t="str">
        <f t="shared" si="163"/>
        <v>photography</v>
      </c>
      <c r="S1770" t="str">
        <f t="shared" si="164"/>
        <v>photobooks</v>
      </c>
      <c r="T1770">
        <f t="shared" si="167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62"/>
        <v>41987.818969907406</v>
      </c>
      <c r="P1771">
        <f t="shared" si="165"/>
        <v>3</v>
      </c>
      <c r="Q1771">
        <f t="shared" si="166"/>
        <v>49.14</v>
      </c>
      <c r="R1771" t="str">
        <f t="shared" si="163"/>
        <v>photography</v>
      </c>
      <c r="S1771" t="str">
        <f t="shared" si="164"/>
        <v>photobooks</v>
      </c>
      <c r="T1771">
        <f t="shared" si="167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62"/>
        <v>41891.780023148152</v>
      </c>
      <c r="P1772">
        <f t="shared" si="165"/>
        <v>57</v>
      </c>
      <c r="Q1772">
        <f t="shared" si="166"/>
        <v>150.5</v>
      </c>
      <c r="R1772" t="str">
        <f t="shared" si="163"/>
        <v>photography</v>
      </c>
      <c r="S1772" t="str">
        <f t="shared" si="164"/>
        <v>photobooks</v>
      </c>
      <c r="T1772">
        <f t="shared" si="167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62"/>
        <v>41905.979629629634</v>
      </c>
      <c r="P1773">
        <f t="shared" si="165"/>
        <v>21</v>
      </c>
      <c r="Q1773">
        <f t="shared" si="166"/>
        <v>35.799999999999997</v>
      </c>
      <c r="R1773" t="str">
        <f t="shared" si="163"/>
        <v>photography</v>
      </c>
      <c r="S1773" t="str">
        <f t="shared" si="164"/>
        <v>photobooks</v>
      </c>
      <c r="T1773">
        <f t="shared" si="167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62"/>
        <v>41766.718009259261</v>
      </c>
      <c r="P1774">
        <f t="shared" si="165"/>
        <v>16</v>
      </c>
      <c r="Q1774">
        <f t="shared" si="166"/>
        <v>45.16</v>
      </c>
      <c r="R1774" t="str">
        <f t="shared" si="163"/>
        <v>photography</v>
      </c>
      <c r="S1774" t="str">
        <f t="shared" si="164"/>
        <v>photobooks</v>
      </c>
      <c r="T1774">
        <f t="shared" si="167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62"/>
        <v>41978.760393518518</v>
      </c>
      <c r="P1775">
        <f t="shared" si="165"/>
        <v>6</v>
      </c>
      <c r="Q1775">
        <f t="shared" si="166"/>
        <v>98.79</v>
      </c>
      <c r="R1775" t="str">
        <f t="shared" si="163"/>
        <v>photography</v>
      </c>
      <c r="S1775" t="str">
        <f t="shared" si="164"/>
        <v>photobooks</v>
      </c>
      <c r="T1775">
        <f t="shared" si="167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62"/>
        <v>41930.218657407408</v>
      </c>
      <c r="P1776">
        <f t="shared" si="165"/>
        <v>46</v>
      </c>
      <c r="Q1776">
        <f t="shared" si="166"/>
        <v>88.31</v>
      </c>
      <c r="R1776" t="str">
        <f t="shared" si="163"/>
        <v>photography</v>
      </c>
      <c r="S1776" t="str">
        <f t="shared" si="164"/>
        <v>photobooks</v>
      </c>
      <c r="T1776">
        <f t="shared" si="167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62"/>
        <v>41891.976388888892</v>
      </c>
      <c r="P1777">
        <f t="shared" si="165"/>
        <v>65</v>
      </c>
      <c r="Q1777">
        <f t="shared" si="166"/>
        <v>170.63</v>
      </c>
      <c r="R1777" t="str">
        <f t="shared" si="163"/>
        <v>photography</v>
      </c>
      <c r="S1777" t="str">
        <f t="shared" si="164"/>
        <v>photobooks</v>
      </c>
      <c r="T1777">
        <f t="shared" si="167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62"/>
        <v>41905.95684027778</v>
      </c>
      <c r="P1778">
        <f t="shared" si="165"/>
        <v>7</v>
      </c>
      <c r="Q1778">
        <f t="shared" si="166"/>
        <v>83.75</v>
      </c>
      <c r="R1778" t="str">
        <f t="shared" si="163"/>
        <v>photography</v>
      </c>
      <c r="S1778" t="str">
        <f t="shared" si="164"/>
        <v>photobooks</v>
      </c>
      <c r="T1778">
        <f t="shared" si="167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62"/>
        <v>42025.357094907406</v>
      </c>
      <c r="P1779">
        <f t="shared" si="165"/>
        <v>14</v>
      </c>
      <c r="Q1779">
        <f t="shared" si="166"/>
        <v>65.099999999999994</v>
      </c>
      <c r="R1779" t="str">
        <f t="shared" si="163"/>
        <v>photography</v>
      </c>
      <c r="S1779" t="str">
        <f t="shared" si="164"/>
        <v>photobooks</v>
      </c>
      <c r="T1779">
        <f t="shared" si="167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62"/>
        <v>42045.86336805555</v>
      </c>
      <c r="P1780">
        <f t="shared" si="165"/>
        <v>2</v>
      </c>
      <c r="Q1780">
        <f t="shared" si="166"/>
        <v>66.33</v>
      </c>
      <c r="R1780" t="str">
        <f t="shared" si="163"/>
        <v>photography</v>
      </c>
      <c r="S1780" t="str">
        <f t="shared" si="164"/>
        <v>photobooks</v>
      </c>
      <c r="T1780">
        <f t="shared" si="167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62"/>
        <v>42585.691898148143</v>
      </c>
      <c r="P1781">
        <f t="shared" si="165"/>
        <v>36</v>
      </c>
      <c r="Q1781">
        <f t="shared" si="166"/>
        <v>104.89</v>
      </c>
      <c r="R1781" t="str">
        <f t="shared" si="163"/>
        <v>photography</v>
      </c>
      <c r="S1781" t="str">
        <f t="shared" si="164"/>
        <v>photobooks</v>
      </c>
      <c r="T1781">
        <f t="shared" si="167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62"/>
        <v>42493.600810185191</v>
      </c>
      <c r="P1782">
        <f t="shared" si="165"/>
        <v>40</v>
      </c>
      <c r="Q1782">
        <f t="shared" si="166"/>
        <v>78.44</v>
      </c>
      <c r="R1782" t="str">
        <f t="shared" si="163"/>
        <v>photography</v>
      </c>
      <c r="S1782" t="str">
        <f t="shared" si="164"/>
        <v>photobooks</v>
      </c>
      <c r="T1782">
        <f t="shared" si="167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62"/>
        <v>42597.617418981477</v>
      </c>
      <c r="P1783">
        <f t="shared" si="165"/>
        <v>26</v>
      </c>
      <c r="Q1783">
        <f t="shared" si="166"/>
        <v>59.04</v>
      </c>
      <c r="R1783" t="str">
        <f t="shared" si="163"/>
        <v>photography</v>
      </c>
      <c r="S1783" t="str">
        <f t="shared" si="164"/>
        <v>photobooks</v>
      </c>
      <c r="T1783">
        <f t="shared" si="167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62"/>
        <v>42388.575104166666</v>
      </c>
      <c r="P1784">
        <f t="shared" si="165"/>
        <v>15</v>
      </c>
      <c r="Q1784">
        <f t="shared" si="166"/>
        <v>71.34</v>
      </c>
      <c r="R1784" t="str">
        <f t="shared" si="163"/>
        <v>photography</v>
      </c>
      <c r="S1784" t="str">
        <f t="shared" si="164"/>
        <v>photobooks</v>
      </c>
      <c r="T1784">
        <f t="shared" si="167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62"/>
        <v>42115.949976851851</v>
      </c>
      <c r="P1785">
        <f t="shared" si="165"/>
        <v>24</v>
      </c>
      <c r="Q1785">
        <f t="shared" si="166"/>
        <v>51.23</v>
      </c>
      <c r="R1785" t="str">
        <f t="shared" si="163"/>
        <v>photography</v>
      </c>
      <c r="S1785" t="str">
        <f t="shared" si="164"/>
        <v>photobooks</v>
      </c>
      <c r="T1785">
        <f t="shared" si="167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62"/>
        <v>42003.655555555553</v>
      </c>
      <c r="P1786">
        <f t="shared" si="165"/>
        <v>40</v>
      </c>
      <c r="Q1786">
        <f t="shared" si="166"/>
        <v>60.24</v>
      </c>
      <c r="R1786" t="str">
        <f t="shared" si="163"/>
        <v>photography</v>
      </c>
      <c r="S1786" t="str">
        <f t="shared" si="164"/>
        <v>photobooks</v>
      </c>
      <c r="T1786">
        <f t="shared" si="167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62"/>
        <v>41897.134895833333</v>
      </c>
      <c r="P1787">
        <f t="shared" si="165"/>
        <v>20</v>
      </c>
      <c r="Q1787">
        <f t="shared" si="166"/>
        <v>44.94</v>
      </c>
      <c r="R1787" t="str">
        <f t="shared" si="163"/>
        <v>photography</v>
      </c>
      <c r="S1787" t="str">
        <f t="shared" si="164"/>
        <v>photobooks</v>
      </c>
      <c r="T1787">
        <f t="shared" si="167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62"/>
        <v>41958.550659722227</v>
      </c>
      <c r="P1788">
        <f t="shared" si="165"/>
        <v>48</v>
      </c>
      <c r="Q1788">
        <f t="shared" si="166"/>
        <v>31.21</v>
      </c>
      <c r="R1788" t="str">
        <f t="shared" si="163"/>
        <v>photography</v>
      </c>
      <c r="S1788" t="str">
        <f t="shared" si="164"/>
        <v>photobooks</v>
      </c>
      <c r="T1788">
        <f t="shared" si="167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62"/>
        <v>42068.65552083333</v>
      </c>
      <c r="P1789">
        <f t="shared" si="165"/>
        <v>15</v>
      </c>
      <c r="Q1789">
        <f t="shared" si="166"/>
        <v>63.88</v>
      </c>
      <c r="R1789" t="str">
        <f t="shared" si="163"/>
        <v>photography</v>
      </c>
      <c r="S1789" t="str">
        <f t="shared" si="164"/>
        <v>photobooks</v>
      </c>
      <c r="T1789">
        <f t="shared" si="167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62"/>
        <v>41913.94840277778</v>
      </c>
      <c r="P1790">
        <f t="shared" si="165"/>
        <v>1</v>
      </c>
      <c r="Q1790">
        <f t="shared" si="166"/>
        <v>19</v>
      </c>
      <c r="R1790" t="str">
        <f t="shared" si="163"/>
        <v>photography</v>
      </c>
      <c r="S1790" t="str">
        <f t="shared" si="164"/>
        <v>photobooks</v>
      </c>
      <c r="T1790">
        <f t="shared" si="167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62"/>
        <v>41956.250034722223</v>
      </c>
      <c r="P1791">
        <f t="shared" si="165"/>
        <v>1</v>
      </c>
      <c r="Q1791">
        <f t="shared" si="166"/>
        <v>10</v>
      </c>
      <c r="R1791" t="str">
        <f t="shared" si="163"/>
        <v>photography</v>
      </c>
      <c r="S1791" t="str">
        <f t="shared" si="164"/>
        <v>photobooks</v>
      </c>
      <c r="T1791">
        <f t="shared" si="167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62"/>
        <v>42010.674513888895</v>
      </c>
      <c r="P1792">
        <f t="shared" si="165"/>
        <v>5</v>
      </c>
      <c r="Q1792">
        <f t="shared" si="166"/>
        <v>109.07</v>
      </c>
      <c r="R1792" t="str">
        <f t="shared" si="163"/>
        <v>photography</v>
      </c>
      <c r="S1792" t="str">
        <f t="shared" si="164"/>
        <v>photobooks</v>
      </c>
      <c r="T1792">
        <f t="shared" si="167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62"/>
        <v>41973.740335648152</v>
      </c>
      <c r="P1793">
        <f t="shared" si="165"/>
        <v>4</v>
      </c>
      <c r="Q1793">
        <f t="shared" si="166"/>
        <v>26.75</v>
      </c>
      <c r="R1793" t="str">
        <f t="shared" si="163"/>
        <v>photography</v>
      </c>
      <c r="S1793" t="str">
        <f t="shared" si="164"/>
        <v>photobooks</v>
      </c>
      <c r="T1793">
        <f t="shared" si="167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68">(((J1794/60)/60)/24)+DATE(1970,1,1)</f>
        <v>42189.031041666662</v>
      </c>
      <c r="P1794">
        <f t="shared" si="165"/>
        <v>61</v>
      </c>
      <c r="Q1794">
        <f t="shared" si="166"/>
        <v>109.94</v>
      </c>
      <c r="R1794" t="str">
        <f t="shared" ref="R1794:R1857" si="169">LEFT(N1794,SEARCH("/",N1794)-1)</f>
        <v>photography</v>
      </c>
      <c r="S1794" t="str">
        <f t="shared" ref="S1794:S1857" si="170">RIGHT(N1794,LEN(N1794)-SEARCH("/",N1794))</f>
        <v>photobooks</v>
      </c>
      <c r="T1794">
        <f t="shared" si="167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68"/>
        <v>41940.89166666667</v>
      </c>
      <c r="P1795">
        <f t="shared" ref="P1795:P1858" si="171">ROUND(E1795/D1795*100,0)</f>
        <v>1</v>
      </c>
      <c r="Q1795">
        <f t="shared" ref="Q1795:Q1858" si="172">IFERROR(ROUND(E1795/L1795,2),0)</f>
        <v>20</v>
      </c>
      <c r="R1795" t="str">
        <f t="shared" si="169"/>
        <v>photography</v>
      </c>
      <c r="S1795" t="str">
        <f t="shared" si="170"/>
        <v>photobooks</v>
      </c>
      <c r="T1795">
        <f t="shared" ref="T1795:T1858" si="173">YEAR(O1795)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68"/>
        <v>42011.551180555558</v>
      </c>
      <c r="P1796">
        <f t="shared" si="171"/>
        <v>11</v>
      </c>
      <c r="Q1796">
        <f t="shared" si="172"/>
        <v>55.39</v>
      </c>
      <c r="R1796" t="str">
        <f t="shared" si="169"/>
        <v>photography</v>
      </c>
      <c r="S1796" t="str">
        <f t="shared" si="170"/>
        <v>photobooks</v>
      </c>
      <c r="T1796">
        <f t="shared" si="173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68"/>
        <v>42628.288668981477</v>
      </c>
      <c r="P1797">
        <f t="shared" si="171"/>
        <v>39</v>
      </c>
      <c r="Q1797">
        <f t="shared" si="172"/>
        <v>133.9</v>
      </c>
      <c r="R1797" t="str">
        <f t="shared" si="169"/>
        <v>photography</v>
      </c>
      <c r="S1797" t="str">
        <f t="shared" si="170"/>
        <v>photobooks</v>
      </c>
      <c r="T1797">
        <f t="shared" si="173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68"/>
        <v>42515.439421296294</v>
      </c>
      <c r="P1798">
        <f t="shared" si="171"/>
        <v>22</v>
      </c>
      <c r="Q1798">
        <f t="shared" si="172"/>
        <v>48.72</v>
      </c>
      <c r="R1798" t="str">
        <f t="shared" si="169"/>
        <v>photography</v>
      </c>
      <c r="S1798" t="str">
        <f t="shared" si="170"/>
        <v>photobooks</v>
      </c>
      <c r="T1798">
        <f t="shared" si="173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68"/>
        <v>42689.56931712963</v>
      </c>
      <c r="P1799">
        <f t="shared" si="171"/>
        <v>68</v>
      </c>
      <c r="Q1799">
        <f t="shared" si="172"/>
        <v>48.25</v>
      </c>
      <c r="R1799" t="str">
        <f t="shared" si="169"/>
        <v>photography</v>
      </c>
      <c r="S1799" t="str">
        <f t="shared" si="170"/>
        <v>photobooks</v>
      </c>
      <c r="T1799">
        <f t="shared" si="173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68"/>
        <v>42344.32677083333</v>
      </c>
      <c r="P1800">
        <f t="shared" si="171"/>
        <v>14</v>
      </c>
      <c r="Q1800">
        <f t="shared" si="172"/>
        <v>58.97</v>
      </c>
      <c r="R1800" t="str">
        <f t="shared" si="169"/>
        <v>photography</v>
      </c>
      <c r="S1800" t="str">
        <f t="shared" si="170"/>
        <v>photobooks</v>
      </c>
      <c r="T1800">
        <f t="shared" si="173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68"/>
        <v>41934.842685185184</v>
      </c>
      <c r="P1801">
        <f t="shared" si="171"/>
        <v>2</v>
      </c>
      <c r="Q1801">
        <f t="shared" si="172"/>
        <v>11.64</v>
      </c>
      <c r="R1801" t="str">
        <f t="shared" si="169"/>
        <v>photography</v>
      </c>
      <c r="S1801" t="str">
        <f t="shared" si="170"/>
        <v>photobooks</v>
      </c>
      <c r="T1801">
        <f t="shared" si="173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68"/>
        <v>42623.606134259258</v>
      </c>
      <c r="P1802">
        <f t="shared" si="171"/>
        <v>20</v>
      </c>
      <c r="Q1802">
        <f t="shared" si="172"/>
        <v>83.72</v>
      </c>
      <c r="R1802" t="str">
        <f t="shared" si="169"/>
        <v>photography</v>
      </c>
      <c r="S1802" t="str">
        <f t="shared" si="170"/>
        <v>photobooks</v>
      </c>
      <c r="T1802">
        <f t="shared" si="173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68"/>
        <v>42321.660509259258</v>
      </c>
      <c r="P1803">
        <f t="shared" si="171"/>
        <v>14</v>
      </c>
      <c r="Q1803">
        <f t="shared" si="172"/>
        <v>63.65</v>
      </c>
      <c r="R1803" t="str">
        <f t="shared" si="169"/>
        <v>photography</v>
      </c>
      <c r="S1803" t="str">
        <f t="shared" si="170"/>
        <v>photobooks</v>
      </c>
      <c r="T1803">
        <f t="shared" si="173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68"/>
        <v>42159.47256944445</v>
      </c>
      <c r="P1804">
        <f t="shared" si="171"/>
        <v>48</v>
      </c>
      <c r="Q1804">
        <f t="shared" si="172"/>
        <v>94.28</v>
      </c>
      <c r="R1804" t="str">
        <f t="shared" si="169"/>
        <v>photography</v>
      </c>
      <c r="S1804" t="str">
        <f t="shared" si="170"/>
        <v>photobooks</v>
      </c>
      <c r="T1804">
        <f t="shared" si="173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68"/>
        <v>42018.071550925932</v>
      </c>
      <c r="P1805">
        <f t="shared" si="171"/>
        <v>31</v>
      </c>
      <c r="Q1805">
        <f t="shared" si="172"/>
        <v>71.87</v>
      </c>
      <c r="R1805" t="str">
        <f t="shared" si="169"/>
        <v>photography</v>
      </c>
      <c r="S1805" t="str">
        <f t="shared" si="170"/>
        <v>photobooks</v>
      </c>
      <c r="T1805">
        <f t="shared" si="173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68"/>
        <v>42282.678287037037</v>
      </c>
      <c r="P1806">
        <f t="shared" si="171"/>
        <v>35</v>
      </c>
      <c r="Q1806">
        <f t="shared" si="172"/>
        <v>104.85</v>
      </c>
      <c r="R1806" t="str">
        <f t="shared" si="169"/>
        <v>photography</v>
      </c>
      <c r="S1806" t="str">
        <f t="shared" si="170"/>
        <v>photobooks</v>
      </c>
      <c r="T1806">
        <f t="shared" si="173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68"/>
        <v>42247.803912037038</v>
      </c>
      <c r="P1807">
        <f t="shared" si="171"/>
        <v>36</v>
      </c>
      <c r="Q1807">
        <f t="shared" si="172"/>
        <v>67.14</v>
      </c>
      <c r="R1807" t="str">
        <f t="shared" si="169"/>
        <v>photography</v>
      </c>
      <c r="S1807" t="str">
        <f t="shared" si="170"/>
        <v>photobooks</v>
      </c>
      <c r="T1807">
        <f t="shared" si="173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68"/>
        <v>41877.638298611113</v>
      </c>
      <c r="P1808">
        <f t="shared" si="171"/>
        <v>3</v>
      </c>
      <c r="Q1808">
        <f t="shared" si="172"/>
        <v>73.88</v>
      </c>
      <c r="R1808" t="str">
        <f t="shared" si="169"/>
        <v>photography</v>
      </c>
      <c r="S1808" t="str">
        <f t="shared" si="170"/>
        <v>photobooks</v>
      </c>
      <c r="T1808">
        <f t="shared" si="173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68"/>
        <v>41880.068437499998</v>
      </c>
      <c r="P1809">
        <f t="shared" si="171"/>
        <v>11</v>
      </c>
      <c r="Q1809">
        <f t="shared" si="172"/>
        <v>69.13</v>
      </c>
      <c r="R1809" t="str">
        <f t="shared" si="169"/>
        <v>photography</v>
      </c>
      <c r="S1809" t="str">
        <f t="shared" si="170"/>
        <v>photobooks</v>
      </c>
      <c r="T1809">
        <f t="shared" si="173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68"/>
        <v>42742.680902777778</v>
      </c>
      <c r="P1810">
        <f t="shared" si="171"/>
        <v>41</v>
      </c>
      <c r="Q1810">
        <f t="shared" si="172"/>
        <v>120.77</v>
      </c>
      <c r="R1810" t="str">
        <f t="shared" si="169"/>
        <v>photography</v>
      </c>
      <c r="S1810" t="str">
        <f t="shared" si="170"/>
        <v>photobooks</v>
      </c>
      <c r="T1810">
        <f t="shared" si="173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68"/>
        <v>42029.907858796301</v>
      </c>
      <c r="P1811">
        <f t="shared" si="171"/>
        <v>11</v>
      </c>
      <c r="Q1811">
        <f t="shared" si="172"/>
        <v>42.22</v>
      </c>
      <c r="R1811" t="str">
        <f t="shared" si="169"/>
        <v>photography</v>
      </c>
      <c r="S1811" t="str">
        <f t="shared" si="170"/>
        <v>photobooks</v>
      </c>
      <c r="T1811">
        <f t="shared" si="173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68"/>
        <v>41860.91002314815</v>
      </c>
      <c r="P1812">
        <f t="shared" si="171"/>
        <v>3</v>
      </c>
      <c r="Q1812">
        <f t="shared" si="172"/>
        <v>7.5</v>
      </c>
      <c r="R1812" t="str">
        <f t="shared" si="169"/>
        <v>photography</v>
      </c>
      <c r="S1812" t="str">
        <f t="shared" si="170"/>
        <v>photobooks</v>
      </c>
      <c r="T1812">
        <f t="shared" si="173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68"/>
        <v>41876.433680555558</v>
      </c>
      <c r="P1813">
        <f t="shared" si="171"/>
        <v>0</v>
      </c>
      <c r="Q1813">
        <f t="shared" si="172"/>
        <v>1.54</v>
      </c>
      <c r="R1813" t="str">
        <f t="shared" si="169"/>
        <v>photography</v>
      </c>
      <c r="S1813" t="str">
        <f t="shared" si="170"/>
        <v>photobooks</v>
      </c>
      <c r="T1813">
        <f t="shared" si="173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68"/>
        <v>42524.318703703699</v>
      </c>
      <c r="P1814">
        <f t="shared" si="171"/>
        <v>13</v>
      </c>
      <c r="Q1814">
        <f t="shared" si="172"/>
        <v>37.61</v>
      </c>
      <c r="R1814" t="str">
        <f t="shared" si="169"/>
        <v>photography</v>
      </c>
      <c r="S1814" t="str">
        <f t="shared" si="170"/>
        <v>photobooks</v>
      </c>
      <c r="T1814">
        <f t="shared" si="173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68"/>
        <v>41829.889027777775</v>
      </c>
      <c r="P1815">
        <f t="shared" si="171"/>
        <v>0</v>
      </c>
      <c r="Q1815">
        <f t="shared" si="172"/>
        <v>0</v>
      </c>
      <c r="R1815" t="str">
        <f t="shared" si="169"/>
        <v>photography</v>
      </c>
      <c r="S1815" t="str">
        <f t="shared" si="170"/>
        <v>photobooks</v>
      </c>
      <c r="T1815">
        <f t="shared" si="173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68"/>
        <v>42033.314074074078</v>
      </c>
      <c r="P1816">
        <f t="shared" si="171"/>
        <v>49</v>
      </c>
      <c r="Q1816">
        <f t="shared" si="172"/>
        <v>42.16</v>
      </c>
      <c r="R1816" t="str">
        <f t="shared" si="169"/>
        <v>photography</v>
      </c>
      <c r="S1816" t="str">
        <f t="shared" si="170"/>
        <v>photobooks</v>
      </c>
      <c r="T1816">
        <f t="shared" si="173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68"/>
        <v>42172.906678240746</v>
      </c>
      <c r="P1817">
        <f t="shared" si="171"/>
        <v>0</v>
      </c>
      <c r="Q1817">
        <f t="shared" si="172"/>
        <v>0</v>
      </c>
      <c r="R1817" t="str">
        <f t="shared" si="169"/>
        <v>photography</v>
      </c>
      <c r="S1817" t="str">
        <f t="shared" si="170"/>
        <v>photobooks</v>
      </c>
      <c r="T1817">
        <f t="shared" si="173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68"/>
        <v>42548.876192129625</v>
      </c>
      <c r="P1818">
        <f t="shared" si="171"/>
        <v>2</v>
      </c>
      <c r="Q1818">
        <f t="shared" si="172"/>
        <v>84.83</v>
      </c>
      <c r="R1818" t="str">
        <f t="shared" si="169"/>
        <v>photography</v>
      </c>
      <c r="S1818" t="str">
        <f t="shared" si="170"/>
        <v>photobooks</v>
      </c>
      <c r="T1818">
        <f t="shared" si="173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68"/>
        <v>42705.662118055552</v>
      </c>
      <c r="P1819">
        <f t="shared" si="171"/>
        <v>52</v>
      </c>
      <c r="Q1819">
        <f t="shared" si="172"/>
        <v>94.19</v>
      </c>
      <c r="R1819" t="str">
        <f t="shared" si="169"/>
        <v>photography</v>
      </c>
      <c r="S1819" t="str">
        <f t="shared" si="170"/>
        <v>photobooks</v>
      </c>
      <c r="T1819">
        <f t="shared" si="173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68"/>
        <v>42067.234375</v>
      </c>
      <c r="P1820">
        <f t="shared" si="171"/>
        <v>0</v>
      </c>
      <c r="Q1820">
        <f t="shared" si="172"/>
        <v>0</v>
      </c>
      <c r="R1820" t="str">
        <f t="shared" si="169"/>
        <v>photography</v>
      </c>
      <c r="S1820" t="str">
        <f t="shared" si="170"/>
        <v>photobooks</v>
      </c>
      <c r="T1820">
        <f t="shared" si="173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68"/>
        <v>41820.752268518518</v>
      </c>
      <c r="P1821">
        <f t="shared" si="171"/>
        <v>2</v>
      </c>
      <c r="Q1821">
        <f t="shared" si="172"/>
        <v>6.25</v>
      </c>
      <c r="R1821" t="str">
        <f t="shared" si="169"/>
        <v>photography</v>
      </c>
      <c r="S1821" t="str">
        <f t="shared" si="170"/>
        <v>photobooks</v>
      </c>
      <c r="T1821">
        <f t="shared" si="173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68"/>
        <v>42065.084375000006</v>
      </c>
      <c r="P1822">
        <f t="shared" si="171"/>
        <v>7</v>
      </c>
      <c r="Q1822">
        <f t="shared" si="172"/>
        <v>213.38</v>
      </c>
      <c r="R1822" t="str">
        <f t="shared" si="169"/>
        <v>photography</v>
      </c>
      <c r="S1822" t="str">
        <f t="shared" si="170"/>
        <v>photobooks</v>
      </c>
      <c r="T1822">
        <f t="shared" si="173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68"/>
        <v>40926.319062499999</v>
      </c>
      <c r="P1823">
        <f t="shared" si="171"/>
        <v>135</v>
      </c>
      <c r="Q1823">
        <f t="shared" si="172"/>
        <v>59.16</v>
      </c>
      <c r="R1823" t="str">
        <f t="shared" si="169"/>
        <v>music</v>
      </c>
      <c r="S1823" t="str">
        <f t="shared" si="170"/>
        <v>rock</v>
      </c>
      <c r="T1823">
        <f t="shared" si="173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68"/>
        <v>41634.797013888885</v>
      </c>
      <c r="P1824">
        <f t="shared" si="171"/>
        <v>100</v>
      </c>
      <c r="Q1824">
        <f t="shared" si="172"/>
        <v>27.27</v>
      </c>
      <c r="R1824" t="str">
        <f t="shared" si="169"/>
        <v>music</v>
      </c>
      <c r="S1824" t="str">
        <f t="shared" si="170"/>
        <v>rock</v>
      </c>
      <c r="T1824">
        <f t="shared" si="173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68"/>
        <v>41176.684907407405</v>
      </c>
      <c r="P1825">
        <f t="shared" si="171"/>
        <v>116</v>
      </c>
      <c r="Q1825">
        <f t="shared" si="172"/>
        <v>24.58</v>
      </c>
      <c r="R1825" t="str">
        <f t="shared" si="169"/>
        <v>music</v>
      </c>
      <c r="S1825" t="str">
        <f t="shared" si="170"/>
        <v>rock</v>
      </c>
      <c r="T1825">
        <f t="shared" si="173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68"/>
        <v>41626.916284722225</v>
      </c>
      <c r="P1826">
        <f t="shared" si="171"/>
        <v>100</v>
      </c>
      <c r="Q1826">
        <f t="shared" si="172"/>
        <v>75.05</v>
      </c>
      <c r="R1826" t="str">
        <f t="shared" si="169"/>
        <v>music</v>
      </c>
      <c r="S1826" t="str">
        <f t="shared" si="170"/>
        <v>rock</v>
      </c>
      <c r="T1826">
        <f t="shared" si="173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68"/>
        <v>41443.83452546296</v>
      </c>
      <c r="P1827">
        <f t="shared" si="171"/>
        <v>105</v>
      </c>
      <c r="Q1827">
        <f t="shared" si="172"/>
        <v>42.02</v>
      </c>
      <c r="R1827" t="str">
        <f t="shared" si="169"/>
        <v>music</v>
      </c>
      <c r="S1827" t="str">
        <f t="shared" si="170"/>
        <v>rock</v>
      </c>
      <c r="T1827">
        <f t="shared" si="173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68"/>
        <v>41657.923807870371</v>
      </c>
      <c r="P1828">
        <f t="shared" si="171"/>
        <v>101</v>
      </c>
      <c r="Q1828">
        <f t="shared" si="172"/>
        <v>53.16</v>
      </c>
      <c r="R1828" t="str">
        <f t="shared" si="169"/>
        <v>music</v>
      </c>
      <c r="S1828" t="str">
        <f t="shared" si="170"/>
        <v>rock</v>
      </c>
      <c r="T1828">
        <f t="shared" si="173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68"/>
        <v>40555.325937499998</v>
      </c>
      <c r="P1829">
        <f t="shared" si="171"/>
        <v>101</v>
      </c>
      <c r="Q1829">
        <f t="shared" si="172"/>
        <v>83.89</v>
      </c>
      <c r="R1829" t="str">
        <f t="shared" si="169"/>
        <v>music</v>
      </c>
      <c r="S1829" t="str">
        <f t="shared" si="170"/>
        <v>rock</v>
      </c>
      <c r="T1829">
        <f t="shared" si="173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68"/>
        <v>41736.899652777778</v>
      </c>
      <c r="P1830">
        <f t="shared" si="171"/>
        <v>100</v>
      </c>
      <c r="Q1830">
        <f t="shared" si="172"/>
        <v>417.33</v>
      </c>
      <c r="R1830" t="str">
        <f t="shared" si="169"/>
        <v>music</v>
      </c>
      <c r="S1830" t="str">
        <f t="shared" si="170"/>
        <v>rock</v>
      </c>
      <c r="T1830">
        <f t="shared" si="173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68"/>
        <v>40516.087627314817</v>
      </c>
      <c r="P1831">
        <f t="shared" si="171"/>
        <v>167</v>
      </c>
      <c r="Q1831">
        <f t="shared" si="172"/>
        <v>75.77</v>
      </c>
      <c r="R1831" t="str">
        <f t="shared" si="169"/>
        <v>music</v>
      </c>
      <c r="S1831" t="str">
        <f t="shared" si="170"/>
        <v>rock</v>
      </c>
      <c r="T1831">
        <f t="shared" si="173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68"/>
        <v>41664.684108796297</v>
      </c>
      <c r="P1832">
        <f t="shared" si="171"/>
        <v>102</v>
      </c>
      <c r="Q1832">
        <f t="shared" si="172"/>
        <v>67.39</v>
      </c>
      <c r="R1832" t="str">
        <f t="shared" si="169"/>
        <v>music</v>
      </c>
      <c r="S1832" t="str">
        <f t="shared" si="170"/>
        <v>rock</v>
      </c>
      <c r="T1832">
        <f t="shared" si="173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68"/>
        <v>41026.996099537035</v>
      </c>
      <c r="P1833">
        <f t="shared" si="171"/>
        <v>103</v>
      </c>
      <c r="Q1833">
        <f t="shared" si="172"/>
        <v>73.569999999999993</v>
      </c>
      <c r="R1833" t="str">
        <f t="shared" si="169"/>
        <v>music</v>
      </c>
      <c r="S1833" t="str">
        <f t="shared" si="170"/>
        <v>rock</v>
      </c>
      <c r="T1833">
        <f t="shared" si="173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68"/>
        <v>40576.539664351854</v>
      </c>
      <c r="P1834">
        <f t="shared" si="171"/>
        <v>143</v>
      </c>
      <c r="Q1834">
        <f t="shared" si="172"/>
        <v>25</v>
      </c>
      <c r="R1834" t="str">
        <f t="shared" si="169"/>
        <v>music</v>
      </c>
      <c r="S1834" t="str">
        <f t="shared" si="170"/>
        <v>rock</v>
      </c>
      <c r="T1834">
        <f t="shared" si="173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68"/>
        <v>41303.044016203705</v>
      </c>
      <c r="P1835">
        <f t="shared" si="171"/>
        <v>263</v>
      </c>
      <c r="Q1835">
        <f t="shared" si="172"/>
        <v>42</v>
      </c>
      <c r="R1835" t="str">
        <f t="shared" si="169"/>
        <v>music</v>
      </c>
      <c r="S1835" t="str">
        <f t="shared" si="170"/>
        <v>rock</v>
      </c>
      <c r="T1835">
        <f t="shared" si="173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68"/>
        <v>41988.964062500003</v>
      </c>
      <c r="P1836">
        <f t="shared" si="171"/>
        <v>118</v>
      </c>
      <c r="Q1836">
        <f t="shared" si="172"/>
        <v>131.16999999999999</v>
      </c>
      <c r="R1836" t="str">
        <f t="shared" si="169"/>
        <v>music</v>
      </c>
      <c r="S1836" t="str">
        <f t="shared" si="170"/>
        <v>rock</v>
      </c>
      <c r="T1836">
        <f t="shared" si="173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68"/>
        <v>42430.702210648145</v>
      </c>
      <c r="P1837">
        <f t="shared" si="171"/>
        <v>104</v>
      </c>
      <c r="Q1837">
        <f t="shared" si="172"/>
        <v>47.27</v>
      </c>
      <c r="R1837" t="str">
        <f t="shared" si="169"/>
        <v>music</v>
      </c>
      <c r="S1837" t="str">
        <f t="shared" si="170"/>
        <v>rock</v>
      </c>
      <c r="T1837">
        <f t="shared" si="173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68"/>
        <v>41305.809363425928</v>
      </c>
      <c r="P1838">
        <f t="shared" si="171"/>
        <v>200</v>
      </c>
      <c r="Q1838">
        <f t="shared" si="172"/>
        <v>182.13</v>
      </c>
      <c r="R1838" t="str">
        <f t="shared" si="169"/>
        <v>music</v>
      </c>
      <c r="S1838" t="str">
        <f t="shared" si="170"/>
        <v>rock</v>
      </c>
      <c r="T1838">
        <f t="shared" si="173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68"/>
        <v>40926.047858796301</v>
      </c>
      <c r="P1839">
        <f t="shared" si="171"/>
        <v>307</v>
      </c>
      <c r="Q1839">
        <f t="shared" si="172"/>
        <v>61.37</v>
      </c>
      <c r="R1839" t="str">
        <f t="shared" si="169"/>
        <v>music</v>
      </c>
      <c r="S1839" t="str">
        <f t="shared" si="170"/>
        <v>rock</v>
      </c>
      <c r="T1839">
        <f t="shared" si="173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68"/>
        <v>40788.786539351851</v>
      </c>
      <c r="P1840">
        <f t="shared" si="171"/>
        <v>100</v>
      </c>
      <c r="Q1840">
        <f t="shared" si="172"/>
        <v>35.770000000000003</v>
      </c>
      <c r="R1840" t="str">
        <f t="shared" si="169"/>
        <v>music</v>
      </c>
      <c r="S1840" t="str">
        <f t="shared" si="170"/>
        <v>rock</v>
      </c>
      <c r="T1840">
        <f t="shared" si="173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68"/>
        <v>42614.722013888888</v>
      </c>
      <c r="P1841">
        <f t="shared" si="171"/>
        <v>205</v>
      </c>
      <c r="Q1841">
        <f t="shared" si="172"/>
        <v>45.62</v>
      </c>
      <c r="R1841" t="str">
        <f t="shared" si="169"/>
        <v>music</v>
      </c>
      <c r="S1841" t="str">
        <f t="shared" si="170"/>
        <v>rock</v>
      </c>
      <c r="T1841">
        <f t="shared" si="173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68"/>
        <v>41382.096180555556</v>
      </c>
      <c r="P1842">
        <f t="shared" si="171"/>
        <v>109</v>
      </c>
      <c r="Q1842">
        <f t="shared" si="172"/>
        <v>75.38</v>
      </c>
      <c r="R1842" t="str">
        <f t="shared" si="169"/>
        <v>music</v>
      </c>
      <c r="S1842" t="str">
        <f t="shared" si="170"/>
        <v>rock</v>
      </c>
      <c r="T1842">
        <f t="shared" si="173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68"/>
        <v>41745.84542824074</v>
      </c>
      <c r="P1843">
        <f t="shared" si="171"/>
        <v>102</v>
      </c>
      <c r="Q1843">
        <f t="shared" si="172"/>
        <v>50.88</v>
      </c>
      <c r="R1843" t="str">
        <f t="shared" si="169"/>
        <v>music</v>
      </c>
      <c r="S1843" t="str">
        <f t="shared" si="170"/>
        <v>rock</v>
      </c>
      <c r="T1843">
        <f t="shared" si="173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68"/>
        <v>42031.631724537037</v>
      </c>
      <c r="P1844">
        <f t="shared" si="171"/>
        <v>125</v>
      </c>
      <c r="Q1844">
        <f t="shared" si="172"/>
        <v>119.29</v>
      </c>
      <c r="R1844" t="str">
        <f t="shared" si="169"/>
        <v>music</v>
      </c>
      <c r="S1844" t="str">
        <f t="shared" si="170"/>
        <v>rock</v>
      </c>
      <c r="T1844">
        <f t="shared" si="173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68"/>
        <v>40564.994837962964</v>
      </c>
      <c r="P1845">
        <f t="shared" si="171"/>
        <v>124</v>
      </c>
      <c r="Q1845">
        <f t="shared" si="172"/>
        <v>92.54</v>
      </c>
      <c r="R1845" t="str">
        <f t="shared" si="169"/>
        <v>music</v>
      </c>
      <c r="S1845" t="str">
        <f t="shared" si="170"/>
        <v>rock</v>
      </c>
      <c r="T1845">
        <f t="shared" si="173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68"/>
        <v>40666.973541666666</v>
      </c>
      <c r="P1846">
        <f t="shared" si="171"/>
        <v>101</v>
      </c>
      <c r="Q1846">
        <f t="shared" si="172"/>
        <v>76.05</v>
      </c>
      <c r="R1846" t="str">
        <f t="shared" si="169"/>
        <v>music</v>
      </c>
      <c r="S1846" t="str">
        <f t="shared" si="170"/>
        <v>rock</v>
      </c>
      <c r="T1846">
        <f t="shared" si="173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68"/>
        <v>42523.333310185189</v>
      </c>
      <c r="P1847">
        <f t="shared" si="171"/>
        <v>100</v>
      </c>
      <c r="Q1847">
        <f t="shared" si="172"/>
        <v>52.63</v>
      </c>
      <c r="R1847" t="str">
        <f t="shared" si="169"/>
        <v>music</v>
      </c>
      <c r="S1847" t="str">
        <f t="shared" si="170"/>
        <v>rock</v>
      </c>
      <c r="T1847">
        <f t="shared" si="173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68"/>
        <v>41228.650196759263</v>
      </c>
      <c r="P1848">
        <f t="shared" si="171"/>
        <v>138</v>
      </c>
      <c r="Q1848">
        <f t="shared" si="172"/>
        <v>98.99</v>
      </c>
      <c r="R1848" t="str">
        <f t="shared" si="169"/>
        <v>music</v>
      </c>
      <c r="S1848" t="str">
        <f t="shared" si="170"/>
        <v>rock</v>
      </c>
      <c r="T1848">
        <f t="shared" si="173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68"/>
        <v>42094.236481481479</v>
      </c>
      <c r="P1849">
        <f t="shared" si="171"/>
        <v>121</v>
      </c>
      <c r="Q1849">
        <f t="shared" si="172"/>
        <v>79.53</v>
      </c>
      <c r="R1849" t="str">
        <f t="shared" si="169"/>
        <v>music</v>
      </c>
      <c r="S1849" t="str">
        <f t="shared" si="170"/>
        <v>rock</v>
      </c>
      <c r="T1849">
        <f t="shared" si="173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68"/>
        <v>40691.788055555553</v>
      </c>
      <c r="P1850">
        <f t="shared" si="171"/>
        <v>107</v>
      </c>
      <c r="Q1850">
        <f t="shared" si="172"/>
        <v>134.21</v>
      </c>
      <c r="R1850" t="str">
        <f t="shared" si="169"/>
        <v>music</v>
      </c>
      <c r="S1850" t="str">
        <f t="shared" si="170"/>
        <v>rock</v>
      </c>
      <c r="T1850">
        <f t="shared" si="173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68"/>
        <v>41169.845590277779</v>
      </c>
      <c r="P1851">
        <f t="shared" si="171"/>
        <v>100</v>
      </c>
      <c r="Q1851">
        <f t="shared" si="172"/>
        <v>37.630000000000003</v>
      </c>
      <c r="R1851" t="str">
        <f t="shared" si="169"/>
        <v>music</v>
      </c>
      <c r="S1851" t="str">
        <f t="shared" si="170"/>
        <v>rock</v>
      </c>
      <c r="T1851">
        <f t="shared" si="173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68"/>
        <v>41800.959490740745</v>
      </c>
      <c r="P1852">
        <f t="shared" si="171"/>
        <v>102</v>
      </c>
      <c r="Q1852">
        <f t="shared" si="172"/>
        <v>51.04</v>
      </c>
      <c r="R1852" t="str">
        <f t="shared" si="169"/>
        <v>music</v>
      </c>
      <c r="S1852" t="str">
        <f t="shared" si="170"/>
        <v>rock</v>
      </c>
      <c r="T1852">
        <f t="shared" si="173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68"/>
        <v>41827.906689814816</v>
      </c>
      <c r="P1853">
        <f t="shared" si="171"/>
        <v>100</v>
      </c>
      <c r="Q1853">
        <f t="shared" si="172"/>
        <v>50.04</v>
      </c>
      <c r="R1853" t="str">
        <f t="shared" si="169"/>
        <v>music</v>
      </c>
      <c r="S1853" t="str">
        <f t="shared" si="170"/>
        <v>rock</v>
      </c>
      <c r="T1853">
        <f t="shared" si="173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68"/>
        <v>42081.77143518519</v>
      </c>
      <c r="P1854">
        <f t="shared" si="171"/>
        <v>117</v>
      </c>
      <c r="Q1854">
        <f t="shared" si="172"/>
        <v>133.93</v>
      </c>
      <c r="R1854" t="str">
        <f t="shared" si="169"/>
        <v>music</v>
      </c>
      <c r="S1854" t="str">
        <f t="shared" si="170"/>
        <v>rock</v>
      </c>
      <c r="T1854">
        <f t="shared" si="173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68"/>
        <v>41177.060381944444</v>
      </c>
      <c r="P1855">
        <f t="shared" si="171"/>
        <v>102</v>
      </c>
      <c r="Q1855">
        <f t="shared" si="172"/>
        <v>58.21</v>
      </c>
      <c r="R1855" t="str">
        <f t="shared" si="169"/>
        <v>music</v>
      </c>
      <c r="S1855" t="str">
        <f t="shared" si="170"/>
        <v>rock</v>
      </c>
      <c r="T1855">
        <f t="shared" si="173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68"/>
        <v>41388.021261574075</v>
      </c>
      <c r="P1856">
        <f t="shared" si="171"/>
        <v>102</v>
      </c>
      <c r="Q1856">
        <f t="shared" si="172"/>
        <v>88.04</v>
      </c>
      <c r="R1856" t="str">
        <f t="shared" si="169"/>
        <v>music</v>
      </c>
      <c r="S1856" t="str">
        <f t="shared" si="170"/>
        <v>rock</v>
      </c>
      <c r="T1856">
        <f t="shared" si="173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68"/>
        <v>41600.538657407407</v>
      </c>
      <c r="P1857">
        <f t="shared" si="171"/>
        <v>154</v>
      </c>
      <c r="Q1857">
        <f t="shared" si="172"/>
        <v>70.58</v>
      </c>
      <c r="R1857" t="str">
        <f t="shared" si="169"/>
        <v>music</v>
      </c>
      <c r="S1857" t="str">
        <f t="shared" si="170"/>
        <v>rock</v>
      </c>
      <c r="T1857">
        <f t="shared" si="173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74">(((J1858/60)/60)/24)+DATE(1970,1,1)</f>
        <v>41817.854999999996</v>
      </c>
      <c r="P1858">
        <f t="shared" si="171"/>
        <v>101</v>
      </c>
      <c r="Q1858">
        <f t="shared" si="172"/>
        <v>53.29</v>
      </c>
      <c r="R1858" t="str">
        <f t="shared" ref="R1858:R1921" si="175">LEFT(N1858,SEARCH("/",N1858)-1)</f>
        <v>music</v>
      </c>
      <c r="S1858" t="str">
        <f t="shared" ref="S1858:S1921" si="176">RIGHT(N1858,LEN(N1858)-SEARCH("/",N1858))</f>
        <v>rock</v>
      </c>
      <c r="T1858">
        <f t="shared" si="173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74"/>
        <v>41864.76866898148</v>
      </c>
      <c r="P1859">
        <f t="shared" ref="P1859:P1922" si="177">ROUND(E1859/D1859*100,0)</f>
        <v>100</v>
      </c>
      <c r="Q1859">
        <f t="shared" ref="Q1859:Q1922" si="178">IFERROR(ROUND(E1859/L1859,2),0)</f>
        <v>136.36000000000001</v>
      </c>
      <c r="R1859" t="str">
        <f t="shared" si="175"/>
        <v>music</v>
      </c>
      <c r="S1859" t="str">
        <f t="shared" si="176"/>
        <v>rock</v>
      </c>
      <c r="T1859">
        <f t="shared" ref="T1859:T1922" si="179">YEAR(O1859)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74"/>
        <v>40833.200474537036</v>
      </c>
      <c r="P1860">
        <f t="shared" si="177"/>
        <v>109</v>
      </c>
      <c r="Q1860">
        <f t="shared" si="178"/>
        <v>40.549999999999997</v>
      </c>
      <c r="R1860" t="str">
        <f t="shared" si="175"/>
        <v>music</v>
      </c>
      <c r="S1860" t="str">
        <f t="shared" si="176"/>
        <v>rock</v>
      </c>
      <c r="T1860">
        <f t="shared" si="17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74"/>
        <v>40778.770011574074</v>
      </c>
      <c r="P1861">
        <f t="shared" si="177"/>
        <v>132</v>
      </c>
      <c r="Q1861">
        <f t="shared" si="178"/>
        <v>70.63</v>
      </c>
      <c r="R1861" t="str">
        <f t="shared" si="175"/>
        <v>music</v>
      </c>
      <c r="S1861" t="str">
        <f t="shared" si="176"/>
        <v>rock</v>
      </c>
      <c r="T1861">
        <f t="shared" si="17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74"/>
        <v>41655.709305555552</v>
      </c>
      <c r="P1862">
        <f t="shared" si="177"/>
        <v>133</v>
      </c>
      <c r="Q1862">
        <f t="shared" si="178"/>
        <v>52.68</v>
      </c>
      <c r="R1862" t="str">
        <f t="shared" si="175"/>
        <v>music</v>
      </c>
      <c r="S1862" t="str">
        <f t="shared" si="176"/>
        <v>rock</v>
      </c>
      <c r="T1862">
        <f t="shared" si="17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74"/>
        <v>42000.300243055557</v>
      </c>
      <c r="P1863">
        <f t="shared" si="177"/>
        <v>0</v>
      </c>
      <c r="Q1863">
        <f t="shared" si="178"/>
        <v>0</v>
      </c>
      <c r="R1863" t="str">
        <f t="shared" si="175"/>
        <v>games</v>
      </c>
      <c r="S1863" t="str">
        <f t="shared" si="176"/>
        <v>mobile games</v>
      </c>
      <c r="T1863">
        <f t="shared" si="17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74"/>
        <v>42755.492754629624</v>
      </c>
      <c r="P1864">
        <f t="shared" si="177"/>
        <v>8</v>
      </c>
      <c r="Q1864">
        <f t="shared" si="178"/>
        <v>90.94</v>
      </c>
      <c r="R1864" t="str">
        <f t="shared" si="175"/>
        <v>games</v>
      </c>
      <c r="S1864" t="str">
        <f t="shared" si="176"/>
        <v>mobile games</v>
      </c>
      <c r="T1864">
        <f t="shared" si="17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74"/>
        <v>41772.797280092593</v>
      </c>
      <c r="P1865">
        <f t="shared" si="177"/>
        <v>0</v>
      </c>
      <c r="Q1865">
        <f t="shared" si="178"/>
        <v>5</v>
      </c>
      <c r="R1865" t="str">
        <f t="shared" si="175"/>
        <v>games</v>
      </c>
      <c r="S1865" t="str">
        <f t="shared" si="176"/>
        <v>mobile games</v>
      </c>
      <c r="T1865">
        <f t="shared" si="17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74"/>
        <v>41733.716435185182</v>
      </c>
      <c r="P1866">
        <f t="shared" si="177"/>
        <v>43</v>
      </c>
      <c r="Q1866">
        <f t="shared" si="178"/>
        <v>58.08</v>
      </c>
      <c r="R1866" t="str">
        <f t="shared" si="175"/>
        <v>games</v>
      </c>
      <c r="S1866" t="str">
        <f t="shared" si="176"/>
        <v>mobile games</v>
      </c>
      <c r="T1866">
        <f t="shared" si="17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74"/>
        <v>42645.367442129631</v>
      </c>
      <c r="P1867">
        <f t="shared" si="177"/>
        <v>0</v>
      </c>
      <c r="Q1867">
        <f t="shared" si="178"/>
        <v>2</v>
      </c>
      <c r="R1867" t="str">
        <f t="shared" si="175"/>
        <v>games</v>
      </c>
      <c r="S1867" t="str">
        <f t="shared" si="176"/>
        <v>mobile games</v>
      </c>
      <c r="T1867">
        <f t="shared" si="17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74"/>
        <v>42742.246493055558</v>
      </c>
      <c r="P1868">
        <f t="shared" si="177"/>
        <v>1</v>
      </c>
      <c r="Q1868">
        <f t="shared" si="178"/>
        <v>62.5</v>
      </c>
      <c r="R1868" t="str">
        <f t="shared" si="175"/>
        <v>games</v>
      </c>
      <c r="S1868" t="str">
        <f t="shared" si="176"/>
        <v>mobile games</v>
      </c>
      <c r="T1868">
        <f t="shared" si="17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74"/>
        <v>42649.924907407403</v>
      </c>
      <c r="P1869">
        <f t="shared" si="177"/>
        <v>0</v>
      </c>
      <c r="Q1869">
        <f t="shared" si="178"/>
        <v>10</v>
      </c>
      <c r="R1869" t="str">
        <f t="shared" si="175"/>
        <v>games</v>
      </c>
      <c r="S1869" t="str">
        <f t="shared" si="176"/>
        <v>mobile games</v>
      </c>
      <c r="T1869">
        <f t="shared" si="17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74"/>
        <v>42328.779224537036</v>
      </c>
      <c r="P1870">
        <f t="shared" si="177"/>
        <v>5</v>
      </c>
      <c r="Q1870">
        <f t="shared" si="178"/>
        <v>71.59</v>
      </c>
      <c r="R1870" t="str">
        <f t="shared" si="175"/>
        <v>games</v>
      </c>
      <c r="S1870" t="str">
        <f t="shared" si="176"/>
        <v>mobile games</v>
      </c>
      <c r="T1870">
        <f t="shared" si="17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74"/>
        <v>42709.002881944441</v>
      </c>
      <c r="P1871">
        <f t="shared" si="177"/>
        <v>0</v>
      </c>
      <c r="Q1871">
        <f t="shared" si="178"/>
        <v>0</v>
      </c>
      <c r="R1871" t="str">
        <f t="shared" si="175"/>
        <v>games</v>
      </c>
      <c r="S1871" t="str">
        <f t="shared" si="176"/>
        <v>mobile games</v>
      </c>
      <c r="T1871">
        <f t="shared" si="17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74"/>
        <v>42371.355729166666</v>
      </c>
      <c r="P1872">
        <f t="shared" si="177"/>
        <v>10</v>
      </c>
      <c r="Q1872">
        <f t="shared" si="178"/>
        <v>32.82</v>
      </c>
      <c r="R1872" t="str">
        <f t="shared" si="175"/>
        <v>games</v>
      </c>
      <c r="S1872" t="str">
        <f t="shared" si="176"/>
        <v>mobile games</v>
      </c>
      <c r="T1872">
        <f t="shared" si="17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74"/>
        <v>41923.783576388887</v>
      </c>
      <c r="P1873">
        <f t="shared" si="177"/>
        <v>72</v>
      </c>
      <c r="Q1873">
        <f t="shared" si="178"/>
        <v>49.12</v>
      </c>
      <c r="R1873" t="str">
        <f t="shared" si="175"/>
        <v>games</v>
      </c>
      <c r="S1873" t="str">
        <f t="shared" si="176"/>
        <v>mobile games</v>
      </c>
      <c r="T1873">
        <f t="shared" si="17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74"/>
        <v>42155.129652777774</v>
      </c>
      <c r="P1874">
        <f t="shared" si="177"/>
        <v>1</v>
      </c>
      <c r="Q1874">
        <f t="shared" si="178"/>
        <v>16.309999999999999</v>
      </c>
      <c r="R1874" t="str">
        <f t="shared" si="175"/>
        <v>games</v>
      </c>
      <c r="S1874" t="str">
        <f t="shared" si="176"/>
        <v>mobile games</v>
      </c>
      <c r="T1874">
        <f t="shared" si="17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74"/>
        <v>42164.615856481483</v>
      </c>
      <c r="P1875">
        <f t="shared" si="177"/>
        <v>0</v>
      </c>
      <c r="Q1875">
        <f t="shared" si="178"/>
        <v>18</v>
      </c>
      <c r="R1875" t="str">
        <f t="shared" si="175"/>
        <v>games</v>
      </c>
      <c r="S1875" t="str">
        <f t="shared" si="176"/>
        <v>mobile games</v>
      </c>
      <c r="T1875">
        <f t="shared" si="17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74"/>
        <v>42529.969131944439</v>
      </c>
      <c r="P1876">
        <f t="shared" si="177"/>
        <v>0</v>
      </c>
      <c r="Q1876">
        <f t="shared" si="178"/>
        <v>13</v>
      </c>
      <c r="R1876" t="str">
        <f t="shared" si="175"/>
        <v>games</v>
      </c>
      <c r="S1876" t="str">
        <f t="shared" si="176"/>
        <v>mobile games</v>
      </c>
      <c r="T1876">
        <f t="shared" si="17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74"/>
        <v>42528.899398148147</v>
      </c>
      <c r="P1877">
        <f t="shared" si="177"/>
        <v>1</v>
      </c>
      <c r="Q1877">
        <f t="shared" si="178"/>
        <v>17</v>
      </c>
      <c r="R1877" t="str">
        <f t="shared" si="175"/>
        <v>games</v>
      </c>
      <c r="S1877" t="str">
        <f t="shared" si="176"/>
        <v>mobile games</v>
      </c>
      <c r="T1877">
        <f t="shared" si="17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74"/>
        <v>41776.284780092588</v>
      </c>
      <c r="P1878">
        <f t="shared" si="177"/>
        <v>0</v>
      </c>
      <c r="Q1878">
        <f t="shared" si="178"/>
        <v>0</v>
      </c>
      <c r="R1878" t="str">
        <f t="shared" si="175"/>
        <v>games</v>
      </c>
      <c r="S1878" t="str">
        <f t="shared" si="176"/>
        <v>mobile games</v>
      </c>
      <c r="T1878">
        <f t="shared" si="17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74"/>
        <v>42035.029224537036</v>
      </c>
      <c r="P1879">
        <f t="shared" si="177"/>
        <v>0</v>
      </c>
      <c r="Q1879">
        <f t="shared" si="178"/>
        <v>0</v>
      </c>
      <c r="R1879" t="str">
        <f t="shared" si="175"/>
        <v>games</v>
      </c>
      <c r="S1879" t="str">
        <f t="shared" si="176"/>
        <v>mobile games</v>
      </c>
      <c r="T1879">
        <f t="shared" si="17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74"/>
        <v>41773.008738425924</v>
      </c>
      <c r="P1880">
        <f t="shared" si="177"/>
        <v>0</v>
      </c>
      <c r="Q1880">
        <f t="shared" si="178"/>
        <v>0</v>
      </c>
      <c r="R1880" t="str">
        <f t="shared" si="175"/>
        <v>games</v>
      </c>
      <c r="S1880" t="str">
        <f t="shared" si="176"/>
        <v>mobile games</v>
      </c>
      <c r="T1880">
        <f t="shared" si="17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74"/>
        <v>42413.649641203709</v>
      </c>
      <c r="P1881">
        <f t="shared" si="177"/>
        <v>0</v>
      </c>
      <c r="Q1881">
        <f t="shared" si="178"/>
        <v>3</v>
      </c>
      <c r="R1881" t="str">
        <f t="shared" si="175"/>
        <v>games</v>
      </c>
      <c r="S1881" t="str">
        <f t="shared" si="176"/>
        <v>mobile games</v>
      </c>
      <c r="T1881">
        <f t="shared" si="17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74"/>
        <v>42430.566898148143</v>
      </c>
      <c r="P1882">
        <f t="shared" si="177"/>
        <v>20</v>
      </c>
      <c r="Q1882">
        <f t="shared" si="178"/>
        <v>41.83</v>
      </c>
      <c r="R1882" t="str">
        <f t="shared" si="175"/>
        <v>games</v>
      </c>
      <c r="S1882" t="str">
        <f t="shared" si="176"/>
        <v>mobile games</v>
      </c>
      <c r="T1882">
        <f t="shared" si="17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74"/>
        <v>42043.152650462958</v>
      </c>
      <c r="P1883">
        <f t="shared" si="177"/>
        <v>173</v>
      </c>
      <c r="Q1883">
        <f t="shared" si="178"/>
        <v>49.34</v>
      </c>
      <c r="R1883" t="str">
        <f t="shared" si="175"/>
        <v>music</v>
      </c>
      <c r="S1883" t="str">
        <f t="shared" si="176"/>
        <v>indie rock</v>
      </c>
      <c r="T1883">
        <f t="shared" si="17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74"/>
        <v>41067.949212962965</v>
      </c>
      <c r="P1884">
        <f t="shared" si="177"/>
        <v>101</v>
      </c>
      <c r="Q1884">
        <f t="shared" si="178"/>
        <v>41.73</v>
      </c>
      <c r="R1884" t="str">
        <f t="shared" si="175"/>
        <v>music</v>
      </c>
      <c r="S1884" t="str">
        <f t="shared" si="176"/>
        <v>indie rock</v>
      </c>
      <c r="T1884">
        <f t="shared" si="17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74"/>
        <v>40977.948009259257</v>
      </c>
      <c r="P1885">
        <f t="shared" si="177"/>
        <v>105</v>
      </c>
      <c r="Q1885">
        <f t="shared" si="178"/>
        <v>32.72</v>
      </c>
      <c r="R1885" t="str">
        <f t="shared" si="175"/>
        <v>music</v>
      </c>
      <c r="S1885" t="str">
        <f t="shared" si="176"/>
        <v>indie rock</v>
      </c>
      <c r="T1885">
        <f t="shared" si="17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74"/>
        <v>41205.198321759257</v>
      </c>
      <c r="P1886">
        <f t="shared" si="177"/>
        <v>135</v>
      </c>
      <c r="Q1886">
        <f t="shared" si="178"/>
        <v>51.96</v>
      </c>
      <c r="R1886" t="str">
        <f t="shared" si="175"/>
        <v>music</v>
      </c>
      <c r="S1886" t="str">
        <f t="shared" si="176"/>
        <v>indie rock</v>
      </c>
      <c r="T1886">
        <f t="shared" si="17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74"/>
        <v>41099.093865740739</v>
      </c>
      <c r="P1887">
        <f t="shared" si="177"/>
        <v>116</v>
      </c>
      <c r="Q1887">
        <f t="shared" si="178"/>
        <v>50.69</v>
      </c>
      <c r="R1887" t="str">
        <f t="shared" si="175"/>
        <v>music</v>
      </c>
      <c r="S1887" t="str">
        <f t="shared" si="176"/>
        <v>indie rock</v>
      </c>
      <c r="T1887">
        <f t="shared" si="17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74"/>
        <v>41925.906689814816</v>
      </c>
      <c r="P1888">
        <f t="shared" si="177"/>
        <v>102</v>
      </c>
      <c r="Q1888">
        <f t="shared" si="178"/>
        <v>42.24</v>
      </c>
      <c r="R1888" t="str">
        <f t="shared" si="175"/>
        <v>music</v>
      </c>
      <c r="S1888" t="str">
        <f t="shared" si="176"/>
        <v>indie rock</v>
      </c>
      <c r="T1888">
        <f t="shared" si="17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74"/>
        <v>42323.800138888888</v>
      </c>
      <c r="P1889">
        <f t="shared" si="177"/>
        <v>111</v>
      </c>
      <c r="Q1889">
        <f t="shared" si="178"/>
        <v>416.88</v>
      </c>
      <c r="R1889" t="str">
        <f t="shared" si="175"/>
        <v>music</v>
      </c>
      <c r="S1889" t="str">
        <f t="shared" si="176"/>
        <v>indie rock</v>
      </c>
      <c r="T1889">
        <f t="shared" si="17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74"/>
        <v>40299.239953703705</v>
      </c>
      <c r="P1890">
        <f t="shared" si="177"/>
        <v>166</v>
      </c>
      <c r="Q1890">
        <f t="shared" si="178"/>
        <v>46.65</v>
      </c>
      <c r="R1890" t="str">
        <f t="shared" si="175"/>
        <v>music</v>
      </c>
      <c r="S1890" t="str">
        <f t="shared" si="176"/>
        <v>indie rock</v>
      </c>
      <c r="T1890">
        <f t="shared" si="17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74"/>
        <v>41299.793356481481</v>
      </c>
      <c r="P1891">
        <f t="shared" si="177"/>
        <v>107</v>
      </c>
      <c r="Q1891">
        <f t="shared" si="178"/>
        <v>48.45</v>
      </c>
      <c r="R1891" t="str">
        <f t="shared" si="175"/>
        <v>music</v>
      </c>
      <c r="S1891" t="str">
        <f t="shared" si="176"/>
        <v>indie rock</v>
      </c>
      <c r="T1891">
        <f t="shared" si="17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74"/>
        <v>41228.786203703705</v>
      </c>
      <c r="P1892">
        <f t="shared" si="177"/>
        <v>145</v>
      </c>
      <c r="Q1892">
        <f t="shared" si="178"/>
        <v>70.53</v>
      </c>
      <c r="R1892" t="str">
        <f t="shared" si="175"/>
        <v>music</v>
      </c>
      <c r="S1892" t="str">
        <f t="shared" si="176"/>
        <v>indie rock</v>
      </c>
      <c r="T1892">
        <f t="shared" si="17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74"/>
        <v>40335.798078703701</v>
      </c>
      <c r="P1893">
        <f t="shared" si="177"/>
        <v>106</v>
      </c>
      <c r="Q1893">
        <f t="shared" si="178"/>
        <v>87.96</v>
      </c>
      <c r="R1893" t="str">
        <f t="shared" si="175"/>
        <v>music</v>
      </c>
      <c r="S1893" t="str">
        <f t="shared" si="176"/>
        <v>indie rock</v>
      </c>
      <c r="T1893">
        <f t="shared" si="17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74"/>
        <v>40671.637511574074</v>
      </c>
      <c r="P1894">
        <f t="shared" si="177"/>
        <v>137</v>
      </c>
      <c r="Q1894">
        <f t="shared" si="178"/>
        <v>26.27</v>
      </c>
      <c r="R1894" t="str">
        <f t="shared" si="175"/>
        <v>music</v>
      </c>
      <c r="S1894" t="str">
        <f t="shared" si="176"/>
        <v>indie rock</v>
      </c>
      <c r="T1894">
        <f t="shared" si="17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74"/>
        <v>40632.94195601852</v>
      </c>
      <c r="P1895">
        <f t="shared" si="177"/>
        <v>104</v>
      </c>
      <c r="Q1895">
        <f t="shared" si="178"/>
        <v>57.78</v>
      </c>
      <c r="R1895" t="str">
        <f t="shared" si="175"/>
        <v>music</v>
      </c>
      <c r="S1895" t="str">
        <f t="shared" si="176"/>
        <v>indie rock</v>
      </c>
      <c r="T1895">
        <f t="shared" si="17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74"/>
        <v>40920.904895833337</v>
      </c>
      <c r="P1896">
        <f t="shared" si="177"/>
        <v>115</v>
      </c>
      <c r="Q1896">
        <f t="shared" si="178"/>
        <v>57.25</v>
      </c>
      <c r="R1896" t="str">
        <f t="shared" si="175"/>
        <v>music</v>
      </c>
      <c r="S1896" t="str">
        <f t="shared" si="176"/>
        <v>indie rock</v>
      </c>
      <c r="T1896">
        <f t="shared" si="17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74"/>
        <v>42267.746782407412</v>
      </c>
      <c r="P1897">
        <f t="shared" si="177"/>
        <v>102</v>
      </c>
      <c r="Q1897">
        <f t="shared" si="178"/>
        <v>196.34</v>
      </c>
      <c r="R1897" t="str">
        <f t="shared" si="175"/>
        <v>music</v>
      </c>
      <c r="S1897" t="str">
        <f t="shared" si="176"/>
        <v>indie rock</v>
      </c>
      <c r="T1897">
        <f t="shared" si="17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74"/>
        <v>40981.710243055553</v>
      </c>
      <c r="P1898">
        <f t="shared" si="177"/>
        <v>124</v>
      </c>
      <c r="Q1898">
        <f t="shared" si="178"/>
        <v>43</v>
      </c>
      <c r="R1898" t="str">
        <f t="shared" si="175"/>
        <v>music</v>
      </c>
      <c r="S1898" t="str">
        <f t="shared" si="176"/>
        <v>indie rock</v>
      </c>
      <c r="T1898">
        <f t="shared" si="17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74"/>
        <v>41680.583402777782</v>
      </c>
      <c r="P1899">
        <f t="shared" si="177"/>
        <v>102</v>
      </c>
      <c r="Q1899">
        <f t="shared" si="178"/>
        <v>35.549999999999997</v>
      </c>
      <c r="R1899" t="str">
        <f t="shared" si="175"/>
        <v>music</v>
      </c>
      <c r="S1899" t="str">
        <f t="shared" si="176"/>
        <v>indie rock</v>
      </c>
      <c r="T1899">
        <f t="shared" si="17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74"/>
        <v>42366.192974537036</v>
      </c>
      <c r="P1900">
        <f t="shared" si="177"/>
        <v>145</v>
      </c>
      <c r="Q1900">
        <f t="shared" si="178"/>
        <v>68.81</v>
      </c>
      <c r="R1900" t="str">
        <f t="shared" si="175"/>
        <v>music</v>
      </c>
      <c r="S1900" t="str">
        <f t="shared" si="176"/>
        <v>indie rock</v>
      </c>
      <c r="T1900">
        <f t="shared" si="17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74"/>
        <v>42058.941736111112</v>
      </c>
      <c r="P1901">
        <f t="shared" si="177"/>
        <v>133</v>
      </c>
      <c r="Q1901">
        <f t="shared" si="178"/>
        <v>28.57</v>
      </c>
      <c r="R1901" t="str">
        <f t="shared" si="175"/>
        <v>music</v>
      </c>
      <c r="S1901" t="str">
        <f t="shared" si="176"/>
        <v>indie rock</v>
      </c>
      <c r="T1901">
        <f t="shared" si="17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74"/>
        <v>41160.871886574074</v>
      </c>
      <c r="P1902">
        <f t="shared" si="177"/>
        <v>109</v>
      </c>
      <c r="Q1902">
        <f t="shared" si="178"/>
        <v>50.63</v>
      </c>
      <c r="R1902" t="str">
        <f t="shared" si="175"/>
        <v>music</v>
      </c>
      <c r="S1902" t="str">
        <f t="shared" si="176"/>
        <v>indie rock</v>
      </c>
      <c r="T1902">
        <f t="shared" si="17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74"/>
        <v>42116.54315972222</v>
      </c>
      <c r="P1903">
        <f t="shared" si="177"/>
        <v>3</v>
      </c>
      <c r="Q1903">
        <f t="shared" si="178"/>
        <v>106.8</v>
      </c>
      <c r="R1903" t="str">
        <f t="shared" si="175"/>
        <v>technology</v>
      </c>
      <c r="S1903" t="str">
        <f t="shared" si="176"/>
        <v>gadgets</v>
      </c>
      <c r="T1903">
        <f t="shared" si="17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74"/>
        <v>42037.789895833332</v>
      </c>
      <c r="P1904">
        <f t="shared" si="177"/>
        <v>1</v>
      </c>
      <c r="Q1904">
        <f t="shared" si="178"/>
        <v>4</v>
      </c>
      <c r="R1904" t="str">
        <f t="shared" si="175"/>
        <v>technology</v>
      </c>
      <c r="S1904" t="str">
        <f t="shared" si="176"/>
        <v>gadgets</v>
      </c>
      <c r="T1904">
        <f t="shared" si="17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74"/>
        <v>42702.770729166667</v>
      </c>
      <c r="P1905">
        <f t="shared" si="177"/>
        <v>47</v>
      </c>
      <c r="Q1905">
        <f t="shared" si="178"/>
        <v>34.1</v>
      </c>
      <c r="R1905" t="str">
        <f t="shared" si="175"/>
        <v>technology</v>
      </c>
      <c r="S1905" t="str">
        <f t="shared" si="176"/>
        <v>gadgets</v>
      </c>
      <c r="T1905">
        <f t="shared" si="17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74"/>
        <v>42326.685428240744</v>
      </c>
      <c r="P1906">
        <f t="shared" si="177"/>
        <v>0</v>
      </c>
      <c r="Q1906">
        <f t="shared" si="178"/>
        <v>25</v>
      </c>
      <c r="R1906" t="str">
        <f t="shared" si="175"/>
        <v>technology</v>
      </c>
      <c r="S1906" t="str">
        <f t="shared" si="176"/>
        <v>gadgets</v>
      </c>
      <c r="T1906">
        <f t="shared" si="17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74"/>
        <v>41859.925856481481</v>
      </c>
      <c r="P1907">
        <f t="shared" si="177"/>
        <v>0</v>
      </c>
      <c r="Q1907">
        <f t="shared" si="178"/>
        <v>10.5</v>
      </c>
      <c r="R1907" t="str">
        <f t="shared" si="175"/>
        <v>technology</v>
      </c>
      <c r="S1907" t="str">
        <f t="shared" si="176"/>
        <v>gadgets</v>
      </c>
      <c r="T1907">
        <f t="shared" si="17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74"/>
        <v>42514.671099537038</v>
      </c>
      <c r="P1908">
        <f t="shared" si="177"/>
        <v>43</v>
      </c>
      <c r="Q1908">
        <f t="shared" si="178"/>
        <v>215.96</v>
      </c>
      <c r="R1908" t="str">
        <f t="shared" si="175"/>
        <v>technology</v>
      </c>
      <c r="S1908" t="str">
        <f t="shared" si="176"/>
        <v>gadgets</v>
      </c>
      <c r="T1908">
        <f t="shared" si="17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74"/>
        <v>41767.587094907409</v>
      </c>
      <c r="P1909">
        <f t="shared" si="177"/>
        <v>0</v>
      </c>
      <c r="Q1909">
        <f t="shared" si="178"/>
        <v>21.25</v>
      </c>
      <c r="R1909" t="str">
        <f t="shared" si="175"/>
        <v>technology</v>
      </c>
      <c r="S1909" t="str">
        <f t="shared" si="176"/>
        <v>gadgets</v>
      </c>
      <c r="T1909">
        <f t="shared" si="17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74"/>
        <v>42703.917824074073</v>
      </c>
      <c r="P1910">
        <f t="shared" si="177"/>
        <v>2</v>
      </c>
      <c r="Q1910">
        <f t="shared" si="178"/>
        <v>108.25</v>
      </c>
      <c r="R1910" t="str">
        <f t="shared" si="175"/>
        <v>technology</v>
      </c>
      <c r="S1910" t="str">
        <f t="shared" si="176"/>
        <v>gadgets</v>
      </c>
      <c r="T1910">
        <f t="shared" si="17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74"/>
        <v>41905.429155092592</v>
      </c>
      <c r="P1911">
        <f t="shared" si="177"/>
        <v>14</v>
      </c>
      <c r="Q1911">
        <f t="shared" si="178"/>
        <v>129.97</v>
      </c>
      <c r="R1911" t="str">
        <f t="shared" si="175"/>
        <v>technology</v>
      </c>
      <c r="S1911" t="str">
        <f t="shared" si="176"/>
        <v>gadgets</v>
      </c>
      <c r="T1911">
        <f t="shared" si="17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74"/>
        <v>42264.963159722218</v>
      </c>
      <c r="P1912">
        <f t="shared" si="177"/>
        <v>39</v>
      </c>
      <c r="Q1912">
        <f t="shared" si="178"/>
        <v>117.49</v>
      </c>
      <c r="R1912" t="str">
        <f t="shared" si="175"/>
        <v>technology</v>
      </c>
      <c r="S1912" t="str">
        <f t="shared" si="176"/>
        <v>gadgets</v>
      </c>
      <c r="T1912">
        <f t="shared" si="17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74"/>
        <v>41830.033958333333</v>
      </c>
      <c r="P1913">
        <f t="shared" si="177"/>
        <v>0</v>
      </c>
      <c r="Q1913">
        <f t="shared" si="178"/>
        <v>10</v>
      </c>
      <c r="R1913" t="str">
        <f t="shared" si="175"/>
        <v>technology</v>
      </c>
      <c r="S1913" t="str">
        <f t="shared" si="176"/>
        <v>gadgets</v>
      </c>
      <c r="T1913">
        <f t="shared" si="17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74"/>
        <v>42129.226388888885</v>
      </c>
      <c r="P1914">
        <f t="shared" si="177"/>
        <v>59</v>
      </c>
      <c r="Q1914">
        <f t="shared" si="178"/>
        <v>70.599999999999994</v>
      </c>
      <c r="R1914" t="str">
        <f t="shared" si="175"/>
        <v>technology</v>
      </c>
      <c r="S1914" t="str">
        <f t="shared" si="176"/>
        <v>gadgets</v>
      </c>
      <c r="T1914">
        <f t="shared" si="17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74"/>
        <v>41890.511319444442</v>
      </c>
      <c r="P1915">
        <f t="shared" si="177"/>
        <v>1</v>
      </c>
      <c r="Q1915">
        <f t="shared" si="178"/>
        <v>24.5</v>
      </c>
      <c r="R1915" t="str">
        <f t="shared" si="175"/>
        <v>technology</v>
      </c>
      <c r="S1915" t="str">
        <f t="shared" si="176"/>
        <v>gadgets</v>
      </c>
      <c r="T1915">
        <f t="shared" si="17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74"/>
        <v>41929.174456018518</v>
      </c>
      <c r="P1916">
        <f t="shared" si="177"/>
        <v>9</v>
      </c>
      <c r="Q1916">
        <f t="shared" si="178"/>
        <v>30</v>
      </c>
      <c r="R1916" t="str">
        <f t="shared" si="175"/>
        <v>technology</v>
      </c>
      <c r="S1916" t="str">
        <f t="shared" si="176"/>
        <v>gadgets</v>
      </c>
      <c r="T1916">
        <f t="shared" si="17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74"/>
        <v>41864.04886574074</v>
      </c>
      <c r="P1917">
        <f t="shared" si="177"/>
        <v>2</v>
      </c>
      <c r="Q1917">
        <f t="shared" si="178"/>
        <v>2</v>
      </c>
      <c r="R1917" t="str">
        <f t="shared" si="175"/>
        <v>technology</v>
      </c>
      <c r="S1917" t="str">
        <f t="shared" si="176"/>
        <v>gadgets</v>
      </c>
      <c r="T1917">
        <f t="shared" si="17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74"/>
        <v>42656.717303240745</v>
      </c>
      <c r="P1918">
        <f t="shared" si="177"/>
        <v>1</v>
      </c>
      <c r="Q1918">
        <f t="shared" si="178"/>
        <v>17</v>
      </c>
      <c r="R1918" t="str">
        <f t="shared" si="175"/>
        <v>technology</v>
      </c>
      <c r="S1918" t="str">
        <f t="shared" si="176"/>
        <v>gadgets</v>
      </c>
      <c r="T1918">
        <f t="shared" si="17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74"/>
        <v>42746.270057870366</v>
      </c>
      <c r="P1919">
        <f t="shared" si="177"/>
        <v>53</v>
      </c>
      <c r="Q1919">
        <f t="shared" si="178"/>
        <v>2928.93</v>
      </c>
      <c r="R1919" t="str">
        <f t="shared" si="175"/>
        <v>technology</v>
      </c>
      <c r="S1919" t="str">
        <f t="shared" si="176"/>
        <v>gadgets</v>
      </c>
      <c r="T1919">
        <f t="shared" si="17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74"/>
        <v>41828.789942129632</v>
      </c>
      <c r="P1920">
        <f t="shared" si="177"/>
        <v>1</v>
      </c>
      <c r="Q1920">
        <f t="shared" si="178"/>
        <v>28.89</v>
      </c>
      <c r="R1920" t="str">
        <f t="shared" si="175"/>
        <v>technology</v>
      </c>
      <c r="S1920" t="str">
        <f t="shared" si="176"/>
        <v>gadgets</v>
      </c>
      <c r="T1920">
        <f t="shared" si="17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74"/>
        <v>42113.875567129624</v>
      </c>
      <c r="P1921">
        <f t="shared" si="177"/>
        <v>47</v>
      </c>
      <c r="Q1921">
        <f t="shared" si="178"/>
        <v>29.63</v>
      </c>
      <c r="R1921" t="str">
        <f t="shared" si="175"/>
        <v>technology</v>
      </c>
      <c r="S1921" t="str">
        <f t="shared" si="176"/>
        <v>gadgets</v>
      </c>
      <c r="T1921">
        <f t="shared" si="17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80">(((J1922/60)/60)/24)+DATE(1970,1,1)</f>
        <v>42270.875706018516</v>
      </c>
      <c r="P1922">
        <f t="shared" si="177"/>
        <v>43</v>
      </c>
      <c r="Q1922">
        <f t="shared" si="178"/>
        <v>40.98</v>
      </c>
      <c r="R1922" t="str">
        <f t="shared" ref="R1922:R1985" si="181">LEFT(N1922,SEARCH("/",N1922)-1)</f>
        <v>technology</v>
      </c>
      <c r="S1922" t="str">
        <f t="shared" ref="S1922:S1985" si="182">RIGHT(N1922,LEN(N1922)-SEARCH("/",N1922))</f>
        <v>gadgets</v>
      </c>
      <c r="T1922">
        <f t="shared" si="17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80"/>
        <v>41074.221562500003</v>
      </c>
      <c r="P1923">
        <f t="shared" ref="P1923:P1986" si="183">ROUND(E1923/D1923*100,0)</f>
        <v>137</v>
      </c>
      <c r="Q1923">
        <f t="shared" ref="Q1923:Q1986" si="184">IFERROR(ROUND(E1923/L1923,2),0)</f>
        <v>54</v>
      </c>
      <c r="R1923" t="str">
        <f t="shared" si="181"/>
        <v>music</v>
      </c>
      <c r="S1923" t="str">
        <f t="shared" si="182"/>
        <v>indie rock</v>
      </c>
      <c r="T1923">
        <f t="shared" ref="T1923:T1986" si="185">YEAR(O1923)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80"/>
        <v>41590.255868055552</v>
      </c>
      <c r="P1924">
        <f t="shared" si="183"/>
        <v>116</v>
      </c>
      <c r="Q1924">
        <f t="shared" si="184"/>
        <v>36.11</v>
      </c>
      <c r="R1924" t="str">
        <f t="shared" si="181"/>
        <v>music</v>
      </c>
      <c r="S1924" t="str">
        <f t="shared" si="182"/>
        <v>indie rock</v>
      </c>
      <c r="T1924">
        <f t="shared" si="185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80"/>
        <v>40772.848749999997</v>
      </c>
      <c r="P1925">
        <f t="shared" si="183"/>
        <v>241</v>
      </c>
      <c r="Q1925">
        <f t="shared" si="184"/>
        <v>23.15</v>
      </c>
      <c r="R1925" t="str">
        <f t="shared" si="181"/>
        <v>music</v>
      </c>
      <c r="S1925" t="str">
        <f t="shared" si="182"/>
        <v>indie rock</v>
      </c>
      <c r="T1925">
        <f t="shared" si="185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80"/>
        <v>41626.761053240742</v>
      </c>
      <c r="P1926">
        <f t="shared" si="183"/>
        <v>114</v>
      </c>
      <c r="Q1926">
        <f t="shared" si="184"/>
        <v>104</v>
      </c>
      <c r="R1926" t="str">
        <f t="shared" si="181"/>
        <v>music</v>
      </c>
      <c r="S1926" t="str">
        <f t="shared" si="182"/>
        <v>indie rock</v>
      </c>
      <c r="T1926">
        <f t="shared" si="185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80"/>
        <v>41535.90148148148</v>
      </c>
      <c r="P1927">
        <f t="shared" si="183"/>
        <v>110</v>
      </c>
      <c r="Q1927">
        <f t="shared" si="184"/>
        <v>31.83</v>
      </c>
      <c r="R1927" t="str">
        <f t="shared" si="181"/>
        <v>music</v>
      </c>
      <c r="S1927" t="str">
        <f t="shared" si="182"/>
        <v>indie rock</v>
      </c>
      <c r="T1927">
        <f t="shared" si="185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80"/>
        <v>40456.954351851848</v>
      </c>
      <c r="P1928">
        <f t="shared" si="183"/>
        <v>195</v>
      </c>
      <c r="Q1928">
        <f t="shared" si="184"/>
        <v>27.39</v>
      </c>
      <c r="R1928" t="str">
        <f t="shared" si="181"/>
        <v>music</v>
      </c>
      <c r="S1928" t="str">
        <f t="shared" si="182"/>
        <v>indie rock</v>
      </c>
      <c r="T1928">
        <f t="shared" si="185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80"/>
        <v>40960.861562500002</v>
      </c>
      <c r="P1929">
        <f t="shared" si="183"/>
        <v>103</v>
      </c>
      <c r="Q1929">
        <f t="shared" si="184"/>
        <v>56.36</v>
      </c>
      <c r="R1929" t="str">
        <f t="shared" si="181"/>
        <v>music</v>
      </c>
      <c r="S1929" t="str">
        <f t="shared" si="182"/>
        <v>indie rock</v>
      </c>
      <c r="T1929">
        <f t="shared" si="185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80"/>
        <v>41371.648078703707</v>
      </c>
      <c r="P1930">
        <f t="shared" si="183"/>
        <v>103</v>
      </c>
      <c r="Q1930">
        <f t="shared" si="184"/>
        <v>77.349999999999994</v>
      </c>
      <c r="R1930" t="str">
        <f t="shared" si="181"/>
        <v>music</v>
      </c>
      <c r="S1930" t="str">
        <f t="shared" si="182"/>
        <v>indie rock</v>
      </c>
      <c r="T1930">
        <f t="shared" si="185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80"/>
        <v>40687.021597222221</v>
      </c>
      <c r="P1931">
        <f t="shared" si="183"/>
        <v>100</v>
      </c>
      <c r="Q1931">
        <f t="shared" si="184"/>
        <v>42.8</v>
      </c>
      <c r="R1931" t="str">
        <f t="shared" si="181"/>
        <v>music</v>
      </c>
      <c r="S1931" t="str">
        <f t="shared" si="182"/>
        <v>indie rock</v>
      </c>
      <c r="T1931">
        <f t="shared" si="185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80"/>
        <v>41402.558819444443</v>
      </c>
      <c r="P1932">
        <f t="shared" si="183"/>
        <v>127</v>
      </c>
      <c r="Q1932">
        <f t="shared" si="184"/>
        <v>48.85</v>
      </c>
      <c r="R1932" t="str">
        <f t="shared" si="181"/>
        <v>music</v>
      </c>
      <c r="S1932" t="str">
        <f t="shared" si="182"/>
        <v>indie rock</v>
      </c>
      <c r="T1932">
        <f t="shared" si="185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80"/>
        <v>41037.892465277779</v>
      </c>
      <c r="P1933">
        <f t="shared" si="183"/>
        <v>121</v>
      </c>
      <c r="Q1933">
        <f t="shared" si="184"/>
        <v>48.24</v>
      </c>
      <c r="R1933" t="str">
        <f t="shared" si="181"/>
        <v>music</v>
      </c>
      <c r="S1933" t="str">
        <f t="shared" si="182"/>
        <v>indie rock</v>
      </c>
      <c r="T1933">
        <f t="shared" si="185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80"/>
        <v>40911.809872685182</v>
      </c>
      <c r="P1934">
        <f t="shared" si="183"/>
        <v>107</v>
      </c>
      <c r="Q1934">
        <f t="shared" si="184"/>
        <v>70.209999999999994</v>
      </c>
      <c r="R1934" t="str">
        <f t="shared" si="181"/>
        <v>music</v>
      </c>
      <c r="S1934" t="str">
        <f t="shared" si="182"/>
        <v>indie rock</v>
      </c>
      <c r="T1934">
        <f t="shared" si="185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80"/>
        <v>41879.130868055552</v>
      </c>
      <c r="P1935">
        <f t="shared" si="183"/>
        <v>172</v>
      </c>
      <c r="Q1935">
        <f t="shared" si="184"/>
        <v>94.05</v>
      </c>
      <c r="R1935" t="str">
        <f t="shared" si="181"/>
        <v>music</v>
      </c>
      <c r="S1935" t="str">
        <f t="shared" si="182"/>
        <v>indie rock</v>
      </c>
      <c r="T1935">
        <f t="shared" si="185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80"/>
        <v>40865.867141203707</v>
      </c>
      <c r="P1936">
        <f t="shared" si="183"/>
        <v>124</v>
      </c>
      <c r="Q1936">
        <f t="shared" si="184"/>
        <v>80.27</v>
      </c>
      <c r="R1936" t="str">
        <f t="shared" si="181"/>
        <v>music</v>
      </c>
      <c r="S1936" t="str">
        <f t="shared" si="182"/>
        <v>indie rock</v>
      </c>
      <c r="T1936">
        <f t="shared" si="185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80"/>
        <v>41773.932534722226</v>
      </c>
      <c r="P1937">
        <f t="shared" si="183"/>
        <v>108</v>
      </c>
      <c r="Q1937">
        <f t="shared" si="184"/>
        <v>54.2</v>
      </c>
      <c r="R1937" t="str">
        <f t="shared" si="181"/>
        <v>music</v>
      </c>
      <c r="S1937" t="str">
        <f t="shared" si="182"/>
        <v>indie rock</v>
      </c>
      <c r="T1937">
        <f t="shared" si="185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80"/>
        <v>40852.889699074076</v>
      </c>
      <c r="P1938">
        <f t="shared" si="183"/>
        <v>117</v>
      </c>
      <c r="Q1938">
        <f t="shared" si="184"/>
        <v>60.27</v>
      </c>
      <c r="R1938" t="str">
        <f t="shared" si="181"/>
        <v>music</v>
      </c>
      <c r="S1938" t="str">
        <f t="shared" si="182"/>
        <v>indie rock</v>
      </c>
      <c r="T1938">
        <f t="shared" si="185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80"/>
        <v>41059.118993055556</v>
      </c>
      <c r="P1939">
        <f t="shared" si="183"/>
        <v>187</v>
      </c>
      <c r="Q1939">
        <f t="shared" si="184"/>
        <v>38.74</v>
      </c>
      <c r="R1939" t="str">
        <f t="shared" si="181"/>
        <v>music</v>
      </c>
      <c r="S1939" t="str">
        <f t="shared" si="182"/>
        <v>indie rock</v>
      </c>
      <c r="T1939">
        <f t="shared" si="185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80"/>
        <v>41426.259618055556</v>
      </c>
      <c r="P1940">
        <f t="shared" si="183"/>
        <v>116</v>
      </c>
      <c r="Q1940">
        <f t="shared" si="184"/>
        <v>152.54</v>
      </c>
      <c r="R1940" t="str">
        <f t="shared" si="181"/>
        <v>music</v>
      </c>
      <c r="S1940" t="str">
        <f t="shared" si="182"/>
        <v>indie rock</v>
      </c>
      <c r="T1940">
        <f t="shared" si="185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80"/>
        <v>41313.985046296293</v>
      </c>
      <c r="P1941">
        <f t="shared" si="183"/>
        <v>111</v>
      </c>
      <c r="Q1941">
        <f t="shared" si="184"/>
        <v>115.31</v>
      </c>
      <c r="R1941" t="str">
        <f t="shared" si="181"/>
        <v>music</v>
      </c>
      <c r="S1941" t="str">
        <f t="shared" si="182"/>
        <v>indie rock</v>
      </c>
      <c r="T1941">
        <f t="shared" si="185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80"/>
        <v>40670.507326388892</v>
      </c>
      <c r="P1942">
        <f t="shared" si="183"/>
        <v>171</v>
      </c>
      <c r="Q1942">
        <f t="shared" si="184"/>
        <v>35.840000000000003</v>
      </c>
      <c r="R1942" t="str">
        <f t="shared" si="181"/>
        <v>music</v>
      </c>
      <c r="S1942" t="str">
        <f t="shared" si="182"/>
        <v>indie rock</v>
      </c>
      <c r="T1942">
        <f t="shared" si="185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80"/>
        <v>41744.290868055556</v>
      </c>
      <c r="P1943">
        <f t="shared" si="183"/>
        <v>126</v>
      </c>
      <c r="Q1943">
        <f t="shared" si="184"/>
        <v>64.569999999999993</v>
      </c>
      <c r="R1943" t="str">
        <f t="shared" si="181"/>
        <v>technology</v>
      </c>
      <c r="S1943" t="str">
        <f t="shared" si="182"/>
        <v>hardware</v>
      </c>
      <c r="T1943">
        <f t="shared" si="185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80"/>
        <v>40638.828009259261</v>
      </c>
      <c r="P1944">
        <f t="shared" si="183"/>
        <v>138</v>
      </c>
      <c r="Q1944">
        <f t="shared" si="184"/>
        <v>87.44</v>
      </c>
      <c r="R1944" t="str">
        <f t="shared" si="181"/>
        <v>technology</v>
      </c>
      <c r="S1944" t="str">
        <f t="shared" si="182"/>
        <v>hardware</v>
      </c>
      <c r="T1944">
        <f t="shared" si="185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80"/>
        <v>42548.269861111112</v>
      </c>
      <c r="P1945">
        <f t="shared" si="183"/>
        <v>1705</v>
      </c>
      <c r="Q1945">
        <f t="shared" si="184"/>
        <v>68.819999999999993</v>
      </c>
      <c r="R1945" t="str">
        <f t="shared" si="181"/>
        <v>technology</v>
      </c>
      <c r="S1945" t="str">
        <f t="shared" si="182"/>
        <v>hardware</v>
      </c>
      <c r="T1945">
        <f t="shared" si="185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80"/>
        <v>41730.584374999999</v>
      </c>
      <c r="P1946">
        <f t="shared" si="183"/>
        <v>788</v>
      </c>
      <c r="Q1946">
        <f t="shared" si="184"/>
        <v>176.2</v>
      </c>
      <c r="R1946" t="str">
        <f t="shared" si="181"/>
        <v>technology</v>
      </c>
      <c r="S1946" t="str">
        <f t="shared" si="182"/>
        <v>hardware</v>
      </c>
      <c r="T1946">
        <f t="shared" si="185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80"/>
        <v>42157.251828703709</v>
      </c>
      <c r="P1947">
        <f t="shared" si="183"/>
        <v>348</v>
      </c>
      <c r="Q1947">
        <f t="shared" si="184"/>
        <v>511.79</v>
      </c>
      <c r="R1947" t="str">
        <f t="shared" si="181"/>
        <v>technology</v>
      </c>
      <c r="S1947" t="str">
        <f t="shared" si="182"/>
        <v>hardware</v>
      </c>
      <c r="T1947">
        <f t="shared" si="185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80"/>
        <v>41689.150011574071</v>
      </c>
      <c r="P1948">
        <f t="shared" si="183"/>
        <v>150</v>
      </c>
      <c r="Q1948">
        <f t="shared" si="184"/>
        <v>160.44</v>
      </c>
      <c r="R1948" t="str">
        <f t="shared" si="181"/>
        <v>technology</v>
      </c>
      <c r="S1948" t="str">
        <f t="shared" si="182"/>
        <v>hardware</v>
      </c>
      <c r="T1948">
        <f t="shared" si="185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80"/>
        <v>40102.918055555558</v>
      </c>
      <c r="P1949">
        <f t="shared" si="183"/>
        <v>101</v>
      </c>
      <c r="Q1949">
        <f t="shared" si="184"/>
        <v>35</v>
      </c>
      <c r="R1949" t="str">
        <f t="shared" si="181"/>
        <v>technology</v>
      </c>
      <c r="S1949" t="str">
        <f t="shared" si="182"/>
        <v>hardware</v>
      </c>
      <c r="T1949">
        <f t="shared" si="185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80"/>
        <v>42473.604270833333</v>
      </c>
      <c r="P1950">
        <f t="shared" si="183"/>
        <v>800</v>
      </c>
      <c r="Q1950">
        <f t="shared" si="184"/>
        <v>188.51</v>
      </c>
      <c r="R1950" t="str">
        <f t="shared" si="181"/>
        <v>technology</v>
      </c>
      <c r="S1950" t="str">
        <f t="shared" si="182"/>
        <v>hardware</v>
      </c>
      <c r="T1950">
        <f t="shared" si="185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80"/>
        <v>41800.423043981478</v>
      </c>
      <c r="P1951">
        <f t="shared" si="183"/>
        <v>106</v>
      </c>
      <c r="Q1951">
        <f t="shared" si="184"/>
        <v>56.2</v>
      </c>
      <c r="R1951" t="str">
        <f t="shared" si="181"/>
        <v>technology</v>
      </c>
      <c r="S1951" t="str">
        <f t="shared" si="182"/>
        <v>hardware</v>
      </c>
      <c r="T1951">
        <f t="shared" si="185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80"/>
        <v>40624.181400462963</v>
      </c>
      <c r="P1952">
        <f t="shared" si="183"/>
        <v>201</v>
      </c>
      <c r="Q1952">
        <f t="shared" si="184"/>
        <v>51.31</v>
      </c>
      <c r="R1952" t="str">
        <f t="shared" si="181"/>
        <v>technology</v>
      </c>
      <c r="S1952" t="str">
        <f t="shared" si="182"/>
        <v>hardware</v>
      </c>
      <c r="T1952">
        <f t="shared" si="185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80"/>
        <v>42651.420567129629</v>
      </c>
      <c r="P1953">
        <f t="shared" si="183"/>
        <v>212</v>
      </c>
      <c r="Q1953">
        <f t="shared" si="184"/>
        <v>127.36</v>
      </c>
      <c r="R1953" t="str">
        <f t="shared" si="181"/>
        <v>technology</v>
      </c>
      <c r="S1953" t="str">
        <f t="shared" si="182"/>
        <v>hardware</v>
      </c>
      <c r="T1953">
        <f t="shared" si="185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80"/>
        <v>41526.60665509259</v>
      </c>
      <c r="P1954">
        <f t="shared" si="183"/>
        <v>198</v>
      </c>
      <c r="Q1954">
        <f t="shared" si="184"/>
        <v>101.86</v>
      </c>
      <c r="R1954" t="str">
        <f t="shared" si="181"/>
        <v>technology</v>
      </c>
      <c r="S1954" t="str">
        <f t="shared" si="182"/>
        <v>hardware</v>
      </c>
      <c r="T1954">
        <f t="shared" si="185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80"/>
        <v>40941.199826388889</v>
      </c>
      <c r="P1955">
        <f t="shared" si="183"/>
        <v>226</v>
      </c>
      <c r="Q1955">
        <f t="shared" si="184"/>
        <v>230.56</v>
      </c>
      <c r="R1955" t="str">
        <f t="shared" si="181"/>
        <v>technology</v>
      </c>
      <c r="S1955" t="str">
        <f t="shared" si="182"/>
        <v>hardware</v>
      </c>
      <c r="T1955">
        <f t="shared" si="185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80"/>
        <v>42394.580740740741</v>
      </c>
      <c r="P1956">
        <f t="shared" si="183"/>
        <v>699</v>
      </c>
      <c r="Q1956">
        <f t="shared" si="184"/>
        <v>842.11</v>
      </c>
      <c r="R1956" t="str">
        <f t="shared" si="181"/>
        <v>technology</v>
      </c>
      <c r="S1956" t="str">
        <f t="shared" si="182"/>
        <v>hardware</v>
      </c>
      <c r="T1956">
        <f t="shared" si="185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80"/>
        <v>41020.271770833337</v>
      </c>
      <c r="P1957">
        <f t="shared" si="183"/>
        <v>399</v>
      </c>
      <c r="Q1957">
        <f t="shared" si="184"/>
        <v>577.28</v>
      </c>
      <c r="R1957" t="str">
        <f t="shared" si="181"/>
        <v>technology</v>
      </c>
      <c r="S1957" t="str">
        <f t="shared" si="182"/>
        <v>hardware</v>
      </c>
      <c r="T1957">
        <f t="shared" si="185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80"/>
        <v>42067.923668981486</v>
      </c>
      <c r="P1958">
        <f t="shared" si="183"/>
        <v>294</v>
      </c>
      <c r="Q1958">
        <f t="shared" si="184"/>
        <v>483.34</v>
      </c>
      <c r="R1958" t="str">
        <f t="shared" si="181"/>
        <v>technology</v>
      </c>
      <c r="S1958" t="str">
        <f t="shared" si="182"/>
        <v>hardware</v>
      </c>
      <c r="T1958">
        <f t="shared" si="185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80"/>
        <v>41179.098530092589</v>
      </c>
      <c r="P1959">
        <f t="shared" si="183"/>
        <v>168</v>
      </c>
      <c r="Q1959">
        <f t="shared" si="184"/>
        <v>76.14</v>
      </c>
      <c r="R1959" t="str">
        <f t="shared" si="181"/>
        <v>technology</v>
      </c>
      <c r="S1959" t="str">
        <f t="shared" si="182"/>
        <v>hardware</v>
      </c>
      <c r="T1959">
        <f t="shared" si="185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80"/>
        <v>41326.987974537034</v>
      </c>
      <c r="P1960">
        <f t="shared" si="183"/>
        <v>1436</v>
      </c>
      <c r="Q1960">
        <f t="shared" si="184"/>
        <v>74.11</v>
      </c>
      <c r="R1960" t="str">
        <f t="shared" si="181"/>
        <v>technology</v>
      </c>
      <c r="S1960" t="str">
        <f t="shared" si="182"/>
        <v>hardware</v>
      </c>
      <c r="T1960">
        <f t="shared" si="185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80"/>
        <v>41871.845601851855</v>
      </c>
      <c r="P1961">
        <f t="shared" si="183"/>
        <v>157</v>
      </c>
      <c r="Q1961">
        <f t="shared" si="184"/>
        <v>36.97</v>
      </c>
      <c r="R1961" t="str">
        <f t="shared" si="181"/>
        <v>technology</v>
      </c>
      <c r="S1961" t="str">
        <f t="shared" si="182"/>
        <v>hardware</v>
      </c>
      <c r="T1961">
        <f t="shared" si="185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80"/>
        <v>41964.362743055557</v>
      </c>
      <c r="P1962">
        <f t="shared" si="183"/>
        <v>118</v>
      </c>
      <c r="Q1962">
        <f t="shared" si="184"/>
        <v>2500.9699999999998</v>
      </c>
      <c r="R1962" t="str">
        <f t="shared" si="181"/>
        <v>technology</v>
      </c>
      <c r="S1962" t="str">
        <f t="shared" si="182"/>
        <v>hardware</v>
      </c>
      <c r="T1962">
        <f t="shared" si="185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80"/>
        <v>41148.194641203707</v>
      </c>
      <c r="P1963">
        <f t="shared" si="183"/>
        <v>1105</v>
      </c>
      <c r="Q1963">
        <f t="shared" si="184"/>
        <v>67.69</v>
      </c>
      <c r="R1963" t="str">
        <f t="shared" si="181"/>
        <v>technology</v>
      </c>
      <c r="S1963" t="str">
        <f t="shared" si="182"/>
        <v>hardware</v>
      </c>
      <c r="T1963">
        <f t="shared" si="185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80"/>
        <v>41742.780509259261</v>
      </c>
      <c r="P1964">
        <f t="shared" si="183"/>
        <v>193</v>
      </c>
      <c r="Q1964">
        <f t="shared" si="184"/>
        <v>63.05</v>
      </c>
      <c r="R1964" t="str">
        <f t="shared" si="181"/>
        <v>technology</v>
      </c>
      <c r="S1964" t="str">
        <f t="shared" si="182"/>
        <v>hardware</v>
      </c>
      <c r="T1964">
        <f t="shared" si="185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80"/>
        <v>41863.429791666669</v>
      </c>
      <c r="P1965">
        <f t="shared" si="183"/>
        <v>127</v>
      </c>
      <c r="Q1965">
        <f t="shared" si="184"/>
        <v>117.6</v>
      </c>
      <c r="R1965" t="str">
        <f t="shared" si="181"/>
        <v>technology</v>
      </c>
      <c r="S1965" t="str">
        <f t="shared" si="182"/>
        <v>hardware</v>
      </c>
      <c r="T1965">
        <f t="shared" si="185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80"/>
        <v>42452.272824074069</v>
      </c>
      <c r="P1966">
        <f t="shared" si="183"/>
        <v>260</v>
      </c>
      <c r="Q1966">
        <f t="shared" si="184"/>
        <v>180.75</v>
      </c>
      <c r="R1966" t="str">
        <f t="shared" si="181"/>
        <v>technology</v>
      </c>
      <c r="S1966" t="str">
        <f t="shared" si="182"/>
        <v>hardware</v>
      </c>
      <c r="T1966">
        <f t="shared" si="185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80"/>
        <v>40898.089236111111</v>
      </c>
      <c r="P1967">
        <f t="shared" si="183"/>
        <v>262</v>
      </c>
      <c r="Q1967">
        <f t="shared" si="184"/>
        <v>127.32</v>
      </c>
      <c r="R1967" t="str">
        <f t="shared" si="181"/>
        <v>technology</v>
      </c>
      <c r="S1967" t="str">
        <f t="shared" si="182"/>
        <v>hardware</v>
      </c>
      <c r="T1967">
        <f t="shared" si="185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80"/>
        <v>41835.540486111109</v>
      </c>
      <c r="P1968">
        <f t="shared" si="183"/>
        <v>207</v>
      </c>
      <c r="Q1968">
        <f t="shared" si="184"/>
        <v>136.63999999999999</v>
      </c>
      <c r="R1968" t="str">
        <f t="shared" si="181"/>
        <v>technology</v>
      </c>
      <c r="S1968" t="str">
        <f t="shared" si="182"/>
        <v>hardware</v>
      </c>
      <c r="T1968">
        <f t="shared" si="185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80"/>
        <v>41730.663530092592</v>
      </c>
      <c r="P1969">
        <f t="shared" si="183"/>
        <v>370</v>
      </c>
      <c r="Q1969">
        <f t="shared" si="184"/>
        <v>182.78</v>
      </c>
      <c r="R1969" t="str">
        <f t="shared" si="181"/>
        <v>technology</v>
      </c>
      <c r="S1969" t="str">
        <f t="shared" si="182"/>
        <v>hardware</v>
      </c>
      <c r="T1969">
        <f t="shared" si="185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80"/>
        <v>42676.586979166663</v>
      </c>
      <c r="P1970">
        <f t="shared" si="183"/>
        <v>285</v>
      </c>
      <c r="Q1970">
        <f t="shared" si="184"/>
        <v>279.38</v>
      </c>
      <c r="R1970" t="str">
        <f t="shared" si="181"/>
        <v>technology</v>
      </c>
      <c r="S1970" t="str">
        <f t="shared" si="182"/>
        <v>hardware</v>
      </c>
      <c r="T1970">
        <f t="shared" si="185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80"/>
        <v>42557.792453703703</v>
      </c>
      <c r="P1971">
        <f t="shared" si="183"/>
        <v>579</v>
      </c>
      <c r="Q1971">
        <f t="shared" si="184"/>
        <v>61.38</v>
      </c>
      <c r="R1971" t="str">
        <f t="shared" si="181"/>
        <v>technology</v>
      </c>
      <c r="S1971" t="str">
        <f t="shared" si="182"/>
        <v>hardware</v>
      </c>
      <c r="T1971">
        <f t="shared" si="185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80"/>
        <v>41324.193298611113</v>
      </c>
      <c r="P1972">
        <f t="shared" si="183"/>
        <v>1132</v>
      </c>
      <c r="Q1972">
        <f t="shared" si="184"/>
        <v>80.73</v>
      </c>
      <c r="R1972" t="str">
        <f t="shared" si="181"/>
        <v>technology</v>
      </c>
      <c r="S1972" t="str">
        <f t="shared" si="182"/>
        <v>hardware</v>
      </c>
      <c r="T1972">
        <f t="shared" si="185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80"/>
        <v>41561.500706018516</v>
      </c>
      <c r="P1973">
        <f t="shared" si="183"/>
        <v>263</v>
      </c>
      <c r="Q1973">
        <f t="shared" si="184"/>
        <v>272.36</v>
      </c>
      <c r="R1973" t="str">
        <f t="shared" si="181"/>
        <v>technology</v>
      </c>
      <c r="S1973" t="str">
        <f t="shared" si="182"/>
        <v>hardware</v>
      </c>
      <c r="T1973">
        <f t="shared" si="185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80"/>
        <v>41201.012083333335</v>
      </c>
      <c r="P1974">
        <f t="shared" si="183"/>
        <v>674</v>
      </c>
      <c r="Q1974">
        <f t="shared" si="184"/>
        <v>70.849999999999994</v>
      </c>
      <c r="R1974" t="str">
        <f t="shared" si="181"/>
        <v>technology</v>
      </c>
      <c r="S1974" t="str">
        <f t="shared" si="182"/>
        <v>hardware</v>
      </c>
      <c r="T1974">
        <f t="shared" si="185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80"/>
        <v>42549.722962962958</v>
      </c>
      <c r="P1975">
        <f t="shared" si="183"/>
        <v>257</v>
      </c>
      <c r="Q1975">
        <f t="shared" si="184"/>
        <v>247.94</v>
      </c>
      <c r="R1975" t="str">
        <f t="shared" si="181"/>
        <v>technology</v>
      </c>
      <c r="S1975" t="str">
        <f t="shared" si="182"/>
        <v>hardware</v>
      </c>
      <c r="T1975">
        <f t="shared" si="185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80"/>
        <v>41445.334131944444</v>
      </c>
      <c r="P1976">
        <f t="shared" si="183"/>
        <v>375</v>
      </c>
      <c r="Q1976">
        <f t="shared" si="184"/>
        <v>186.81</v>
      </c>
      <c r="R1976" t="str">
        <f t="shared" si="181"/>
        <v>technology</v>
      </c>
      <c r="S1976" t="str">
        <f t="shared" si="182"/>
        <v>hardware</v>
      </c>
      <c r="T1976">
        <f t="shared" si="185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80"/>
        <v>41313.755219907405</v>
      </c>
      <c r="P1977">
        <f t="shared" si="183"/>
        <v>209</v>
      </c>
      <c r="Q1977">
        <f t="shared" si="184"/>
        <v>131.99</v>
      </c>
      <c r="R1977" t="str">
        <f t="shared" si="181"/>
        <v>technology</v>
      </c>
      <c r="S1977" t="str">
        <f t="shared" si="182"/>
        <v>hardware</v>
      </c>
      <c r="T1977">
        <f t="shared" si="185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80"/>
        <v>41438.899594907409</v>
      </c>
      <c r="P1978">
        <f t="shared" si="183"/>
        <v>347</v>
      </c>
      <c r="Q1978">
        <f t="shared" si="184"/>
        <v>29.31</v>
      </c>
      <c r="R1978" t="str">
        <f t="shared" si="181"/>
        <v>technology</v>
      </c>
      <c r="S1978" t="str">
        <f t="shared" si="182"/>
        <v>hardware</v>
      </c>
      <c r="T1978">
        <f t="shared" si="185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80"/>
        <v>42311.216898148152</v>
      </c>
      <c r="P1979">
        <f t="shared" si="183"/>
        <v>402</v>
      </c>
      <c r="Q1979">
        <f t="shared" si="184"/>
        <v>245.02</v>
      </c>
      <c r="R1979" t="str">
        <f t="shared" si="181"/>
        <v>technology</v>
      </c>
      <c r="S1979" t="str">
        <f t="shared" si="182"/>
        <v>hardware</v>
      </c>
      <c r="T1979">
        <f t="shared" si="185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80"/>
        <v>41039.225601851853</v>
      </c>
      <c r="P1980">
        <f t="shared" si="183"/>
        <v>1027</v>
      </c>
      <c r="Q1980">
        <f t="shared" si="184"/>
        <v>1323.25</v>
      </c>
      <c r="R1980" t="str">
        <f t="shared" si="181"/>
        <v>technology</v>
      </c>
      <c r="S1980" t="str">
        <f t="shared" si="182"/>
        <v>hardware</v>
      </c>
      <c r="T1980">
        <f t="shared" si="185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80"/>
        <v>42290.460023148145</v>
      </c>
      <c r="P1981">
        <f t="shared" si="183"/>
        <v>115</v>
      </c>
      <c r="Q1981">
        <f t="shared" si="184"/>
        <v>282.66000000000003</v>
      </c>
      <c r="R1981" t="str">
        <f t="shared" si="181"/>
        <v>technology</v>
      </c>
      <c r="S1981" t="str">
        <f t="shared" si="182"/>
        <v>hardware</v>
      </c>
      <c r="T1981">
        <f t="shared" si="185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80"/>
        <v>42423.542384259257</v>
      </c>
      <c r="P1982">
        <f t="shared" si="183"/>
        <v>355</v>
      </c>
      <c r="Q1982">
        <f t="shared" si="184"/>
        <v>91.21</v>
      </c>
      <c r="R1982" t="str">
        <f t="shared" si="181"/>
        <v>technology</v>
      </c>
      <c r="S1982" t="str">
        <f t="shared" si="182"/>
        <v>hardware</v>
      </c>
      <c r="T1982">
        <f t="shared" si="185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80"/>
        <v>41799.725289351853</v>
      </c>
      <c r="P1983">
        <f t="shared" si="183"/>
        <v>5</v>
      </c>
      <c r="Q1983">
        <f t="shared" si="184"/>
        <v>31.75</v>
      </c>
      <c r="R1983" t="str">
        <f t="shared" si="181"/>
        <v>photography</v>
      </c>
      <c r="S1983" t="str">
        <f t="shared" si="182"/>
        <v>people</v>
      </c>
      <c r="T1983">
        <f t="shared" si="185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80"/>
        <v>42678.586655092593</v>
      </c>
      <c r="P1984">
        <f t="shared" si="183"/>
        <v>0</v>
      </c>
      <c r="Q1984">
        <f t="shared" si="184"/>
        <v>0</v>
      </c>
      <c r="R1984" t="str">
        <f t="shared" si="181"/>
        <v>photography</v>
      </c>
      <c r="S1984" t="str">
        <f t="shared" si="182"/>
        <v>people</v>
      </c>
      <c r="T1984">
        <f t="shared" si="185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80"/>
        <v>42593.011782407411</v>
      </c>
      <c r="P1985">
        <f t="shared" si="183"/>
        <v>4</v>
      </c>
      <c r="Q1985">
        <f t="shared" si="184"/>
        <v>88.69</v>
      </c>
      <c r="R1985" t="str">
        <f t="shared" si="181"/>
        <v>photography</v>
      </c>
      <c r="S1985" t="str">
        <f t="shared" si="182"/>
        <v>people</v>
      </c>
      <c r="T1985">
        <f t="shared" si="185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86">(((J1986/60)/60)/24)+DATE(1970,1,1)</f>
        <v>41913.790289351848</v>
      </c>
      <c r="P1986">
        <f t="shared" si="183"/>
        <v>21</v>
      </c>
      <c r="Q1986">
        <f t="shared" si="184"/>
        <v>453.14</v>
      </c>
      <c r="R1986" t="str">
        <f t="shared" ref="R1986:R2049" si="187">LEFT(N1986,SEARCH("/",N1986)-1)</f>
        <v>photography</v>
      </c>
      <c r="S1986" t="str">
        <f t="shared" ref="S1986:S2049" si="188">RIGHT(N1986,LEN(N1986)-SEARCH("/",N1986))</f>
        <v>people</v>
      </c>
      <c r="T1986">
        <f t="shared" si="185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86"/>
        <v>42555.698738425926</v>
      </c>
      <c r="P1987">
        <f t="shared" ref="P1987:P2050" si="189">ROUND(E1987/D1987*100,0)</f>
        <v>3</v>
      </c>
      <c r="Q1987">
        <f t="shared" ref="Q1987:Q2050" si="190">IFERROR(ROUND(E1987/L1987,2),0)</f>
        <v>12.75</v>
      </c>
      <c r="R1987" t="str">
        <f t="shared" si="187"/>
        <v>photography</v>
      </c>
      <c r="S1987" t="str">
        <f t="shared" si="188"/>
        <v>people</v>
      </c>
      <c r="T1987">
        <f t="shared" ref="T1987:T2050" si="191">YEAR(O1987)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86"/>
        <v>42413.433831018512</v>
      </c>
      <c r="P1988">
        <f t="shared" si="189"/>
        <v>0</v>
      </c>
      <c r="Q1988">
        <f t="shared" si="190"/>
        <v>1</v>
      </c>
      <c r="R1988" t="str">
        <f t="shared" si="187"/>
        <v>photography</v>
      </c>
      <c r="S1988" t="str">
        <f t="shared" si="188"/>
        <v>people</v>
      </c>
      <c r="T1988">
        <f t="shared" si="191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86"/>
        <v>42034.639768518522</v>
      </c>
      <c r="P1989">
        <f t="shared" si="189"/>
        <v>42</v>
      </c>
      <c r="Q1989">
        <f t="shared" si="190"/>
        <v>83.43</v>
      </c>
      <c r="R1989" t="str">
        <f t="shared" si="187"/>
        <v>photography</v>
      </c>
      <c r="S1989" t="str">
        <f t="shared" si="188"/>
        <v>people</v>
      </c>
      <c r="T1989">
        <f t="shared" si="191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86"/>
        <v>42206.763217592597</v>
      </c>
      <c r="P1990">
        <f t="shared" si="189"/>
        <v>0</v>
      </c>
      <c r="Q1990">
        <f t="shared" si="190"/>
        <v>25</v>
      </c>
      <c r="R1990" t="str">
        <f t="shared" si="187"/>
        <v>photography</v>
      </c>
      <c r="S1990" t="str">
        <f t="shared" si="188"/>
        <v>people</v>
      </c>
      <c r="T1990">
        <f t="shared" si="191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86"/>
        <v>42685.680648148147</v>
      </c>
      <c r="P1991">
        <f t="shared" si="189"/>
        <v>1</v>
      </c>
      <c r="Q1991">
        <f t="shared" si="190"/>
        <v>50</v>
      </c>
      <c r="R1991" t="str">
        <f t="shared" si="187"/>
        <v>photography</v>
      </c>
      <c r="S1991" t="str">
        <f t="shared" si="188"/>
        <v>people</v>
      </c>
      <c r="T1991">
        <f t="shared" si="191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86"/>
        <v>42398.195972222224</v>
      </c>
      <c r="P1992">
        <f t="shared" si="189"/>
        <v>17</v>
      </c>
      <c r="Q1992">
        <f t="shared" si="190"/>
        <v>101.8</v>
      </c>
      <c r="R1992" t="str">
        <f t="shared" si="187"/>
        <v>photography</v>
      </c>
      <c r="S1992" t="str">
        <f t="shared" si="188"/>
        <v>people</v>
      </c>
      <c r="T1992">
        <f t="shared" si="191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86"/>
        <v>42167.89335648148</v>
      </c>
      <c r="P1993">
        <f t="shared" si="189"/>
        <v>7</v>
      </c>
      <c r="Q1993">
        <f t="shared" si="190"/>
        <v>46.67</v>
      </c>
      <c r="R1993" t="str">
        <f t="shared" si="187"/>
        <v>photography</v>
      </c>
      <c r="S1993" t="str">
        <f t="shared" si="188"/>
        <v>people</v>
      </c>
      <c r="T1993">
        <f t="shared" si="191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86"/>
        <v>42023.143414351856</v>
      </c>
      <c r="P1994">
        <f t="shared" si="189"/>
        <v>0</v>
      </c>
      <c r="Q1994">
        <f t="shared" si="190"/>
        <v>1</v>
      </c>
      <c r="R1994" t="str">
        <f t="shared" si="187"/>
        <v>photography</v>
      </c>
      <c r="S1994" t="str">
        <f t="shared" si="188"/>
        <v>people</v>
      </c>
      <c r="T1994">
        <f t="shared" si="191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86"/>
        <v>42329.58839120371</v>
      </c>
      <c r="P1995">
        <f t="shared" si="189"/>
        <v>0</v>
      </c>
      <c r="Q1995">
        <f t="shared" si="190"/>
        <v>0</v>
      </c>
      <c r="R1995" t="str">
        <f t="shared" si="187"/>
        <v>photography</v>
      </c>
      <c r="S1995" t="str">
        <f t="shared" si="188"/>
        <v>people</v>
      </c>
      <c r="T1995">
        <f t="shared" si="191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86"/>
        <v>42651.006273148145</v>
      </c>
      <c r="P1996">
        <f t="shared" si="189"/>
        <v>0</v>
      </c>
      <c r="Q1996">
        <f t="shared" si="190"/>
        <v>0</v>
      </c>
      <c r="R1996" t="str">
        <f t="shared" si="187"/>
        <v>photography</v>
      </c>
      <c r="S1996" t="str">
        <f t="shared" si="188"/>
        <v>people</v>
      </c>
      <c r="T1996">
        <f t="shared" si="191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86"/>
        <v>42181.902037037042</v>
      </c>
      <c r="P1997">
        <f t="shared" si="189"/>
        <v>8</v>
      </c>
      <c r="Q1997">
        <f t="shared" si="190"/>
        <v>26</v>
      </c>
      <c r="R1997" t="str">
        <f t="shared" si="187"/>
        <v>photography</v>
      </c>
      <c r="S1997" t="str">
        <f t="shared" si="188"/>
        <v>people</v>
      </c>
      <c r="T1997">
        <f t="shared" si="191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86"/>
        <v>41800.819571759261</v>
      </c>
      <c r="P1998">
        <f t="shared" si="189"/>
        <v>0</v>
      </c>
      <c r="Q1998">
        <f t="shared" si="190"/>
        <v>0</v>
      </c>
      <c r="R1998" t="str">
        <f t="shared" si="187"/>
        <v>photography</v>
      </c>
      <c r="S1998" t="str">
        <f t="shared" si="188"/>
        <v>people</v>
      </c>
      <c r="T1998">
        <f t="shared" si="191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86"/>
        <v>41847.930694444447</v>
      </c>
      <c r="P1999">
        <f t="shared" si="189"/>
        <v>0</v>
      </c>
      <c r="Q1999">
        <f t="shared" si="190"/>
        <v>0</v>
      </c>
      <c r="R1999" t="str">
        <f t="shared" si="187"/>
        <v>photography</v>
      </c>
      <c r="S1999" t="str">
        <f t="shared" si="188"/>
        <v>people</v>
      </c>
      <c r="T1999">
        <f t="shared" si="191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86"/>
        <v>41807.118495370371</v>
      </c>
      <c r="P2000">
        <f t="shared" si="189"/>
        <v>26</v>
      </c>
      <c r="Q2000">
        <f t="shared" si="190"/>
        <v>218.33</v>
      </c>
      <c r="R2000" t="str">
        <f t="shared" si="187"/>
        <v>photography</v>
      </c>
      <c r="S2000" t="str">
        <f t="shared" si="188"/>
        <v>people</v>
      </c>
      <c r="T2000">
        <f t="shared" si="191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86"/>
        <v>41926.482731481483</v>
      </c>
      <c r="P2001">
        <f t="shared" si="189"/>
        <v>1</v>
      </c>
      <c r="Q2001">
        <f t="shared" si="190"/>
        <v>33.71</v>
      </c>
      <c r="R2001" t="str">
        <f t="shared" si="187"/>
        <v>photography</v>
      </c>
      <c r="S2001" t="str">
        <f t="shared" si="188"/>
        <v>people</v>
      </c>
      <c r="T2001">
        <f t="shared" si="191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86"/>
        <v>42345.951539351852</v>
      </c>
      <c r="P2002">
        <f t="shared" si="189"/>
        <v>13</v>
      </c>
      <c r="Q2002">
        <f t="shared" si="190"/>
        <v>25</v>
      </c>
      <c r="R2002" t="str">
        <f t="shared" si="187"/>
        <v>photography</v>
      </c>
      <c r="S2002" t="str">
        <f t="shared" si="188"/>
        <v>people</v>
      </c>
      <c r="T2002">
        <f t="shared" si="191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86"/>
        <v>42136.209675925929</v>
      </c>
      <c r="P2003">
        <f t="shared" si="189"/>
        <v>382</v>
      </c>
      <c r="Q2003">
        <f t="shared" si="190"/>
        <v>128.38999999999999</v>
      </c>
      <c r="R2003" t="str">
        <f t="shared" si="187"/>
        <v>technology</v>
      </c>
      <c r="S2003" t="str">
        <f t="shared" si="188"/>
        <v>hardware</v>
      </c>
      <c r="T2003">
        <f t="shared" si="191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86"/>
        <v>42728.71230324074</v>
      </c>
      <c r="P2004">
        <f t="shared" si="189"/>
        <v>217</v>
      </c>
      <c r="Q2004">
        <f t="shared" si="190"/>
        <v>78.83</v>
      </c>
      <c r="R2004" t="str">
        <f t="shared" si="187"/>
        <v>technology</v>
      </c>
      <c r="S2004" t="str">
        <f t="shared" si="188"/>
        <v>hardware</v>
      </c>
      <c r="T2004">
        <f t="shared" si="191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86"/>
        <v>40347.125601851854</v>
      </c>
      <c r="P2005">
        <f t="shared" si="189"/>
        <v>312</v>
      </c>
      <c r="Q2005">
        <f t="shared" si="190"/>
        <v>91.76</v>
      </c>
      <c r="R2005" t="str">
        <f t="shared" si="187"/>
        <v>technology</v>
      </c>
      <c r="S2005" t="str">
        <f t="shared" si="188"/>
        <v>hardware</v>
      </c>
      <c r="T2005">
        <f t="shared" si="191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86"/>
        <v>41800.604895833334</v>
      </c>
      <c r="P2006">
        <f t="shared" si="189"/>
        <v>234</v>
      </c>
      <c r="Q2006">
        <f t="shared" si="190"/>
        <v>331.1</v>
      </c>
      <c r="R2006" t="str">
        <f t="shared" si="187"/>
        <v>technology</v>
      </c>
      <c r="S2006" t="str">
        <f t="shared" si="188"/>
        <v>hardware</v>
      </c>
      <c r="T2006">
        <f t="shared" si="191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86"/>
        <v>41535.812708333331</v>
      </c>
      <c r="P2007">
        <f t="shared" si="189"/>
        <v>124</v>
      </c>
      <c r="Q2007">
        <f t="shared" si="190"/>
        <v>194.26</v>
      </c>
      <c r="R2007" t="str">
        <f t="shared" si="187"/>
        <v>technology</v>
      </c>
      <c r="S2007" t="str">
        <f t="shared" si="188"/>
        <v>hardware</v>
      </c>
      <c r="T2007">
        <f t="shared" si="191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86"/>
        <v>41941.500520833331</v>
      </c>
      <c r="P2008">
        <f t="shared" si="189"/>
        <v>248</v>
      </c>
      <c r="Q2008">
        <f t="shared" si="190"/>
        <v>408.98</v>
      </c>
      <c r="R2008" t="str">
        <f t="shared" si="187"/>
        <v>technology</v>
      </c>
      <c r="S2008" t="str">
        <f t="shared" si="188"/>
        <v>hardware</v>
      </c>
      <c r="T2008">
        <f t="shared" si="191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86"/>
        <v>40347.837800925925</v>
      </c>
      <c r="P2009">
        <f t="shared" si="189"/>
        <v>116</v>
      </c>
      <c r="Q2009">
        <f t="shared" si="190"/>
        <v>84.46</v>
      </c>
      <c r="R2009" t="str">
        <f t="shared" si="187"/>
        <v>technology</v>
      </c>
      <c r="S2009" t="str">
        <f t="shared" si="188"/>
        <v>hardware</v>
      </c>
      <c r="T2009">
        <f t="shared" si="191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86"/>
        <v>40761.604421296295</v>
      </c>
      <c r="P2010">
        <f t="shared" si="189"/>
        <v>117</v>
      </c>
      <c r="Q2010">
        <f t="shared" si="190"/>
        <v>44.85</v>
      </c>
      <c r="R2010" t="str">
        <f t="shared" si="187"/>
        <v>technology</v>
      </c>
      <c r="S2010" t="str">
        <f t="shared" si="188"/>
        <v>hardware</v>
      </c>
      <c r="T2010">
        <f t="shared" si="191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86"/>
        <v>42661.323414351849</v>
      </c>
      <c r="P2011">
        <f t="shared" si="189"/>
        <v>305</v>
      </c>
      <c r="Q2011">
        <f t="shared" si="190"/>
        <v>383.36</v>
      </c>
      <c r="R2011" t="str">
        <f t="shared" si="187"/>
        <v>technology</v>
      </c>
      <c r="S2011" t="str">
        <f t="shared" si="188"/>
        <v>hardware</v>
      </c>
      <c r="T2011">
        <f t="shared" si="191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86"/>
        <v>42570.996423611112</v>
      </c>
      <c r="P2012">
        <f t="shared" si="189"/>
        <v>320</v>
      </c>
      <c r="Q2012">
        <f t="shared" si="190"/>
        <v>55.28</v>
      </c>
      <c r="R2012" t="str">
        <f t="shared" si="187"/>
        <v>technology</v>
      </c>
      <c r="S2012" t="str">
        <f t="shared" si="188"/>
        <v>hardware</v>
      </c>
      <c r="T2012">
        <f t="shared" si="191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86"/>
        <v>42347.358483796299</v>
      </c>
      <c r="P2013">
        <f t="shared" si="189"/>
        <v>820</v>
      </c>
      <c r="Q2013">
        <f t="shared" si="190"/>
        <v>422.02</v>
      </c>
      <c r="R2013" t="str">
        <f t="shared" si="187"/>
        <v>technology</v>
      </c>
      <c r="S2013" t="str">
        <f t="shared" si="188"/>
        <v>hardware</v>
      </c>
      <c r="T2013">
        <f t="shared" si="191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86"/>
        <v>42010.822233796294</v>
      </c>
      <c r="P2014">
        <f t="shared" si="189"/>
        <v>235</v>
      </c>
      <c r="Q2014">
        <f t="shared" si="190"/>
        <v>64.180000000000007</v>
      </c>
      <c r="R2014" t="str">
        <f t="shared" si="187"/>
        <v>technology</v>
      </c>
      <c r="S2014" t="str">
        <f t="shared" si="188"/>
        <v>hardware</v>
      </c>
      <c r="T2014">
        <f t="shared" si="191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86"/>
        <v>42499.960810185185</v>
      </c>
      <c r="P2015">
        <f t="shared" si="189"/>
        <v>495</v>
      </c>
      <c r="Q2015">
        <f t="shared" si="190"/>
        <v>173.58</v>
      </c>
      <c r="R2015" t="str">
        <f t="shared" si="187"/>
        <v>technology</v>
      </c>
      <c r="S2015" t="str">
        <f t="shared" si="188"/>
        <v>hardware</v>
      </c>
      <c r="T2015">
        <f t="shared" si="191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86"/>
        <v>41324.214571759258</v>
      </c>
      <c r="P2016">
        <f t="shared" si="189"/>
        <v>7814</v>
      </c>
      <c r="Q2016">
        <f t="shared" si="190"/>
        <v>88.6</v>
      </c>
      <c r="R2016" t="str">
        <f t="shared" si="187"/>
        <v>technology</v>
      </c>
      <c r="S2016" t="str">
        <f t="shared" si="188"/>
        <v>hardware</v>
      </c>
      <c r="T2016">
        <f t="shared" si="191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86"/>
        <v>40765.876886574071</v>
      </c>
      <c r="P2017">
        <f t="shared" si="189"/>
        <v>113</v>
      </c>
      <c r="Q2017">
        <f t="shared" si="190"/>
        <v>50.22</v>
      </c>
      <c r="R2017" t="str">
        <f t="shared" si="187"/>
        <v>technology</v>
      </c>
      <c r="S2017" t="str">
        <f t="shared" si="188"/>
        <v>hardware</v>
      </c>
      <c r="T2017">
        <f t="shared" si="191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86"/>
        <v>41312.88077546296</v>
      </c>
      <c r="P2018">
        <f t="shared" si="189"/>
        <v>922</v>
      </c>
      <c r="Q2018">
        <f t="shared" si="190"/>
        <v>192.39</v>
      </c>
      <c r="R2018" t="str">
        <f t="shared" si="187"/>
        <v>technology</v>
      </c>
      <c r="S2018" t="str">
        <f t="shared" si="188"/>
        <v>hardware</v>
      </c>
      <c r="T2018">
        <f t="shared" si="191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86"/>
        <v>40961.057349537034</v>
      </c>
      <c r="P2019">
        <f t="shared" si="189"/>
        <v>125</v>
      </c>
      <c r="Q2019">
        <f t="shared" si="190"/>
        <v>73.42</v>
      </c>
      <c r="R2019" t="str">
        <f t="shared" si="187"/>
        <v>technology</v>
      </c>
      <c r="S2019" t="str">
        <f t="shared" si="188"/>
        <v>hardware</v>
      </c>
      <c r="T2019">
        <f t="shared" si="191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86"/>
        <v>42199.365844907406</v>
      </c>
      <c r="P2020">
        <f t="shared" si="189"/>
        <v>102</v>
      </c>
      <c r="Q2020">
        <f t="shared" si="190"/>
        <v>147.68</v>
      </c>
      <c r="R2020" t="str">
        <f t="shared" si="187"/>
        <v>technology</v>
      </c>
      <c r="S2020" t="str">
        <f t="shared" si="188"/>
        <v>hardware</v>
      </c>
      <c r="T2020">
        <f t="shared" si="191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86"/>
        <v>42605.70857638889</v>
      </c>
      <c r="P2021">
        <f t="shared" si="189"/>
        <v>485</v>
      </c>
      <c r="Q2021">
        <f t="shared" si="190"/>
        <v>108.97</v>
      </c>
      <c r="R2021" t="str">
        <f t="shared" si="187"/>
        <v>technology</v>
      </c>
      <c r="S2021" t="str">
        <f t="shared" si="188"/>
        <v>hardware</v>
      </c>
      <c r="T2021">
        <f t="shared" si="191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86"/>
        <v>41737.097499999996</v>
      </c>
      <c r="P2022">
        <f t="shared" si="189"/>
        <v>192</v>
      </c>
      <c r="Q2022">
        <f t="shared" si="190"/>
        <v>23.65</v>
      </c>
      <c r="R2022" t="str">
        <f t="shared" si="187"/>
        <v>technology</v>
      </c>
      <c r="S2022" t="str">
        <f t="shared" si="188"/>
        <v>hardware</v>
      </c>
      <c r="T2022">
        <f t="shared" si="191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86"/>
        <v>41861.070567129631</v>
      </c>
      <c r="P2023">
        <f t="shared" si="189"/>
        <v>281</v>
      </c>
      <c r="Q2023">
        <f t="shared" si="190"/>
        <v>147.94999999999999</v>
      </c>
      <c r="R2023" t="str">
        <f t="shared" si="187"/>
        <v>technology</v>
      </c>
      <c r="S2023" t="str">
        <f t="shared" si="188"/>
        <v>hardware</v>
      </c>
      <c r="T2023">
        <f t="shared" si="191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86"/>
        <v>42502.569120370375</v>
      </c>
      <c r="P2024">
        <f t="shared" si="189"/>
        <v>125</v>
      </c>
      <c r="Q2024">
        <f t="shared" si="190"/>
        <v>385.04</v>
      </c>
      <c r="R2024" t="str">
        <f t="shared" si="187"/>
        <v>technology</v>
      </c>
      <c r="S2024" t="str">
        <f t="shared" si="188"/>
        <v>hardware</v>
      </c>
      <c r="T2024">
        <f t="shared" si="191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86"/>
        <v>42136.420752314814</v>
      </c>
      <c r="P2025">
        <f t="shared" si="189"/>
        <v>161</v>
      </c>
      <c r="Q2025">
        <f t="shared" si="190"/>
        <v>457.39</v>
      </c>
      <c r="R2025" t="str">
        <f t="shared" si="187"/>
        <v>technology</v>
      </c>
      <c r="S2025" t="str">
        <f t="shared" si="188"/>
        <v>hardware</v>
      </c>
      <c r="T2025">
        <f t="shared" si="191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86"/>
        <v>41099.966944444444</v>
      </c>
      <c r="P2026">
        <f t="shared" si="189"/>
        <v>585</v>
      </c>
      <c r="Q2026">
        <f t="shared" si="190"/>
        <v>222.99</v>
      </c>
      <c r="R2026" t="str">
        <f t="shared" si="187"/>
        <v>technology</v>
      </c>
      <c r="S2026" t="str">
        <f t="shared" si="188"/>
        <v>hardware</v>
      </c>
      <c r="T2026">
        <f t="shared" si="191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86"/>
        <v>42136.184560185182</v>
      </c>
      <c r="P2027">
        <f t="shared" si="189"/>
        <v>201</v>
      </c>
      <c r="Q2027">
        <f t="shared" si="190"/>
        <v>220.74</v>
      </c>
      <c r="R2027" t="str">
        <f t="shared" si="187"/>
        <v>technology</v>
      </c>
      <c r="S2027" t="str">
        <f t="shared" si="188"/>
        <v>hardware</v>
      </c>
      <c r="T2027">
        <f t="shared" si="191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86"/>
        <v>41704.735937500001</v>
      </c>
      <c r="P2028">
        <f t="shared" si="189"/>
        <v>133</v>
      </c>
      <c r="Q2028">
        <f t="shared" si="190"/>
        <v>73.5</v>
      </c>
      <c r="R2028" t="str">
        <f t="shared" si="187"/>
        <v>technology</v>
      </c>
      <c r="S2028" t="str">
        <f t="shared" si="188"/>
        <v>hardware</v>
      </c>
      <c r="T2028">
        <f t="shared" si="191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86"/>
        <v>42048.813877314817</v>
      </c>
      <c r="P2029">
        <f t="shared" si="189"/>
        <v>120</v>
      </c>
      <c r="Q2029">
        <f t="shared" si="190"/>
        <v>223.1</v>
      </c>
      <c r="R2029" t="str">
        <f t="shared" si="187"/>
        <v>technology</v>
      </c>
      <c r="S2029" t="str">
        <f t="shared" si="188"/>
        <v>hardware</v>
      </c>
      <c r="T2029">
        <f t="shared" si="191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86"/>
        <v>40215.919050925928</v>
      </c>
      <c r="P2030">
        <f t="shared" si="189"/>
        <v>126</v>
      </c>
      <c r="Q2030">
        <f t="shared" si="190"/>
        <v>47.91</v>
      </c>
      <c r="R2030" t="str">
        <f t="shared" si="187"/>
        <v>technology</v>
      </c>
      <c r="S2030" t="str">
        <f t="shared" si="188"/>
        <v>hardware</v>
      </c>
      <c r="T2030">
        <f t="shared" si="191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86"/>
        <v>41848.021770833337</v>
      </c>
      <c r="P2031">
        <f t="shared" si="189"/>
        <v>361</v>
      </c>
      <c r="Q2031">
        <f t="shared" si="190"/>
        <v>96.06</v>
      </c>
      <c r="R2031" t="str">
        <f t="shared" si="187"/>
        <v>technology</v>
      </c>
      <c r="S2031" t="str">
        <f t="shared" si="188"/>
        <v>hardware</v>
      </c>
      <c r="T2031">
        <f t="shared" si="191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86"/>
        <v>41212.996481481481</v>
      </c>
      <c r="P2032">
        <f t="shared" si="189"/>
        <v>226</v>
      </c>
      <c r="Q2032">
        <f t="shared" si="190"/>
        <v>118.61</v>
      </c>
      <c r="R2032" t="str">
        <f t="shared" si="187"/>
        <v>technology</v>
      </c>
      <c r="S2032" t="str">
        <f t="shared" si="188"/>
        <v>hardware</v>
      </c>
      <c r="T2032">
        <f t="shared" si="191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86"/>
        <v>41975.329317129625</v>
      </c>
      <c r="P2033">
        <f t="shared" si="189"/>
        <v>120</v>
      </c>
      <c r="Q2033">
        <f t="shared" si="190"/>
        <v>118.45</v>
      </c>
      <c r="R2033" t="str">
        <f t="shared" si="187"/>
        <v>technology</v>
      </c>
      <c r="S2033" t="str">
        <f t="shared" si="188"/>
        <v>hardware</v>
      </c>
      <c r="T2033">
        <f t="shared" si="191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86"/>
        <v>42689.565671296295</v>
      </c>
      <c r="P2034">
        <f t="shared" si="189"/>
        <v>304</v>
      </c>
      <c r="Q2034">
        <f t="shared" si="190"/>
        <v>143.21</v>
      </c>
      <c r="R2034" t="str">
        <f t="shared" si="187"/>
        <v>technology</v>
      </c>
      <c r="S2034" t="str">
        <f t="shared" si="188"/>
        <v>hardware</v>
      </c>
      <c r="T2034">
        <f t="shared" si="191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86"/>
        <v>41725.082384259258</v>
      </c>
      <c r="P2035">
        <f t="shared" si="189"/>
        <v>179</v>
      </c>
      <c r="Q2035">
        <f t="shared" si="190"/>
        <v>282.72000000000003</v>
      </c>
      <c r="R2035" t="str">
        <f t="shared" si="187"/>
        <v>technology</v>
      </c>
      <c r="S2035" t="str">
        <f t="shared" si="188"/>
        <v>hardware</v>
      </c>
      <c r="T2035">
        <f t="shared" si="191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86"/>
        <v>42076.130011574074</v>
      </c>
      <c r="P2036">
        <f t="shared" si="189"/>
        <v>387</v>
      </c>
      <c r="Q2036">
        <f t="shared" si="190"/>
        <v>593.94000000000005</v>
      </c>
      <c r="R2036" t="str">
        <f t="shared" si="187"/>
        <v>technology</v>
      </c>
      <c r="S2036" t="str">
        <f t="shared" si="188"/>
        <v>hardware</v>
      </c>
      <c r="T2036">
        <f t="shared" si="191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86"/>
        <v>42311.625081018516</v>
      </c>
      <c r="P2037">
        <f t="shared" si="189"/>
        <v>211</v>
      </c>
      <c r="Q2037">
        <f t="shared" si="190"/>
        <v>262.16000000000003</v>
      </c>
      <c r="R2037" t="str">
        <f t="shared" si="187"/>
        <v>technology</v>
      </c>
      <c r="S2037" t="str">
        <f t="shared" si="188"/>
        <v>hardware</v>
      </c>
      <c r="T2037">
        <f t="shared" si="191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86"/>
        <v>41738.864803240744</v>
      </c>
      <c r="P2038">
        <f t="shared" si="189"/>
        <v>132</v>
      </c>
      <c r="Q2038">
        <f t="shared" si="190"/>
        <v>46.58</v>
      </c>
      <c r="R2038" t="str">
        <f t="shared" si="187"/>
        <v>technology</v>
      </c>
      <c r="S2038" t="str">
        <f t="shared" si="188"/>
        <v>hardware</v>
      </c>
      <c r="T2038">
        <f t="shared" si="191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86"/>
        <v>41578.210104166668</v>
      </c>
      <c r="P2039">
        <f t="shared" si="189"/>
        <v>300</v>
      </c>
      <c r="Q2039">
        <f t="shared" si="190"/>
        <v>70.040000000000006</v>
      </c>
      <c r="R2039" t="str">
        <f t="shared" si="187"/>
        <v>technology</v>
      </c>
      <c r="S2039" t="str">
        <f t="shared" si="188"/>
        <v>hardware</v>
      </c>
      <c r="T2039">
        <f t="shared" si="191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86"/>
        <v>41424.27107638889</v>
      </c>
      <c r="P2040">
        <f t="shared" si="189"/>
        <v>421</v>
      </c>
      <c r="Q2040">
        <f t="shared" si="190"/>
        <v>164.91</v>
      </c>
      <c r="R2040" t="str">
        <f t="shared" si="187"/>
        <v>technology</v>
      </c>
      <c r="S2040" t="str">
        <f t="shared" si="188"/>
        <v>hardware</v>
      </c>
      <c r="T2040">
        <f t="shared" si="191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86"/>
        <v>42675.438946759255</v>
      </c>
      <c r="P2041">
        <f t="shared" si="189"/>
        <v>136</v>
      </c>
      <c r="Q2041">
        <f t="shared" si="190"/>
        <v>449.26</v>
      </c>
      <c r="R2041" t="str">
        <f t="shared" si="187"/>
        <v>technology</v>
      </c>
      <c r="S2041" t="str">
        <f t="shared" si="188"/>
        <v>hardware</v>
      </c>
      <c r="T2041">
        <f t="shared" si="191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86"/>
        <v>41578.927118055559</v>
      </c>
      <c r="P2042">
        <f t="shared" si="189"/>
        <v>248</v>
      </c>
      <c r="Q2042">
        <f t="shared" si="190"/>
        <v>27.47</v>
      </c>
      <c r="R2042" t="str">
        <f t="shared" si="187"/>
        <v>technology</v>
      </c>
      <c r="S2042" t="str">
        <f t="shared" si="188"/>
        <v>hardware</v>
      </c>
      <c r="T2042">
        <f t="shared" si="191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86"/>
        <v>42654.525775462964</v>
      </c>
      <c r="P2043">
        <f t="shared" si="189"/>
        <v>182</v>
      </c>
      <c r="Q2043">
        <f t="shared" si="190"/>
        <v>143.97999999999999</v>
      </c>
      <c r="R2043" t="str">
        <f t="shared" si="187"/>
        <v>technology</v>
      </c>
      <c r="S2043" t="str">
        <f t="shared" si="188"/>
        <v>hardware</v>
      </c>
      <c r="T2043">
        <f t="shared" si="191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86"/>
        <v>42331.708032407405</v>
      </c>
      <c r="P2044">
        <f t="shared" si="189"/>
        <v>124</v>
      </c>
      <c r="Q2044">
        <f t="shared" si="190"/>
        <v>88.24</v>
      </c>
      <c r="R2044" t="str">
        <f t="shared" si="187"/>
        <v>technology</v>
      </c>
      <c r="S2044" t="str">
        <f t="shared" si="188"/>
        <v>hardware</v>
      </c>
      <c r="T2044">
        <f t="shared" si="191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86"/>
        <v>42661.176817129628</v>
      </c>
      <c r="P2045">
        <f t="shared" si="189"/>
        <v>506</v>
      </c>
      <c r="Q2045">
        <f t="shared" si="190"/>
        <v>36.33</v>
      </c>
      <c r="R2045" t="str">
        <f t="shared" si="187"/>
        <v>technology</v>
      </c>
      <c r="S2045" t="str">
        <f t="shared" si="188"/>
        <v>hardware</v>
      </c>
      <c r="T2045">
        <f t="shared" si="191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86"/>
        <v>42138.684189814812</v>
      </c>
      <c r="P2046">
        <f t="shared" si="189"/>
        <v>108</v>
      </c>
      <c r="Q2046">
        <f t="shared" si="190"/>
        <v>90.18</v>
      </c>
      <c r="R2046" t="str">
        <f t="shared" si="187"/>
        <v>technology</v>
      </c>
      <c r="S2046" t="str">
        <f t="shared" si="188"/>
        <v>hardware</v>
      </c>
      <c r="T2046">
        <f t="shared" si="191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86"/>
        <v>41069.088506944441</v>
      </c>
      <c r="P2047">
        <f t="shared" si="189"/>
        <v>819</v>
      </c>
      <c r="Q2047">
        <f t="shared" si="190"/>
        <v>152.62</v>
      </c>
      <c r="R2047" t="str">
        <f t="shared" si="187"/>
        <v>technology</v>
      </c>
      <c r="S2047" t="str">
        <f t="shared" si="188"/>
        <v>hardware</v>
      </c>
      <c r="T2047">
        <f t="shared" si="191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86"/>
        <v>41387.171805555554</v>
      </c>
      <c r="P2048">
        <f t="shared" si="189"/>
        <v>121</v>
      </c>
      <c r="Q2048">
        <f t="shared" si="190"/>
        <v>55.81</v>
      </c>
      <c r="R2048" t="str">
        <f t="shared" si="187"/>
        <v>technology</v>
      </c>
      <c r="S2048" t="str">
        <f t="shared" si="188"/>
        <v>hardware</v>
      </c>
      <c r="T2048">
        <f t="shared" si="191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86"/>
        <v>42081.903587962966</v>
      </c>
      <c r="P2049">
        <f t="shared" si="189"/>
        <v>103</v>
      </c>
      <c r="Q2049">
        <f t="shared" si="190"/>
        <v>227.85</v>
      </c>
      <c r="R2049" t="str">
        <f t="shared" si="187"/>
        <v>technology</v>
      </c>
      <c r="S2049" t="str">
        <f t="shared" si="188"/>
        <v>hardware</v>
      </c>
      <c r="T2049">
        <f t="shared" si="191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92">(((J2050/60)/60)/24)+DATE(1970,1,1)</f>
        <v>41387.651516203703</v>
      </c>
      <c r="P2050">
        <f t="shared" si="189"/>
        <v>148</v>
      </c>
      <c r="Q2050">
        <f t="shared" si="190"/>
        <v>91.83</v>
      </c>
      <c r="R2050" t="str">
        <f t="shared" ref="R2050:R2113" si="193">LEFT(N2050,SEARCH("/",N2050)-1)</f>
        <v>technology</v>
      </c>
      <c r="S2050" t="str">
        <f t="shared" ref="S2050:S2113" si="194">RIGHT(N2050,LEN(N2050)-SEARCH("/",N2050))</f>
        <v>hardware</v>
      </c>
      <c r="T2050">
        <f t="shared" si="191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92"/>
        <v>41575.527349537035</v>
      </c>
      <c r="P2051">
        <f t="shared" ref="P2051:P2114" si="195">ROUND(E2051/D2051*100,0)</f>
        <v>120</v>
      </c>
      <c r="Q2051">
        <f t="shared" ref="Q2051:Q2114" si="196">IFERROR(ROUND(E2051/L2051,2),0)</f>
        <v>80.989999999999995</v>
      </c>
      <c r="R2051" t="str">
        <f t="shared" si="193"/>
        <v>technology</v>
      </c>
      <c r="S2051" t="str">
        <f t="shared" si="194"/>
        <v>hardware</v>
      </c>
      <c r="T2051">
        <f t="shared" ref="T2051:T2114" si="197">YEAR(O2051)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92"/>
        <v>42115.071504629625</v>
      </c>
      <c r="P2052">
        <f t="shared" si="195"/>
        <v>473</v>
      </c>
      <c r="Q2052">
        <f t="shared" si="196"/>
        <v>278.39</v>
      </c>
      <c r="R2052" t="str">
        <f t="shared" si="193"/>
        <v>technology</v>
      </c>
      <c r="S2052" t="str">
        <f t="shared" si="194"/>
        <v>hardware</v>
      </c>
      <c r="T2052">
        <f t="shared" si="197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92"/>
        <v>41604.022418981483</v>
      </c>
      <c r="P2053">
        <f t="shared" si="195"/>
        <v>130</v>
      </c>
      <c r="Q2053">
        <f t="shared" si="196"/>
        <v>43.1</v>
      </c>
      <c r="R2053" t="str">
        <f t="shared" si="193"/>
        <v>technology</v>
      </c>
      <c r="S2053" t="str">
        <f t="shared" si="194"/>
        <v>hardware</v>
      </c>
      <c r="T2053">
        <f t="shared" si="197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92"/>
        <v>42375.08394675926</v>
      </c>
      <c r="P2054">
        <f t="shared" si="195"/>
        <v>353</v>
      </c>
      <c r="Q2054">
        <f t="shared" si="196"/>
        <v>326.29000000000002</v>
      </c>
      <c r="R2054" t="str">
        <f t="shared" si="193"/>
        <v>technology</v>
      </c>
      <c r="S2054" t="str">
        <f t="shared" si="194"/>
        <v>hardware</v>
      </c>
      <c r="T2054">
        <f t="shared" si="197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92"/>
        <v>42303.617488425924</v>
      </c>
      <c r="P2055">
        <f t="shared" si="195"/>
        <v>101</v>
      </c>
      <c r="Q2055">
        <f t="shared" si="196"/>
        <v>41.74</v>
      </c>
      <c r="R2055" t="str">
        <f t="shared" si="193"/>
        <v>technology</v>
      </c>
      <c r="S2055" t="str">
        <f t="shared" si="194"/>
        <v>hardware</v>
      </c>
      <c r="T2055">
        <f t="shared" si="197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92"/>
        <v>41731.520949074074</v>
      </c>
      <c r="P2056">
        <f t="shared" si="195"/>
        <v>114</v>
      </c>
      <c r="Q2056">
        <f t="shared" si="196"/>
        <v>64.02</v>
      </c>
      <c r="R2056" t="str">
        <f t="shared" si="193"/>
        <v>technology</v>
      </c>
      <c r="S2056" t="str">
        <f t="shared" si="194"/>
        <v>hardware</v>
      </c>
      <c r="T2056">
        <f t="shared" si="197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92"/>
        <v>41946.674108796295</v>
      </c>
      <c r="P2057">
        <f t="shared" si="195"/>
        <v>167</v>
      </c>
      <c r="Q2057">
        <f t="shared" si="196"/>
        <v>99.46</v>
      </c>
      <c r="R2057" t="str">
        <f t="shared" si="193"/>
        <v>technology</v>
      </c>
      <c r="S2057" t="str">
        <f t="shared" si="194"/>
        <v>hardware</v>
      </c>
      <c r="T2057">
        <f t="shared" si="197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92"/>
        <v>41351.76090277778</v>
      </c>
      <c r="P2058">
        <f t="shared" si="195"/>
        <v>153</v>
      </c>
      <c r="Q2058">
        <f t="shared" si="196"/>
        <v>138.49</v>
      </c>
      <c r="R2058" t="str">
        <f t="shared" si="193"/>
        <v>technology</v>
      </c>
      <c r="S2058" t="str">
        <f t="shared" si="194"/>
        <v>hardware</v>
      </c>
      <c r="T2058">
        <f t="shared" si="197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92"/>
        <v>42396.494583333333</v>
      </c>
      <c r="P2059">
        <f t="shared" si="195"/>
        <v>202</v>
      </c>
      <c r="Q2059">
        <f t="shared" si="196"/>
        <v>45.55</v>
      </c>
      <c r="R2059" t="str">
        <f t="shared" si="193"/>
        <v>technology</v>
      </c>
      <c r="S2059" t="str">
        <f t="shared" si="194"/>
        <v>hardware</v>
      </c>
      <c r="T2059">
        <f t="shared" si="197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92"/>
        <v>42026.370717592596</v>
      </c>
      <c r="P2060">
        <f t="shared" si="195"/>
        <v>168</v>
      </c>
      <c r="Q2060">
        <f t="shared" si="196"/>
        <v>10.51</v>
      </c>
      <c r="R2060" t="str">
        <f t="shared" si="193"/>
        <v>technology</v>
      </c>
      <c r="S2060" t="str">
        <f t="shared" si="194"/>
        <v>hardware</v>
      </c>
      <c r="T2060">
        <f t="shared" si="197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92"/>
        <v>42361.602476851855</v>
      </c>
      <c r="P2061">
        <f t="shared" si="195"/>
        <v>143</v>
      </c>
      <c r="Q2061">
        <f t="shared" si="196"/>
        <v>114.77</v>
      </c>
      <c r="R2061" t="str">
        <f t="shared" si="193"/>
        <v>technology</v>
      </c>
      <c r="S2061" t="str">
        <f t="shared" si="194"/>
        <v>hardware</v>
      </c>
      <c r="T2061">
        <f t="shared" si="197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92"/>
        <v>41783.642939814818</v>
      </c>
      <c r="P2062">
        <f t="shared" si="195"/>
        <v>196</v>
      </c>
      <c r="Q2062">
        <f t="shared" si="196"/>
        <v>36</v>
      </c>
      <c r="R2062" t="str">
        <f t="shared" si="193"/>
        <v>technology</v>
      </c>
      <c r="S2062" t="str">
        <f t="shared" si="194"/>
        <v>hardware</v>
      </c>
      <c r="T2062">
        <f t="shared" si="197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92"/>
        <v>42705.764513888891</v>
      </c>
      <c r="P2063">
        <f t="shared" si="195"/>
        <v>108</v>
      </c>
      <c r="Q2063">
        <f t="shared" si="196"/>
        <v>154.16999999999999</v>
      </c>
      <c r="R2063" t="str">
        <f t="shared" si="193"/>
        <v>technology</v>
      </c>
      <c r="S2063" t="str">
        <f t="shared" si="194"/>
        <v>hardware</v>
      </c>
      <c r="T2063">
        <f t="shared" si="197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92"/>
        <v>42423.3830787037</v>
      </c>
      <c r="P2064">
        <f t="shared" si="195"/>
        <v>115</v>
      </c>
      <c r="Q2064">
        <f t="shared" si="196"/>
        <v>566.39</v>
      </c>
      <c r="R2064" t="str">
        <f t="shared" si="193"/>
        <v>technology</v>
      </c>
      <c r="S2064" t="str">
        <f t="shared" si="194"/>
        <v>hardware</v>
      </c>
      <c r="T2064">
        <f t="shared" si="197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92"/>
        <v>42472.73265046296</v>
      </c>
      <c r="P2065">
        <f t="shared" si="195"/>
        <v>148</v>
      </c>
      <c r="Q2065">
        <f t="shared" si="196"/>
        <v>120.86</v>
      </c>
      <c r="R2065" t="str">
        <f t="shared" si="193"/>
        <v>technology</v>
      </c>
      <c r="S2065" t="str">
        <f t="shared" si="194"/>
        <v>hardware</v>
      </c>
      <c r="T2065">
        <f t="shared" si="197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92"/>
        <v>41389.364849537036</v>
      </c>
      <c r="P2066">
        <f t="shared" si="195"/>
        <v>191</v>
      </c>
      <c r="Q2066">
        <f t="shared" si="196"/>
        <v>86.16</v>
      </c>
      <c r="R2066" t="str">
        <f t="shared" si="193"/>
        <v>technology</v>
      </c>
      <c r="S2066" t="str">
        <f t="shared" si="194"/>
        <v>hardware</v>
      </c>
      <c r="T2066">
        <f t="shared" si="197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92"/>
        <v>41603.333668981482</v>
      </c>
      <c r="P2067">
        <f t="shared" si="195"/>
        <v>199</v>
      </c>
      <c r="Q2067">
        <f t="shared" si="196"/>
        <v>51.21</v>
      </c>
      <c r="R2067" t="str">
        <f t="shared" si="193"/>
        <v>technology</v>
      </c>
      <c r="S2067" t="str">
        <f t="shared" si="194"/>
        <v>hardware</v>
      </c>
      <c r="T2067">
        <f t="shared" si="197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92"/>
        <v>41844.771793981483</v>
      </c>
      <c r="P2068">
        <f t="shared" si="195"/>
        <v>219</v>
      </c>
      <c r="Q2068">
        <f t="shared" si="196"/>
        <v>67.260000000000005</v>
      </c>
      <c r="R2068" t="str">
        <f t="shared" si="193"/>
        <v>technology</v>
      </c>
      <c r="S2068" t="str">
        <f t="shared" si="194"/>
        <v>hardware</v>
      </c>
      <c r="T2068">
        <f t="shared" si="197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92"/>
        <v>42115.853888888887</v>
      </c>
      <c r="P2069">
        <f t="shared" si="195"/>
        <v>127</v>
      </c>
      <c r="Q2069">
        <f t="shared" si="196"/>
        <v>62.8</v>
      </c>
      <c r="R2069" t="str">
        <f t="shared" si="193"/>
        <v>technology</v>
      </c>
      <c r="S2069" t="str">
        <f t="shared" si="194"/>
        <v>hardware</v>
      </c>
      <c r="T2069">
        <f t="shared" si="197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92"/>
        <v>42633.841608796298</v>
      </c>
      <c r="P2070">
        <f t="shared" si="195"/>
        <v>105</v>
      </c>
      <c r="Q2070">
        <f t="shared" si="196"/>
        <v>346.13</v>
      </c>
      <c r="R2070" t="str">
        <f t="shared" si="193"/>
        <v>technology</v>
      </c>
      <c r="S2070" t="str">
        <f t="shared" si="194"/>
        <v>hardware</v>
      </c>
      <c r="T2070">
        <f t="shared" si="197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92"/>
        <v>42340.972118055557</v>
      </c>
      <c r="P2071">
        <f t="shared" si="195"/>
        <v>128</v>
      </c>
      <c r="Q2071">
        <f t="shared" si="196"/>
        <v>244.12</v>
      </c>
      <c r="R2071" t="str">
        <f t="shared" si="193"/>
        <v>technology</v>
      </c>
      <c r="S2071" t="str">
        <f t="shared" si="194"/>
        <v>hardware</v>
      </c>
      <c r="T2071">
        <f t="shared" si="197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92"/>
        <v>42519.6565162037</v>
      </c>
      <c r="P2072">
        <f t="shared" si="195"/>
        <v>317</v>
      </c>
      <c r="Q2072">
        <f t="shared" si="196"/>
        <v>259.25</v>
      </c>
      <c r="R2072" t="str">
        <f t="shared" si="193"/>
        <v>technology</v>
      </c>
      <c r="S2072" t="str">
        <f t="shared" si="194"/>
        <v>hardware</v>
      </c>
      <c r="T2072">
        <f t="shared" si="197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92"/>
        <v>42600.278749999998</v>
      </c>
      <c r="P2073">
        <f t="shared" si="195"/>
        <v>281</v>
      </c>
      <c r="Q2073">
        <f t="shared" si="196"/>
        <v>201.96</v>
      </c>
      <c r="R2073" t="str">
        <f t="shared" si="193"/>
        <v>technology</v>
      </c>
      <c r="S2073" t="str">
        <f t="shared" si="194"/>
        <v>hardware</v>
      </c>
      <c r="T2073">
        <f t="shared" si="197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92"/>
        <v>42467.581388888888</v>
      </c>
      <c r="P2074">
        <f t="shared" si="195"/>
        <v>111</v>
      </c>
      <c r="Q2074">
        <f t="shared" si="196"/>
        <v>226.21</v>
      </c>
      <c r="R2074" t="str">
        <f t="shared" si="193"/>
        <v>technology</v>
      </c>
      <c r="S2074" t="str">
        <f t="shared" si="194"/>
        <v>hardware</v>
      </c>
      <c r="T2074">
        <f t="shared" si="197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92"/>
        <v>42087.668032407411</v>
      </c>
      <c r="P2075">
        <f t="shared" si="195"/>
        <v>153</v>
      </c>
      <c r="Q2075">
        <f t="shared" si="196"/>
        <v>324.69</v>
      </c>
      <c r="R2075" t="str">
        <f t="shared" si="193"/>
        <v>technology</v>
      </c>
      <c r="S2075" t="str">
        <f t="shared" si="194"/>
        <v>hardware</v>
      </c>
      <c r="T2075">
        <f t="shared" si="197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92"/>
        <v>42466.826180555552</v>
      </c>
      <c r="P2076">
        <f t="shared" si="195"/>
        <v>103</v>
      </c>
      <c r="Q2076">
        <f t="shared" si="196"/>
        <v>205</v>
      </c>
      <c r="R2076" t="str">
        <f t="shared" si="193"/>
        <v>technology</v>
      </c>
      <c r="S2076" t="str">
        <f t="shared" si="194"/>
        <v>hardware</v>
      </c>
      <c r="T2076">
        <f t="shared" si="197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92"/>
        <v>41450.681574074071</v>
      </c>
      <c r="P2077">
        <f t="shared" si="195"/>
        <v>1678</v>
      </c>
      <c r="Q2077">
        <f t="shared" si="196"/>
        <v>20.47</v>
      </c>
      <c r="R2077" t="str">
        <f t="shared" si="193"/>
        <v>technology</v>
      </c>
      <c r="S2077" t="str">
        <f t="shared" si="194"/>
        <v>hardware</v>
      </c>
      <c r="T2077">
        <f t="shared" si="197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92"/>
        <v>41803.880659722221</v>
      </c>
      <c r="P2078">
        <f t="shared" si="195"/>
        <v>543</v>
      </c>
      <c r="Q2078">
        <f t="shared" si="196"/>
        <v>116.35</v>
      </c>
      <c r="R2078" t="str">
        <f t="shared" si="193"/>
        <v>technology</v>
      </c>
      <c r="S2078" t="str">
        <f t="shared" si="194"/>
        <v>hardware</v>
      </c>
      <c r="T2078">
        <f t="shared" si="197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92"/>
        <v>42103.042546296296</v>
      </c>
      <c r="P2079">
        <f t="shared" si="195"/>
        <v>116</v>
      </c>
      <c r="Q2079">
        <f t="shared" si="196"/>
        <v>307.2</v>
      </c>
      <c r="R2079" t="str">
        <f t="shared" si="193"/>
        <v>technology</v>
      </c>
      <c r="S2079" t="str">
        <f t="shared" si="194"/>
        <v>hardware</v>
      </c>
      <c r="T2079">
        <f t="shared" si="197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92"/>
        <v>42692.771493055552</v>
      </c>
      <c r="P2080">
        <f t="shared" si="195"/>
        <v>131</v>
      </c>
      <c r="Q2080">
        <f t="shared" si="196"/>
        <v>546.69000000000005</v>
      </c>
      <c r="R2080" t="str">
        <f t="shared" si="193"/>
        <v>technology</v>
      </c>
      <c r="S2080" t="str">
        <f t="shared" si="194"/>
        <v>hardware</v>
      </c>
      <c r="T2080">
        <f t="shared" si="197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92"/>
        <v>42150.71056712963</v>
      </c>
      <c r="P2081">
        <f t="shared" si="195"/>
        <v>288</v>
      </c>
      <c r="Q2081">
        <f t="shared" si="196"/>
        <v>47.47</v>
      </c>
      <c r="R2081" t="str">
        <f t="shared" si="193"/>
        <v>technology</v>
      </c>
      <c r="S2081" t="str">
        <f t="shared" si="194"/>
        <v>hardware</v>
      </c>
      <c r="T2081">
        <f t="shared" si="197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92"/>
        <v>42289.957175925927</v>
      </c>
      <c r="P2082">
        <f t="shared" si="195"/>
        <v>508</v>
      </c>
      <c r="Q2082">
        <f t="shared" si="196"/>
        <v>101.56</v>
      </c>
      <c r="R2082" t="str">
        <f t="shared" si="193"/>
        <v>technology</v>
      </c>
      <c r="S2082" t="str">
        <f t="shared" si="194"/>
        <v>hardware</v>
      </c>
      <c r="T2082">
        <f t="shared" si="197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92"/>
        <v>41004.156886574077</v>
      </c>
      <c r="P2083">
        <f t="shared" si="195"/>
        <v>115</v>
      </c>
      <c r="Q2083">
        <f t="shared" si="196"/>
        <v>72.91</v>
      </c>
      <c r="R2083" t="str">
        <f t="shared" si="193"/>
        <v>music</v>
      </c>
      <c r="S2083" t="str">
        <f t="shared" si="194"/>
        <v>indie rock</v>
      </c>
      <c r="T2083">
        <f t="shared" si="197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92"/>
        <v>40811.120324074072</v>
      </c>
      <c r="P2084">
        <f t="shared" si="195"/>
        <v>111</v>
      </c>
      <c r="Q2084">
        <f t="shared" si="196"/>
        <v>43.71</v>
      </c>
      <c r="R2084" t="str">
        <f t="shared" si="193"/>
        <v>music</v>
      </c>
      <c r="S2084" t="str">
        <f t="shared" si="194"/>
        <v>indie rock</v>
      </c>
      <c r="T2084">
        <f t="shared" si="197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92"/>
        <v>41034.72216435185</v>
      </c>
      <c r="P2085">
        <f t="shared" si="195"/>
        <v>113</v>
      </c>
      <c r="Q2085">
        <f t="shared" si="196"/>
        <v>34</v>
      </c>
      <c r="R2085" t="str">
        <f t="shared" si="193"/>
        <v>music</v>
      </c>
      <c r="S2085" t="str">
        <f t="shared" si="194"/>
        <v>indie rock</v>
      </c>
      <c r="T2085">
        <f t="shared" si="197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92"/>
        <v>41731.833124999997</v>
      </c>
      <c r="P2086">
        <f t="shared" si="195"/>
        <v>108</v>
      </c>
      <c r="Q2086">
        <f t="shared" si="196"/>
        <v>70.650000000000006</v>
      </c>
      <c r="R2086" t="str">
        <f t="shared" si="193"/>
        <v>music</v>
      </c>
      <c r="S2086" t="str">
        <f t="shared" si="194"/>
        <v>indie rock</v>
      </c>
      <c r="T2086">
        <f t="shared" si="197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92"/>
        <v>41075.835497685184</v>
      </c>
      <c r="P2087">
        <f t="shared" si="195"/>
        <v>124</v>
      </c>
      <c r="Q2087">
        <f t="shared" si="196"/>
        <v>89.3</v>
      </c>
      <c r="R2087" t="str">
        <f t="shared" si="193"/>
        <v>music</v>
      </c>
      <c r="S2087" t="str">
        <f t="shared" si="194"/>
        <v>indie rock</v>
      </c>
      <c r="T2087">
        <f t="shared" si="197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92"/>
        <v>40860.67050925926</v>
      </c>
      <c r="P2088">
        <f t="shared" si="195"/>
        <v>101</v>
      </c>
      <c r="Q2088">
        <f t="shared" si="196"/>
        <v>115.09</v>
      </c>
      <c r="R2088" t="str">
        <f t="shared" si="193"/>
        <v>music</v>
      </c>
      <c r="S2088" t="str">
        <f t="shared" si="194"/>
        <v>indie rock</v>
      </c>
      <c r="T2088">
        <f t="shared" si="197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92"/>
        <v>40764.204375000001</v>
      </c>
      <c r="P2089">
        <f t="shared" si="195"/>
        <v>104</v>
      </c>
      <c r="Q2089">
        <f t="shared" si="196"/>
        <v>62.12</v>
      </c>
      <c r="R2089" t="str">
        <f t="shared" si="193"/>
        <v>music</v>
      </c>
      <c r="S2089" t="str">
        <f t="shared" si="194"/>
        <v>indie rock</v>
      </c>
      <c r="T2089">
        <f t="shared" si="197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92"/>
        <v>40395.714722222219</v>
      </c>
      <c r="P2090">
        <f t="shared" si="195"/>
        <v>116</v>
      </c>
      <c r="Q2090">
        <f t="shared" si="196"/>
        <v>46.2</v>
      </c>
      <c r="R2090" t="str">
        <f t="shared" si="193"/>
        <v>music</v>
      </c>
      <c r="S2090" t="str">
        <f t="shared" si="194"/>
        <v>indie rock</v>
      </c>
      <c r="T2090">
        <f t="shared" si="197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92"/>
        <v>41453.076319444444</v>
      </c>
      <c r="P2091">
        <f t="shared" si="195"/>
        <v>120</v>
      </c>
      <c r="Q2091">
        <f t="shared" si="196"/>
        <v>48.55</v>
      </c>
      <c r="R2091" t="str">
        <f t="shared" si="193"/>
        <v>music</v>
      </c>
      <c r="S2091" t="str">
        <f t="shared" si="194"/>
        <v>indie rock</v>
      </c>
      <c r="T2091">
        <f t="shared" si="197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92"/>
        <v>41299.381423611114</v>
      </c>
      <c r="P2092">
        <f t="shared" si="195"/>
        <v>115</v>
      </c>
      <c r="Q2092">
        <f t="shared" si="196"/>
        <v>57.52</v>
      </c>
      <c r="R2092" t="str">
        <f t="shared" si="193"/>
        <v>music</v>
      </c>
      <c r="S2092" t="str">
        <f t="shared" si="194"/>
        <v>indie rock</v>
      </c>
      <c r="T2092">
        <f t="shared" si="197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92"/>
        <v>40555.322662037033</v>
      </c>
      <c r="P2093">
        <f t="shared" si="195"/>
        <v>120</v>
      </c>
      <c r="Q2093">
        <f t="shared" si="196"/>
        <v>88.15</v>
      </c>
      <c r="R2093" t="str">
        <f t="shared" si="193"/>
        <v>music</v>
      </c>
      <c r="S2093" t="str">
        <f t="shared" si="194"/>
        <v>indie rock</v>
      </c>
      <c r="T2093">
        <f t="shared" si="197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92"/>
        <v>40763.707546296297</v>
      </c>
      <c r="P2094">
        <f t="shared" si="195"/>
        <v>101</v>
      </c>
      <c r="Q2094">
        <f t="shared" si="196"/>
        <v>110.49</v>
      </c>
      <c r="R2094" t="str">
        <f t="shared" si="193"/>
        <v>music</v>
      </c>
      <c r="S2094" t="str">
        <f t="shared" si="194"/>
        <v>indie rock</v>
      </c>
      <c r="T2094">
        <f t="shared" si="197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92"/>
        <v>41205.854537037041</v>
      </c>
      <c r="P2095">
        <f t="shared" si="195"/>
        <v>102</v>
      </c>
      <c r="Q2095">
        <f t="shared" si="196"/>
        <v>66.83</v>
      </c>
      <c r="R2095" t="str">
        <f t="shared" si="193"/>
        <v>music</v>
      </c>
      <c r="S2095" t="str">
        <f t="shared" si="194"/>
        <v>indie rock</v>
      </c>
      <c r="T2095">
        <f t="shared" si="197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92"/>
        <v>40939.02002314815</v>
      </c>
      <c r="P2096">
        <f t="shared" si="195"/>
        <v>121</v>
      </c>
      <c r="Q2096">
        <f t="shared" si="196"/>
        <v>58.6</v>
      </c>
      <c r="R2096" t="str">
        <f t="shared" si="193"/>
        <v>music</v>
      </c>
      <c r="S2096" t="str">
        <f t="shared" si="194"/>
        <v>indie rock</v>
      </c>
      <c r="T2096">
        <f t="shared" si="197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92"/>
        <v>40758.733483796292</v>
      </c>
      <c r="P2097">
        <f t="shared" si="195"/>
        <v>100</v>
      </c>
      <c r="Q2097">
        <f t="shared" si="196"/>
        <v>113.64</v>
      </c>
      <c r="R2097" t="str">
        <f t="shared" si="193"/>
        <v>music</v>
      </c>
      <c r="S2097" t="str">
        <f t="shared" si="194"/>
        <v>indie rock</v>
      </c>
      <c r="T2097">
        <f t="shared" si="197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92"/>
        <v>41192.758506944447</v>
      </c>
      <c r="P2098">
        <f t="shared" si="195"/>
        <v>102</v>
      </c>
      <c r="Q2098">
        <f t="shared" si="196"/>
        <v>43.57</v>
      </c>
      <c r="R2098" t="str">
        <f t="shared" si="193"/>
        <v>music</v>
      </c>
      <c r="S2098" t="str">
        <f t="shared" si="194"/>
        <v>indie rock</v>
      </c>
      <c r="T2098">
        <f t="shared" si="197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92"/>
        <v>40818.58489583333</v>
      </c>
      <c r="P2099">
        <f t="shared" si="195"/>
        <v>100</v>
      </c>
      <c r="Q2099">
        <f t="shared" si="196"/>
        <v>78.95</v>
      </c>
      <c r="R2099" t="str">
        <f t="shared" si="193"/>
        <v>music</v>
      </c>
      <c r="S2099" t="str">
        <f t="shared" si="194"/>
        <v>indie rock</v>
      </c>
      <c r="T2099">
        <f t="shared" si="197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92"/>
        <v>40946.11383101852</v>
      </c>
      <c r="P2100">
        <f t="shared" si="195"/>
        <v>100</v>
      </c>
      <c r="Q2100">
        <f t="shared" si="196"/>
        <v>188.13</v>
      </c>
      <c r="R2100" t="str">
        <f t="shared" si="193"/>
        <v>music</v>
      </c>
      <c r="S2100" t="str">
        <f t="shared" si="194"/>
        <v>indie rock</v>
      </c>
      <c r="T2100">
        <f t="shared" si="197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92"/>
        <v>42173.746342592596</v>
      </c>
      <c r="P2101">
        <f t="shared" si="195"/>
        <v>132</v>
      </c>
      <c r="Q2101">
        <f t="shared" si="196"/>
        <v>63.03</v>
      </c>
      <c r="R2101" t="str">
        <f t="shared" si="193"/>
        <v>music</v>
      </c>
      <c r="S2101" t="str">
        <f t="shared" si="194"/>
        <v>indie rock</v>
      </c>
      <c r="T2101">
        <f t="shared" si="197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92"/>
        <v>41074.834965277776</v>
      </c>
      <c r="P2102">
        <f t="shared" si="195"/>
        <v>137</v>
      </c>
      <c r="Q2102">
        <f t="shared" si="196"/>
        <v>30.37</v>
      </c>
      <c r="R2102" t="str">
        <f t="shared" si="193"/>
        <v>music</v>
      </c>
      <c r="S2102" t="str">
        <f t="shared" si="194"/>
        <v>indie rock</v>
      </c>
      <c r="T2102">
        <f t="shared" si="197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92"/>
        <v>40892.149467592593</v>
      </c>
      <c r="P2103">
        <f t="shared" si="195"/>
        <v>113</v>
      </c>
      <c r="Q2103">
        <f t="shared" si="196"/>
        <v>51.48</v>
      </c>
      <c r="R2103" t="str">
        <f t="shared" si="193"/>
        <v>music</v>
      </c>
      <c r="S2103" t="str">
        <f t="shared" si="194"/>
        <v>indie rock</v>
      </c>
      <c r="T2103">
        <f t="shared" si="197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92"/>
        <v>40638.868611111109</v>
      </c>
      <c r="P2104">
        <f t="shared" si="195"/>
        <v>136</v>
      </c>
      <c r="Q2104">
        <f t="shared" si="196"/>
        <v>35.79</v>
      </c>
      <c r="R2104" t="str">
        <f t="shared" si="193"/>
        <v>music</v>
      </c>
      <c r="S2104" t="str">
        <f t="shared" si="194"/>
        <v>indie rock</v>
      </c>
      <c r="T2104">
        <f t="shared" si="197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92"/>
        <v>41192.754942129628</v>
      </c>
      <c r="P2105">
        <f t="shared" si="195"/>
        <v>146</v>
      </c>
      <c r="Q2105">
        <f t="shared" si="196"/>
        <v>98.82</v>
      </c>
      <c r="R2105" t="str">
        <f t="shared" si="193"/>
        <v>music</v>
      </c>
      <c r="S2105" t="str">
        <f t="shared" si="194"/>
        <v>indie rock</v>
      </c>
      <c r="T2105">
        <f t="shared" si="197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92"/>
        <v>41394.074467592596</v>
      </c>
      <c r="P2106">
        <f t="shared" si="195"/>
        <v>130</v>
      </c>
      <c r="Q2106">
        <f t="shared" si="196"/>
        <v>28</v>
      </c>
      <c r="R2106" t="str">
        <f t="shared" si="193"/>
        <v>music</v>
      </c>
      <c r="S2106" t="str">
        <f t="shared" si="194"/>
        <v>indie rock</v>
      </c>
      <c r="T2106">
        <f t="shared" si="197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92"/>
        <v>41951.788807870369</v>
      </c>
      <c r="P2107">
        <f t="shared" si="195"/>
        <v>254</v>
      </c>
      <c r="Q2107">
        <f t="shared" si="196"/>
        <v>51.31</v>
      </c>
      <c r="R2107" t="str">
        <f t="shared" si="193"/>
        <v>music</v>
      </c>
      <c r="S2107" t="str">
        <f t="shared" si="194"/>
        <v>indie rock</v>
      </c>
      <c r="T2107">
        <f t="shared" si="197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92"/>
        <v>41270.21497685185</v>
      </c>
      <c r="P2108">
        <f t="shared" si="195"/>
        <v>107</v>
      </c>
      <c r="Q2108">
        <f t="shared" si="196"/>
        <v>53.52</v>
      </c>
      <c r="R2108" t="str">
        <f t="shared" si="193"/>
        <v>music</v>
      </c>
      <c r="S2108" t="str">
        <f t="shared" si="194"/>
        <v>indie rock</v>
      </c>
      <c r="T2108">
        <f t="shared" si="197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92"/>
        <v>41934.71056712963</v>
      </c>
      <c r="P2109">
        <f t="shared" si="195"/>
        <v>108</v>
      </c>
      <c r="Q2109">
        <f t="shared" si="196"/>
        <v>37.15</v>
      </c>
      <c r="R2109" t="str">
        <f t="shared" si="193"/>
        <v>music</v>
      </c>
      <c r="S2109" t="str">
        <f t="shared" si="194"/>
        <v>indie rock</v>
      </c>
      <c r="T2109">
        <f t="shared" si="197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92"/>
        <v>41135.175694444442</v>
      </c>
      <c r="P2110">
        <f t="shared" si="195"/>
        <v>107</v>
      </c>
      <c r="Q2110">
        <f t="shared" si="196"/>
        <v>89.9</v>
      </c>
      <c r="R2110" t="str">
        <f t="shared" si="193"/>
        <v>music</v>
      </c>
      <c r="S2110" t="str">
        <f t="shared" si="194"/>
        <v>indie rock</v>
      </c>
      <c r="T2110">
        <f t="shared" si="197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92"/>
        <v>42160.708530092597</v>
      </c>
      <c r="P2111">
        <f t="shared" si="195"/>
        <v>107</v>
      </c>
      <c r="Q2111">
        <f t="shared" si="196"/>
        <v>106.53</v>
      </c>
      <c r="R2111" t="str">
        <f t="shared" si="193"/>
        <v>music</v>
      </c>
      <c r="S2111" t="str">
        <f t="shared" si="194"/>
        <v>indie rock</v>
      </c>
      <c r="T2111">
        <f t="shared" si="197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92"/>
        <v>41759.670937499999</v>
      </c>
      <c r="P2112">
        <f t="shared" si="195"/>
        <v>100</v>
      </c>
      <c r="Q2112">
        <f t="shared" si="196"/>
        <v>52.82</v>
      </c>
      <c r="R2112" t="str">
        <f t="shared" si="193"/>
        <v>music</v>
      </c>
      <c r="S2112" t="str">
        <f t="shared" si="194"/>
        <v>indie rock</v>
      </c>
      <c r="T2112">
        <f t="shared" si="197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92"/>
        <v>40703.197048611109</v>
      </c>
      <c r="P2113">
        <f t="shared" si="195"/>
        <v>107</v>
      </c>
      <c r="Q2113">
        <f t="shared" si="196"/>
        <v>54.62</v>
      </c>
      <c r="R2113" t="str">
        <f t="shared" si="193"/>
        <v>music</v>
      </c>
      <c r="S2113" t="str">
        <f t="shared" si="194"/>
        <v>indie rock</v>
      </c>
      <c r="T2113">
        <f t="shared" si="197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98">(((J2114/60)/60)/24)+DATE(1970,1,1)</f>
        <v>41365.928159722222</v>
      </c>
      <c r="P2114">
        <f t="shared" si="195"/>
        <v>100</v>
      </c>
      <c r="Q2114">
        <f t="shared" si="196"/>
        <v>27.27</v>
      </c>
      <c r="R2114" t="str">
        <f t="shared" ref="R2114:R2177" si="199">LEFT(N2114,SEARCH("/",N2114)-1)</f>
        <v>music</v>
      </c>
      <c r="S2114" t="str">
        <f t="shared" ref="S2114:S2177" si="200">RIGHT(N2114,LEN(N2114)-SEARCH("/",N2114))</f>
        <v>indie rock</v>
      </c>
      <c r="T2114">
        <f t="shared" si="197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98"/>
        <v>41870.86546296296</v>
      </c>
      <c r="P2115">
        <f t="shared" ref="P2115:P2178" si="201">ROUND(E2115/D2115*100,0)</f>
        <v>105</v>
      </c>
      <c r="Q2115">
        <f t="shared" ref="Q2115:Q2178" si="202">IFERROR(ROUND(E2115/L2115,2),0)</f>
        <v>68.599999999999994</v>
      </c>
      <c r="R2115" t="str">
        <f t="shared" si="199"/>
        <v>music</v>
      </c>
      <c r="S2115" t="str">
        <f t="shared" si="200"/>
        <v>indie rock</v>
      </c>
      <c r="T2115">
        <f t="shared" ref="T2115:T2178" si="203">YEAR(O2115)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98"/>
        <v>40458.815625000003</v>
      </c>
      <c r="P2116">
        <f t="shared" si="201"/>
        <v>105</v>
      </c>
      <c r="Q2116">
        <f t="shared" si="202"/>
        <v>35.61</v>
      </c>
      <c r="R2116" t="str">
        <f t="shared" si="199"/>
        <v>music</v>
      </c>
      <c r="S2116" t="str">
        <f t="shared" si="200"/>
        <v>indie rock</v>
      </c>
      <c r="T2116">
        <f t="shared" si="203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98"/>
        <v>40564.081030092595</v>
      </c>
      <c r="P2117">
        <f t="shared" si="201"/>
        <v>226</v>
      </c>
      <c r="Q2117">
        <f t="shared" si="202"/>
        <v>94.03</v>
      </c>
      <c r="R2117" t="str">
        <f t="shared" si="199"/>
        <v>music</v>
      </c>
      <c r="S2117" t="str">
        <f t="shared" si="200"/>
        <v>indie rock</v>
      </c>
      <c r="T2117">
        <f t="shared" si="203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98"/>
        <v>41136.777812500004</v>
      </c>
      <c r="P2118">
        <f t="shared" si="201"/>
        <v>101</v>
      </c>
      <c r="Q2118">
        <f t="shared" si="202"/>
        <v>526.46</v>
      </c>
      <c r="R2118" t="str">
        <f t="shared" si="199"/>
        <v>music</v>
      </c>
      <c r="S2118" t="str">
        <f t="shared" si="200"/>
        <v>indie rock</v>
      </c>
      <c r="T2118">
        <f t="shared" si="203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98"/>
        <v>42290.059594907405</v>
      </c>
      <c r="P2119">
        <f t="shared" si="201"/>
        <v>148</v>
      </c>
      <c r="Q2119">
        <f t="shared" si="202"/>
        <v>50.66</v>
      </c>
      <c r="R2119" t="str">
        <f t="shared" si="199"/>
        <v>music</v>
      </c>
      <c r="S2119" t="str">
        <f t="shared" si="200"/>
        <v>indie rock</v>
      </c>
      <c r="T2119">
        <f t="shared" si="203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98"/>
        <v>40718.839537037034</v>
      </c>
      <c r="P2120">
        <f t="shared" si="201"/>
        <v>135</v>
      </c>
      <c r="Q2120">
        <f t="shared" si="202"/>
        <v>79.180000000000007</v>
      </c>
      <c r="R2120" t="str">
        <f t="shared" si="199"/>
        <v>music</v>
      </c>
      <c r="S2120" t="str">
        <f t="shared" si="200"/>
        <v>indie rock</v>
      </c>
      <c r="T2120">
        <f t="shared" si="203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98"/>
        <v>41107.130150462966</v>
      </c>
      <c r="P2121">
        <f t="shared" si="201"/>
        <v>101</v>
      </c>
      <c r="Q2121">
        <f t="shared" si="202"/>
        <v>91.59</v>
      </c>
      <c r="R2121" t="str">
        <f t="shared" si="199"/>
        <v>music</v>
      </c>
      <c r="S2121" t="str">
        <f t="shared" si="200"/>
        <v>indie rock</v>
      </c>
      <c r="T2121">
        <f t="shared" si="203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98"/>
        <v>41591.964537037034</v>
      </c>
      <c r="P2122">
        <f t="shared" si="201"/>
        <v>101</v>
      </c>
      <c r="Q2122">
        <f t="shared" si="202"/>
        <v>116.96</v>
      </c>
      <c r="R2122" t="str">
        <f t="shared" si="199"/>
        <v>music</v>
      </c>
      <c r="S2122" t="str">
        <f t="shared" si="200"/>
        <v>indie rock</v>
      </c>
      <c r="T2122">
        <f t="shared" si="203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98"/>
        <v>42716.7424537037</v>
      </c>
      <c r="P2123">
        <f t="shared" si="201"/>
        <v>1</v>
      </c>
      <c r="Q2123">
        <f t="shared" si="202"/>
        <v>28.4</v>
      </c>
      <c r="R2123" t="str">
        <f t="shared" si="199"/>
        <v>games</v>
      </c>
      <c r="S2123" t="str">
        <f t="shared" si="200"/>
        <v>video games</v>
      </c>
      <c r="T2123">
        <f t="shared" si="203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98"/>
        <v>42712.300567129627</v>
      </c>
      <c r="P2124">
        <f t="shared" si="201"/>
        <v>0</v>
      </c>
      <c r="Q2124">
        <f t="shared" si="202"/>
        <v>103.33</v>
      </c>
      <c r="R2124" t="str">
        <f t="shared" si="199"/>
        <v>games</v>
      </c>
      <c r="S2124" t="str">
        <f t="shared" si="200"/>
        <v>video games</v>
      </c>
      <c r="T2124">
        <f t="shared" si="203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98"/>
        <v>40198.424849537041</v>
      </c>
      <c r="P2125">
        <f t="shared" si="201"/>
        <v>10</v>
      </c>
      <c r="Q2125">
        <f t="shared" si="202"/>
        <v>10</v>
      </c>
      <c r="R2125" t="str">
        <f t="shared" si="199"/>
        <v>games</v>
      </c>
      <c r="S2125" t="str">
        <f t="shared" si="200"/>
        <v>video games</v>
      </c>
      <c r="T2125">
        <f t="shared" si="203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98"/>
        <v>40464.028182870366</v>
      </c>
      <c r="P2126">
        <f t="shared" si="201"/>
        <v>10</v>
      </c>
      <c r="Q2126">
        <f t="shared" si="202"/>
        <v>23</v>
      </c>
      <c r="R2126" t="str">
        <f t="shared" si="199"/>
        <v>games</v>
      </c>
      <c r="S2126" t="str">
        <f t="shared" si="200"/>
        <v>video games</v>
      </c>
      <c r="T2126">
        <f t="shared" si="203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98"/>
        <v>42191.023530092592</v>
      </c>
      <c r="P2127">
        <f t="shared" si="201"/>
        <v>1</v>
      </c>
      <c r="Q2127">
        <f t="shared" si="202"/>
        <v>31.56</v>
      </c>
      <c r="R2127" t="str">
        <f t="shared" si="199"/>
        <v>games</v>
      </c>
      <c r="S2127" t="str">
        <f t="shared" si="200"/>
        <v>video games</v>
      </c>
      <c r="T2127">
        <f t="shared" si="203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98"/>
        <v>41951.973229166666</v>
      </c>
      <c r="P2128">
        <f t="shared" si="201"/>
        <v>0</v>
      </c>
      <c r="Q2128">
        <f t="shared" si="202"/>
        <v>5</v>
      </c>
      <c r="R2128" t="str">
        <f t="shared" si="199"/>
        <v>games</v>
      </c>
      <c r="S2128" t="str">
        <f t="shared" si="200"/>
        <v>video games</v>
      </c>
      <c r="T2128">
        <f t="shared" si="203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98"/>
        <v>42045.50535879629</v>
      </c>
      <c r="P2129">
        <f t="shared" si="201"/>
        <v>29</v>
      </c>
      <c r="Q2129">
        <f t="shared" si="202"/>
        <v>34.22</v>
      </c>
      <c r="R2129" t="str">
        <f t="shared" si="199"/>
        <v>games</v>
      </c>
      <c r="S2129" t="str">
        <f t="shared" si="200"/>
        <v>video games</v>
      </c>
      <c r="T2129">
        <f t="shared" si="203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98"/>
        <v>41843.772789351853</v>
      </c>
      <c r="P2130">
        <f t="shared" si="201"/>
        <v>0</v>
      </c>
      <c r="Q2130">
        <f t="shared" si="202"/>
        <v>25</v>
      </c>
      <c r="R2130" t="str">
        <f t="shared" si="199"/>
        <v>games</v>
      </c>
      <c r="S2130" t="str">
        <f t="shared" si="200"/>
        <v>video games</v>
      </c>
      <c r="T2130">
        <f t="shared" si="203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98"/>
        <v>42409.024305555555</v>
      </c>
      <c r="P2131">
        <f t="shared" si="201"/>
        <v>12</v>
      </c>
      <c r="Q2131">
        <f t="shared" si="202"/>
        <v>19.670000000000002</v>
      </c>
      <c r="R2131" t="str">
        <f t="shared" si="199"/>
        <v>games</v>
      </c>
      <c r="S2131" t="str">
        <f t="shared" si="200"/>
        <v>video games</v>
      </c>
      <c r="T2131">
        <f t="shared" si="203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98"/>
        <v>41832.086377314816</v>
      </c>
      <c r="P2132">
        <f t="shared" si="201"/>
        <v>0</v>
      </c>
      <c r="Q2132">
        <f t="shared" si="202"/>
        <v>21.25</v>
      </c>
      <c r="R2132" t="str">
        <f t="shared" si="199"/>
        <v>games</v>
      </c>
      <c r="S2132" t="str">
        <f t="shared" si="200"/>
        <v>video games</v>
      </c>
      <c r="T2132">
        <f t="shared" si="203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98"/>
        <v>42167.207071759258</v>
      </c>
      <c r="P2133">
        <f t="shared" si="201"/>
        <v>5</v>
      </c>
      <c r="Q2133">
        <f t="shared" si="202"/>
        <v>8.33</v>
      </c>
      <c r="R2133" t="str">
        <f t="shared" si="199"/>
        <v>games</v>
      </c>
      <c r="S2133" t="str">
        <f t="shared" si="200"/>
        <v>video games</v>
      </c>
      <c r="T2133">
        <f t="shared" si="203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98"/>
        <v>41643.487175925926</v>
      </c>
      <c r="P2134">
        <f t="shared" si="201"/>
        <v>2</v>
      </c>
      <c r="Q2134">
        <f t="shared" si="202"/>
        <v>21.34</v>
      </c>
      <c r="R2134" t="str">
        <f t="shared" si="199"/>
        <v>games</v>
      </c>
      <c r="S2134" t="str">
        <f t="shared" si="200"/>
        <v>video games</v>
      </c>
      <c r="T2134">
        <f t="shared" si="203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98"/>
        <v>40619.097210648149</v>
      </c>
      <c r="P2135">
        <f t="shared" si="201"/>
        <v>2</v>
      </c>
      <c r="Q2135">
        <f t="shared" si="202"/>
        <v>5.33</v>
      </c>
      <c r="R2135" t="str">
        <f t="shared" si="199"/>
        <v>games</v>
      </c>
      <c r="S2135" t="str">
        <f t="shared" si="200"/>
        <v>video games</v>
      </c>
      <c r="T2135">
        <f t="shared" si="203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98"/>
        <v>41361.886469907404</v>
      </c>
      <c r="P2136">
        <f t="shared" si="201"/>
        <v>2</v>
      </c>
      <c r="Q2136">
        <f t="shared" si="202"/>
        <v>34.67</v>
      </c>
      <c r="R2136" t="str">
        <f t="shared" si="199"/>
        <v>games</v>
      </c>
      <c r="S2136" t="str">
        <f t="shared" si="200"/>
        <v>video games</v>
      </c>
      <c r="T2136">
        <f t="shared" si="203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98"/>
        <v>41156.963344907403</v>
      </c>
      <c r="P2137">
        <f t="shared" si="201"/>
        <v>10</v>
      </c>
      <c r="Q2137">
        <f t="shared" si="202"/>
        <v>21.73</v>
      </c>
      <c r="R2137" t="str">
        <f t="shared" si="199"/>
        <v>games</v>
      </c>
      <c r="S2137" t="str">
        <f t="shared" si="200"/>
        <v>video games</v>
      </c>
      <c r="T2137">
        <f t="shared" si="203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98"/>
        <v>41536.509097222224</v>
      </c>
      <c r="P2138">
        <f t="shared" si="201"/>
        <v>0</v>
      </c>
      <c r="Q2138">
        <f t="shared" si="202"/>
        <v>11.92</v>
      </c>
      <c r="R2138" t="str">
        <f t="shared" si="199"/>
        <v>games</v>
      </c>
      <c r="S2138" t="str">
        <f t="shared" si="200"/>
        <v>video games</v>
      </c>
      <c r="T2138">
        <f t="shared" si="203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98"/>
        <v>41948.771168981482</v>
      </c>
      <c r="P2139">
        <f t="shared" si="201"/>
        <v>28</v>
      </c>
      <c r="Q2139">
        <f t="shared" si="202"/>
        <v>26.6</v>
      </c>
      <c r="R2139" t="str">
        <f t="shared" si="199"/>
        <v>games</v>
      </c>
      <c r="S2139" t="str">
        <f t="shared" si="200"/>
        <v>video games</v>
      </c>
      <c r="T2139">
        <f t="shared" si="203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98"/>
        <v>41557.013182870374</v>
      </c>
      <c r="P2140">
        <f t="shared" si="201"/>
        <v>13</v>
      </c>
      <c r="Q2140">
        <f t="shared" si="202"/>
        <v>10.67</v>
      </c>
      <c r="R2140" t="str">
        <f t="shared" si="199"/>
        <v>games</v>
      </c>
      <c r="S2140" t="str">
        <f t="shared" si="200"/>
        <v>video games</v>
      </c>
      <c r="T2140">
        <f t="shared" si="203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98"/>
        <v>42647.750092592592</v>
      </c>
      <c r="P2141">
        <f t="shared" si="201"/>
        <v>5</v>
      </c>
      <c r="Q2141">
        <f t="shared" si="202"/>
        <v>29.04</v>
      </c>
      <c r="R2141" t="str">
        <f t="shared" si="199"/>
        <v>games</v>
      </c>
      <c r="S2141" t="str">
        <f t="shared" si="200"/>
        <v>video games</v>
      </c>
      <c r="T2141">
        <f t="shared" si="203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98"/>
        <v>41255.833611111113</v>
      </c>
      <c r="P2142">
        <f t="shared" si="201"/>
        <v>0</v>
      </c>
      <c r="Q2142">
        <f t="shared" si="202"/>
        <v>50.91</v>
      </c>
      <c r="R2142" t="str">
        <f t="shared" si="199"/>
        <v>games</v>
      </c>
      <c r="S2142" t="str">
        <f t="shared" si="200"/>
        <v>video games</v>
      </c>
      <c r="T2142">
        <f t="shared" si="203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98"/>
        <v>41927.235636574071</v>
      </c>
      <c r="P2143">
        <f t="shared" si="201"/>
        <v>0</v>
      </c>
      <c r="Q2143">
        <f t="shared" si="202"/>
        <v>0</v>
      </c>
      <c r="R2143" t="str">
        <f t="shared" si="199"/>
        <v>games</v>
      </c>
      <c r="S2143" t="str">
        <f t="shared" si="200"/>
        <v>video games</v>
      </c>
      <c r="T2143">
        <f t="shared" si="203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98"/>
        <v>42340.701504629629</v>
      </c>
      <c r="P2144">
        <f t="shared" si="201"/>
        <v>6</v>
      </c>
      <c r="Q2144">
        <f t="shared" si="202"/>
        <v>50.08</v>
      </c>
      <c r="R2144" t="str">
        <f t="shared" si="199"/>
        <v>games</v>
      </c>
      <c r="S2144" t="str">
        <f t="shared" si="200"/>
        <v>video games</v>
      </c>
      <c r="T2144">
        <f t="shared" si="203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98"/>
        <v>40332.886712962965</v>
      </c>
      <c r="P2145">
        <f t="shared" si="201"/>
        <v>11</v>
      </c>
      <c r="Q2145">
        <f t="shared" si="202"/>
        <v>45</v>
      </c>
      <c r="R2145" t="str">
        <f t="shared" si="199"/>
        <v>games</v>
      </c>
      <c r="S2145" t="str">
        <f t="shared" si="200"/>
        <v>video games</v>
      </c>
      <c r="T2145">
        <f t="shared" si="203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98"/>
        <v>41499.546759259261</v>
      </c>
      <c r="P2146">
        <f t="shared" si="201"/>
        <v>2</v>
      </c>
      <c r="Q2146">
        <f t="shared" si="202"/>
        <v>25.29</v>
      </c>
      <c r="R2146" t="str">
        <f t="shared" si="199"/>
        <v>games</v>
      </c>
      <c r="S2146" t="str">
        <f t="shared" si="200"/>
        <v>video games</v>
      </c>
      <c r="T2146">
        <f t="shared" si="203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98"/>
        <v>41575.237430555557</v>
      </c>
      <c r="P2147">
        <f t="shared" si="201"/>
        <v>30</v>
      </c>
      <c r="Q2147">
        <f t="shared" si="202"/>
        <v>51.29</v>
      </c>
      <c r="R2147" t="str">
        <f t="shared" si="199"/>
        <v>games</v>
      </c>
      <c r="S2147" t="str">
        <f t="shared" si="200"/>
        <v>video games</v>
      </c>
      <c r="T2147">
        <f t="shared" si="203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98"/>
        <v>42397.679513888885</v>
      </c>
      <c r="P2148">
        <f t="shared" si="201"/>
        <v>0</v>
      </c>
      <c r="Q2148">
        <f t="shared" si="202"/>
        <v>1</v>
      </c>
      <c r="R2148" t="str">
        <f t="shared" si="199"/>
        <v>games</v>
      </c>
      <c r="S2148" t="str">
        <f t="shared" si="200"/>
        <v>video games</v>
      </c>
      <c r="T2148">
        <f t="shared" si="203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98"/>
        <v>41927.295694444445</v>
      </c>
      <c r="P2149">
        <f t="shared" si="201"/>
        <v>1</v>
      </c>
      <c r="Q2149">
        <f t="shared" si="202"/>
        <v>49.38</v>
      </c>
      <c r="R2149" t="str">
        <f t="shared" si="199"/>
        <v>games</v>
      </c>
      <c r="S2149" t="str">
        <f t="shared" si="200"/>
        <v>video games</v>
      </c>
      <c r="T2149">
        <f t="shared" si="203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98"/>
        <v>42066.733587962968</v>
      </c>
      <c r="P2150">
        <f t="shared" si="201"/>
        <v>2</v>
      </c>
      <c r="Q2150">
        <f t="shared" si="202"/>
        <v>1</v>
      </c>
      <c r="R2150" t="str">
        <f t="shared" si="199"/>
        <v>games</v>
      </c>
      <c r="S2150" t="str">
        <f t="shared" si="200"/>
        <v>video games</v>
      </c>
      <c r="T2150">
        <f t="shared" si="203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98"/>
        <v>40355.024953703702</v>
      </c>
      <c r="P2151">
        <f t="shared" si="201"/>
        <v>0</v>
      </c>
      <c r="Q2151">
        <f t="shared" si="202"/>
        <v>0</v>
      </c>
      <c r="R2151" t="str">
        <f t="shared" si="199"/>
        <v>games</v>
      </c>
      <c r="S2151" t="str">
        <f t="shared" si="200"/>
        <v>video games</v>
      </c>
      <c r="T2151">
        <f t="shared" si="203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98"/>
        <v>42534.284710648149</v>
      </c>
      <c r="P2152">
        <f t="shared" si="201"/>
        <v>1</v>
      </c>
      <c r="Q2152">
        <f t="shared" si="202"/>
        <v>101.25</v>
      </c>
      <c r="R2152" t="str">
        <f t="shared" si="199"/>
        <v>games</v>
      </c>
      <c r="S2152" t="str">
        <f t="shared" si="200"/>
        <v>video games</v>
      </c>
      <c r="T2152">
        <f t="shared" si="203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98"/>
        <v>42520.847384259265</v>
      </c>
      <c r="P2153">
        <f t="shared" si="201"/>
        <v>0</v>
      </c>
      <c r="Q2153">
        <f t="shared" si="202"/>
        <v>19.670000000000002</v>
      </c>
      <c r="R2153" t="str">
        <f t="shared" si="199"/>
        <v>games</v>
      </c>
      <c r="S2153" t="str">
        <f t="shared" si="200"/>
        <v>video games</v>
      </c>
      <c r="T2153">
        <f t="shared" si="203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98"/>
        <v>41683.832280092596</v>
      </c>
      <c r="P2154">
        <f t="shared" si="201"/>
        <v>0</v>
      </c>
      <c r="Q2154">
        <f t="shared" si="202"/>
        <v>12.5</v>
      </c>
      <c r="R2154" t="str">
        <f t="shared" si="199"/>
        <v>games</v>
      </c>
      <c r="S2154" t="str">
        <f t="shared" si="200"/>
        <v>video games</v>
      </c>
      <c r="T2154">
        <f t="shared" si="203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98"/>
        <v>41974.911087962959</v>
      </c>
      <c r="P2155">
        <f t="shared" si="201"/>
        <v>0</v>
      </c>
      <c r="Q2155">
        <f t="shared" si="202"/>
        <v>8.5</v>
      </c>
      <c r="R2155" t="str">
        <f t="shared" si="199"/>
        <v>games</v>
      </c>
      <c r="S2155" t="str">
        <f t="shared" si="200"/>
        <v>video games</v>
      </c>
      <c r="T2155">
        <f t="shared" si="203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98"/>
        <v>41647.632256944446</v>
      </c>
      <c r="P2156">
        <f t="shared" si="201"/>
        <v>1</v>
      </c>
      <c r="Q2156">
        <f t="shared" si="202"/>
        <v>1</v>
      </c>
      <c r="R2156" t="str">
        <f t="shared" si="199"/>
        <v>games</v>
      </c>
      <c r="S2156" t="str">
        <f t="shared" si="200"/>
        <v>video games</v>
      </c>
      <c r="T2156">
        <f t="shared" si="203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98"/>
        <v>42430.747511574074</v>
      </c>
      <c r="P2157">
        <f t="shared" si="201"/>
        <v>2</v>
      </c>
      <c r="Q2157">
        <f t="shared" si="202"/>
        <v>23</v>
      </c>
      <c r="R2157" t="str">
        <f t="shared" si="199"/>
        <v>games</v>
      </c>
      <c r="S2157" t="str">
        <f t="shared" si="200"/>
        <v>video games</v>
      </c>
      <c r="T2157">
        <f t="shared" si="203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98"/>
        <v>41488.85423611111</v>
      </c>
      <c r="P2158">
        <f t="shared" si="201"/>
        <v>3</v>
      </c>
      <c r="Q2158">
        <f t="shared" si="202"/>
        <v>17.989999999999998</v>
      </c>
      <c r="R2158" t="str">
        <f t="shared" si="199"/>
        <v>games</v>
      </c>
      <c r="S2158" t="str">
        <f t="shared" si="200"/>
        <v>video games</v>
      </c>
      <c r="T2158">
        <f t="shared" si="203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98"/>
        <v>42694.98128472222</v>
      </c>
      <c r="P2159">
        <f t="shared" si="201"/>
        <v>28</v>
      </c>
      <c r="Q2159">
        <f t="shared" si="202"/>
        <v>370.95</v>
      </c>
      <c r="R2159" t="str">
        <f t="shared" si="199"/>
        <v>games</v>
      </c>
      <c r="S2159" t="str">
        <f t="shared" si="200"/>
        <v>video games</v>
      </c>
      <c r="T2159">
        <f t="shared" si="203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98"/>
        <v>41264.853865740741</v>
      </c>
      <c r="P2160">
        <f t="shared" si="201"/>
        <v>7</v>
      </c>
      <c r="Q2160">
        <f t="shared" si="202"/>
        <v>63.57</v>
      </c>
      <c r="R2160" t="str">
        <f t="shared" si="199"/>
        <v>games</v>
      </c>
      <c r="S2160" t="str">
        <f t="shared" si="200"/>
        <v>video games</v>
      </c>
      <c r="T2160">
        <f t="shared" si="203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98"/>
        <v>40710.731180555551</v>
      </c>
      <c r="P2161">
        <f t="shared" si="201"/>
        <v>1</v>
      </c>
      <c r="Q2161">
        <f t="shared" si="202"/>
        <v>13</v>
      </c>
      <c r="R2161" t="str">
        <f t="shared" si="199"/>
        <v>games</v>
      </c>
      <c r="S2161" t="str">
        <f t="shared" si="200"/>
        <v>video games</v>
      </c>
      <c r="T2161">
        <f t="shared" si="203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98"/>
        <v>41018.711863425924</v>
      </c>
      <c r="P2162">
        <f t="shared" si="201"/>
        <v>1</v>
      </c>
      <c r="Q2162">
        <f t="shared" si="202"/>
        <v>5.31</v>
      </c>
      <c r="R2162" t="str">
        <f t="shared" si="199"/>
        <v>games</v>
      </c>
      <c r="S2162" t="str">
        <f t="shared" si="200"/>
        <v>video games</v>
      </c>
      <c r="T2162">
        <f t="shared" si="203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98"/>
        <v>42240.852534722217</v>
      </c>
      <c r="P2163">
        <f t="shared" si="201"/>
        <v>116</v>
      </c>
      <c r="Q2163">
        <f t="shared" si="202"/>
        <v>35.619999999999997</v>
      </c>
      <c r="R2163" t="str">
        <f t="shared" si="199"/>
        <v>music</v>
      </c>
      <c r="S2163" t="str">
        <f t="shared" si="200"/>
        <v>rock</v>
      </c>
      <c r="T2163">
        <f t="shared" si="203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98"/>
        <v>41813.766099537039</v>
      </c>
      <c r="P2164">
        <f t="shared" si="201"/>
        <v>112</v>
      </c>
      <c r="Q2164">
        <f t="shared" si="202"/>
        <v>87.1</v>
      </c>
      <c r="R2164" t="str">
        <f t="shared" si="199"/>
        <v>music</v>
      </c>
      <c r="S2164" t="str">
        <f t="shared" si="200"/>
        <v>rock</v>
      </c>
      <c r="T2164">
        <f t="shared" si="203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98"/>
        <v>42111.899537037039</v>
      </c>
      <c r="P2165">
        <f t="shared" si="201"/>
        <v>132</v>
      </c>
      <c r="Q2165">
        <f t="shared" si="202"/>
        <v>75.11</v>
      </c>
      <c r="R2165" t="str">
        <f t="shared" si="199"/>
        <v>music</v>
      </c>
      <c r="S2165" t="str">
        <f t="shared" si="200"/>
        <v>rock</v>
      </c>
      <c r="T2165">
        <f t="shared" si="203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98"/>
        <v>42515.71775462963</v>
      </c>
      <c r="P2166">
        <f t="shared" si="201"/>
        <v>103</v>
      </c>
      <c r="Q2166">
        <f t="shared" si="202"/>
        <v>68.010000000000005</v>
      </c>
      <c r="R2166" t="str">
        <f t="shared" si="199"/>
        <v>music</v>
      </c>
      <c r="S2166" t="str">
        <f t="shared" si="200"/>
        <v>rock</v>
      </c>
      <c r="T2166">
        <f t="shared" si="203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98"/>
        <v>42438.667071759264</v>
      </c>
      <c r="P2167">
        <f t="shared" si="201"/>
        <v>139</v>
      </c>
      <c r="Q2167">
        <f t="shared" si="202"/>
        <v>29.62</v>
      </c>
      <c r="R2167" t="str">
        <f t="shared" si="199"/>
        <v>music</v>
      </c>
      <c r="S2167" t="str">
        <f t="shared" si="200"/>
        <v>rock</v>
      </c>
      <c r="T2167">
        <f t="shared" si="203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98"/>
        <v>41933.838171296295</v>
      </c>
      <c r="P2168">
        <f t="shared" si="201"/>
        <v>147</v>
      </c>
      <c r="Q2168">
        <f t="shared" si="202"/>
        <v>91.63</v>
      </c>
      <c r="R2168" t="str">
        <f t="shared" si="199"/>
        <v>music</v>
      </c>
      <c r="S2168" t="str">
        <f t="shared" si="200"/>
        <v>rock</v>
      </c>
      <c r="T2168">
        <f t="shared" si="203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98"/>
        <v>41153.066400462965</v>
      </c>
      <c r="P2169">
        <f t="shared" si="201"/>
        <v>120</v>
      </c>
      <c r="Q2169">
        <f t="shared" si="202"/>
        <v>22.5</v>
      </c>
      <c r="R2169" t="str">
        <f t="shared" si="199"/>
        <v>music</v>
      </c>
      <c r="S2169" t="str">
        <f t="shared" si="200"/>
        <v>rock</v>
      </c>
      <c r="T2169">
        <f t="shared" si="203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98"/>
        <v>42745.600243055553</v>
      </c>
      <c r="P2170">
        <f t="shared" si="201"/>
        <v>122</v>
      </c>
      <c r="Q2170">
        <f t="shared" si="202"/>
        <v>64.37</v>
      </c>
      <c r="R2170" t="str">
        <f t="shared" si="199"/>
        <v>music</v>
      </c>
      <c r="S2170" t="str">
        <f t="shared" si="200"/>
        <v>rock</v>
      </c>
      <c r="T2170">
        <f t="shared" si="203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98"/>
        <v>42793.700821759259</v>
      </c>
      <c r="P2171">
        <f t="shared" si="201"/>
        <v>100</v>
      </c>
      <c r="Q2171">
        <f t="shared" si="202"/>
        <v>21.86</v>
      </c>
      <c r="R2171" t="str">
        <f t="shared" si="199"/>
        <v>music</v>
      </c>
      <c r="S2171" t="str">
        <f t="shared" si="200"/>
        <v>rock</v>
      </c>
      <c r="T2171">
        <f t="shared" si="203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98"/>
        <v>42198.750254629631</v>
      </c>
      <c r="P2172">
        <f t="shared" si="201"/>
        <v>181</v>
      </c>
      <c r="Q2172">
        <f t="shared" si="202"/>
        <v>33.32</v>
      </c>
      <c r="R2172" t="str">
        <f t="shared" si="199"/>
        <v>music</v>
      </c>
      <c r="S2172" t="str">
        <f t="shared" si="200"/>
        <v>rock</v>
      </c>
      <c r="T2172">
        <f t="shared" si="203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98"/>
        <v>42141.95711805555</v>
      </c>
      <c r="P2173">
        <f t="shared" si="201"/>
        <v>106</v>
      </c>
      <c r="Q2173">
        <f t="shared" si="202"/>
        <v>90.28</v>
      </c>
      <c r="R2173" t="str">
        <f t="shared" si="199"/>
        <v>music</v>
      </c>
      <c r="S2173" t="str">
        <f t="shared" si="200"/>
        <v>rock</v>
      </c>
      <c r="T2173">
        <f t="shared" si="203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98"/>
        <v>42082.580092592587</v>
      </c>
      <c r="P2174">
        <f t="shared" si="201"/>
        <v>100</v>
      </c>
      <c r="Q2174">
        <f t="shared" si="202"/>
        <v>76.92</v>
      </c>
      <c r="R2174" t="str">
        <f t="shared" si="199"/>
        <v>music</v>
      </c>
      <c r="S2174" t="str">
        <f t="shared" si="200"/>
        <v>rock</v>
      </c>
      <c r="T2174">
        <f t="shared" si="203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98"/>
        <v>41495.692627314813</v>
      </c>
      <c r="P2175">
        <f t="shared" si="201"/>
        <v>127</v>
      </c>
      <c r="Q2175">
        <f t="shared" si="202"/>
        <v>59.23</v>
      </c>
      <c r="R2175" t="str">
        <f t="shared" si="199"/>
        <v>music</v>
      </c>
      <c r="S2175" t="str">
        <f t="shared" si="200"/>
        <v>rock</v>
      </c>
      <c r="T2175">
        <f t="shared" si="203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98"/>
        <v>42465.542905092589</v>
      </c>
      <c r="P2176">
        <f t="shared" si="201"/>
        <v>103</v>
      </c>
      <c r="Q2176">
        <f t="shared" si="202"/>
        <v>65.38</v>
      </c>
      <c r="R2176" t="str">
        <f t="shared" si="199"/>
        <v>music</v>
      </c>
      <c r="S2176" t="str">
        <f t="shared" si="200"/>
        <v>rock</v>
      </c>
      <c r="T2176">
        <f t="shared" si="203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98"/>
        <v>42565.009097222224</v>
      </c>
      <c r="P2177">
        <f t="shared" si="201"/>
        <v>250</v>
      </c>
      <c r="Q2177">
        <f t="shared" si="202"/>
        <v>67.31</v>
      </c>
      <c r="R2177" t="str">
        <f t="shared" si="199"/>
        <v>music</v>
      </c>
      <c r="S2177" t="str">
        <f t="shared" si="200"/>
        <v>rock</v>
      </c>
      <c r="T2177">
        <f t="shared" si="203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204">(((J2178/60)/60)/24)+DATE(1970,1,1)</f>
        <v>42096.633206018523</v>
      </c>
      <c r="P2178">
        <f t="shared" si="201"/>
        <v>126</v>
      </c>
      <c r="Q2178">
        <f t="shared" si="202"/>
        <v>88.75</v>
      </c>
      <c r="R2178" t="str">
        <f t="shared" ref="R2178:R2241" si="205">LEFT(N2178,SEARCH("/",N2178)-1)</f>
        <v>music</v>
      </c>
      <c r="S2178" t="str">
        <f t="shared" ref="S2178:S2241" si="206">RIGHT(N2178,LEN(N2178)-SEARCH("/",N2178))</f>
        <v>rock</v>
      </c>
      <c r="T2178">
        <f t="shared" si="203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204"/>
        <v>42502.250775462962</v>
      </c>
      <c r="P2179">
        <f t="shared" ref="P2179:P2242" si="207">ROUND(E2179/D2179*100,0)</f>
        <v>100</v>
      </c>
      <c r="Q2179">
        <f t="shared" ref="Q2179:Q2242" si="208">IFERROR(ROUND(E2179/L2179,2),0)</f>
        <v>65.87</v>
      </c>
      <c r="R2179" t="str">
        <f t="shared" si="205"/>
        <v>music</v>
      </c>
      <c r="S2179" t="str">
        <f t="shared" si="206"/>
        <v>rock</v>
      </c>
      <c r="T2179">
        <f t="shared" ref="T2179:T2242" si="209">YEAR(O2179)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204"/>
        <v>42723.63653935185</v>
      </c>
      <c r="P2180">
        <f t="shared" si="207"/>
        <v>139</v>
      </c>
      <c r="Q2180">
        <f t="shared" si="208"/>
        <v>40.35</v>
      </c>
      <c r="R2180" t="str">
        <f t="shared" si="205"/>
        <v>music</v>
      </c>
      <c r="S2180" t="str">
        <f t="shared" si="206"/>
        <v>rock</v>
      </c>
      <c r="T2180">
        <f t="shared" si="20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204"/>
        <v>42075.171203703707</v>
      </c>
      <c r="P2181">
        <f t="shared" si="207"/>
        <v>161</v>
      </c>
      <c r="Q2181">
        <f t="shared" si="208"/>
        <v>76.86</v>
      </c>
      <c r="R2181" t="str">
        <f t="shared" si="205"/>
        <v>music</v>
      </c>
      <c r="S2181" t="str">
        <f t="shared" si="206"/>
        <v>rock</v>
      </c>
      <c r="T2181">
        <f t="shared" si="20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204"/>
        <v>42279.669768518521</v>
      </c>
      <c r="P2182">
        <f t="shared" si="207"/>
        <v>107</v>
      </c>
      <c r="Q2182">
        <f t="shared" si="208"/>
        <v>68.709999999999994</v>
      </c>
      <c r="R2182" t="str">
        <f t="shared" si="205"/>
        <v>music</v>
      </c>
      <c r="S2182" t="str">
        <f t="shared" si="206"/>
        <v>rock</v>
      </c>
      <c r="T2182">
        <f t="shared" si="20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204"/>
        <v>42773.005243055552</v>
      </c>
      <c r="P2183">
        <f t="shared" si="207"/>
        <v>153</v>
      </c>
      <c r="Q2183">
        <f t="shared" si="208"/>
        <v>57.77</v>
      </c>
      <c r="R2183" t="str">
        <f t="shared" si="205"/>
        <v>games</v>
      </c>
      <c r="S2183" t="str">
        <f t="shared" si="206"/>
        <v>tabletop games</v>
      </c>
      <c r="T2183">
        <f t="shared" si="20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204"/>
        <v>41879.900752314818</v>
      </c>
      <c r="P2184">
        <f t="shared" si="207"/>
        <v>524</v>
      </c>
      <c r="Q2184">
        <f t="shared" si="208"/>
        <v>44.17</v>
      </c>
      <c r="R2184" t="str">
        <f t="shared" si="205"/>
        <v>games</v>
      </c>
      <c r="S2184" t="str">
        <f t="shared" si="206"/>
        <v>tabletop games</v>
      </c>
      <c r="T2184">
        <f t="shared" si="20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204"/>
        <v>42745.365474537044</v>
      </c>
      <c r="P2185">
        <f t="shared" si="207"/>
        <v>489</v>
      </c>
      <c r="Q2185">
        <f t="shared" si="208"/>
        <v>31.57</v>
      </c>
      <c r="R2185" t="str">
        <f t="shared" si="205"/>
        <v>games</v>
      </c>
      <c r="S2185" t="str">
        <f t="shared" si="206"/>
        <v>tabletop games</v>
      </c>
      <c r="T2185">
        <f t="shared" si="20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204"/>
        <v>42380.690289351856</v>
      </c>
      <c r="P2186">
        <f t="shared" si="207"/>
        <v>285</v>
      </c>
      <c r="Q2186">
        <f t="shared" si="208"/>
        <v>107.05</v>
      </c>
      <c r="R2186" t="str">
        <f t="shared" si="205"/>
        <v>games</v>
      </c>
      <c r="S2186" t="str">
        <f t="shared" si="206"/>
        <v>tabletop games</v>
      </c>
      <c r="T2186">
        <f t="shared" si="20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204"/>
        <v>41319.349988425929</v>
      </c>
      <c r="P2187">
        <f t="shared" si="207"/>
        <v>1857</v>
      </c>
      <c r="Q2187">
        <f t="shared" si="208"/>
        <v>149.03</v>
      </c>
      <c r="R2187" t="str">
        <f t="shared" si="205"/>
        <v>games</v>
      </c>
      <c r="S2187" t="str">
        <f t="shared" si="206"/>
        <v>tabletop games</v>
      </c>
      <c r="T2187">
        <f t="shared" si="20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204"/>
        <v>42583.615081018521</v>
      </c>
      <c r="P2188">
        <f t="shared" si="207"/>
        <v>110</v>
      </c>
      <c r="Q2188">
        <f t="shared" si="208"/>
        <v>55.96</v>
      </c>
      <c r="R2188" t="str">
        <f t="shared" si="205"/>
        <v>games</v>
      </c>
      <c r="S2188" t="str">
        <f t="shared" si="206"/>
        <v>tabletop games</v>
      </c>
      <c r="T2188">
        <f t="shared" si="20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204"/>
        <v>42068.209097222221</v>
      </c>
      <c r="P2189">
        <f t="shared" si="207"/>
        <v>1015</v>
      </c>
      <c r="Q2189">
        <f t="shared" si="208"/>
        <v>56.97</v>
      </c>
      <c r="R2189" t="str">
        <f t="shared" si="205"/>
        <v>games</v>
      </c>
      <c r="S2189" t="str">
        <f t="shared" si="206"/>
        <v>tabletop games</v>
      </c>
      <c r="T2189">
        <f t="shared" si="20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204"/>
        <v>42633.586122685185</v>
      </c>
      <c r="P2190">
        <f t="shared" si="207"/>
        <v>412</v>
      </c>
      <c r="Q2190">
        <f t="shared" si="208"/>
        <v>44.06</v>
      </c>
      <c r="R2190" t="str">
        <f t="shared" si="205"/>
        <v>games</v>
      </c>
      <c r="S2190" t="str">
        <f t="shared" si="206"/>
        <v>tabletop games</v>
      </c>
      <c r="T2190">
        <f t="shared" si="20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204"/>
        <v>42467.788194444445</v>
      </c>
      <c r="P2191">
        <f t="shared" si="207"/>
        <v>503</v>
      </c>
      <c r="Q2191">
        <f t="shared" si="208"/>
        <v>68.63</v>
      </c>
      <c r="R2191" t="str">
        <f t="shared" si="205"/>
        <v>games</v>
      </c>
      <c r="S2191" t="str">
        <f t="shared" si="206"/>
        <v>tabletop games</v>
      </c>
      <c r="T2191">
        <f t="shared" si="20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204"/>
        <v>42417.625046296293</v>
      </c>
      <c r="P2192">
        <f t="shared" si="207"/>
        <v>185</v>
      </c>
      <c r="Q2192">
        <f t="shared" si="208"/>
        <v>65.319999999999993</v>
      </c>
      <c r="R2192" t="str">
        <f t="shared" si="205"/>
        <v>games</v>
      </c>
      <c r="S2192" t="str">
        <f t="shared" si="206"/>
        <v>tabletop games</v>
      </c>
      <c r="T2192">
        <f t="shared" si="20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204"/>
        <v>42768.833645833336</v>
      </c>
      <c r="P2193">
        <f t="shared" si="207"/>
        <v>120</v>
      </c>
      <c r="Q2193">
        <f t="shared" si="208"/>
        <v>35.92</v>
      </c>
      <c r="R2193" t="str">
        <f t="shared" si="205"/>
        <v>games</v>
      </c>
      <c r="S2193" t="str">
        <f t="shared" si="206"/>
        <v>tabletop games</v>
      </c>
      <c r="T2193">
        <f t="shared" si="20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204"/>
        <v>42691.8512037037</v>
      </c>
      <c r="P2194">
        <f t="shared" si="207"/>
        <v>1081</v>
      </c>
      <c r="Q2194">
        <f t="shared" si="208"/>
        <v>40.07</v>
      </c>
      <c r="R2194" t="str">
        <f t="shared" si="205"/>
        <v>games</v>
      </c>
      <c r="S2194" t="str">
        <f t="shared" si="206"/>
        <v>tabletop games</v>
      </c>
      <c r="T2194">
        <f t="shared" si="20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204"/>
        <v>42664.405925925923</v>
      </c>
      <c r="P2195">
        <f t="shared" si="207"/>
        <v>452</v>
      </c>
      <c r="Q2195">
        <f t="shared" si="208"/>
        <v>75.650000000000006</v>
      </c>
      <c r="R2195" t="str">
        <f t="shared" si="205"/>
        <v>games</v>
      </c>
      <c r="S2195" t="str">
        <f t="shared" si="206"/>
        <v>tabletop games</v>
      </c>
      <c r="T2195">
        <f t="shared" si="20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204"/>
        <v>42425.757986111115</v>
      </c>
      <c r="P2196">
        <f t="shared" si="207"/>
        <v>537</v>
      </c>
      <c r="Q2196">
        <f t="shared" si="208"/>
        <v>61.2</v>
      </c>
      <c r="R2196" t="str">
        <f t="shared" si="205"/>
        <v>games</v>
      </c>
      <c r="S2196" t="str">
        <f t="shared" si="206"/>
        <v>tabletop games</v>
      </c>
      <c r="T2196">
        <f t="shared" si="20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204"/>
        <v>42197.771990740745</v>
      </c>
      <c r="P2197">
        <f t="shared" si="207"/>
        <v>120</v>
      </c>
      <c r="Q2197">
        <f t="shared" si="208"/>
        <v>48.13</v>
      </c>
      <c r="R2197" t="str">
        <f t="shared" si="205"/>
        <v>games</v>
      </c>
      <c r="S2197" t="str">
        <f t="shared" si="206"/>
        <v>tabletop games</v>
      </c>
      <c r="T2197">
        <f t="shared" si="20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204"/>
        <v>42675.487291666665</v>
      </c>
      <c r="P2198">
        <f t="shared" si="207"/>
        <v>114</v>
      </c>
      <c r="Q2198">
        <f t="shared" si="208"/>
        <v>68.11</v>
      </c>
      <c r="R2198" t="str">
        <f t="shared" si="205"/>
        <v>games</v>
      </c>
      <c r="S2198" t="str">
        <f t="shared" si="206"/>
        <v>tabletop games</v>
      </c>
      <c r="T2198">
        <f t="shared" si="20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204"/>
        <v>42033.584016203706</v>
      </c>
      <c r="P2199">
        <f t="shared" si="207"/>
        <v>951</v>
      </c>
      <c r="Q2199">
        <f t="shared" si="208"/>
        <v>65.89</v>
      </c>
      <c r="R2199" t="str">
        <f t="shared" si="205"/>
        <v>games</v>
      </c>
      <c r="S2199" t="str">
        <f t="shared" si="206"/>
        <v>tabletop games</v>
      </c>
      <c r="T2199">
        <f t="shared" si="20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204"/>
        <v>42292.513888888891</v>
      </c>
      <c r="P2200">
        <f t="shared" si="207"/>
        <v>133</v>
      </c>
      <c r="Q2200">
        <f t="shared" si="208"/>
        <v>81.650000000000006</v>
      </c>
      <c r="R2200" t="str">
        <f t="shared" si="205"/>
        <v>games</v>
      </c>
      <c r="S2200" t="str">
        <f t="shared" si="206"/>
        <v>tabletop games</v>
      </c>
      <c r="T2200">
        <f t="shared" si="20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204"/>
        <v>42262.416643518518</v>
      </c>
      <c r="P2201">
        <f t="shared" si="207"/>
        <v>147</v>
      </c>
      <c r="Q2201">
        <f t="shared" si="208"/>
        <v>52.7</v>
      </c>
      <c r="R2201" t="str">
        <f t="shared" si="205"/>
        <v>games</v>
      </c>
      <c r="S2201" t="str">
        <f t="shared" si="206"/>
        <v>tabletop games</v>
      </c>
      <c r="T2201">
        <f t="shared" si="20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204"/>
        <v>42163.625787037032</v>
      </c>
      <c r="P2202">
        <f t="shared" si="207"/>
        <v>542</v>
      </c>
      <c r="Q2202">
        <f t="shared" si="208"/>
        <v>41.23</v>
      </c>
      <c r="R2202" t="str">
        <f t="shared" si="205"/>
        <v>games</v>
      </c>
      <c r="S2202" t="str">
        <f t="shared" si="206"/>
        <v>tabletop games</v>
      </c>
      <c r="T2202">
        <f t="shared" si="20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204"/>
        <v>41276.846817129634</v>
      </c>
      <c r="P2203">
        <f t="shared" si="207"/>
        <v>383</v>
      </c>
      <c r="Q2203">
        <f t="shared" si="208"/>
        <v>15.04</v>
      </c>
      <c r="R2203" t="str">
        <f t="shared" si="205"/>
        <v>music</v>
      </c>
      <c r="S2203" t="str">
        <f t="shared" si="206"/>
        <v>electronic music</v>
      </c>
      <c r="T2203">
        <f t="shared" si="20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204"/>
        <v>41184.849166666667</v>
      </c>
      <c r="P2204">
        <f t="shared" si="207"/>
        <v>704</v>
      </c>
      <c r="Q2204">
        <f t="shared" si="208"/>
        <v>39.07</v>
      </c>
      <c r="R2204" t="str">
        <f t="shared" si="205"/>
        <v>music</v>
      </c>
      <c r="S2204" t="str">
        <f t="shared" si="206"/>
        <v>electronic music</v>
      </c>
      <c r="T2204">
        <f t="shared" si="20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204"/>
        <v>42241.85974537037</v>
      </c>
      <c r="P2205">
        <f t="shared" si="207"/>
        <v>110</v>
      </c>
      <c r="Q2205">
        <f t="shared" si="208"/>
        <v>43.82</v>
      </c>
      <c r="R2205" t="str">
        <f t="shared" si="205"/>
        <v>music</v>
      </c>
      <c r="S2205" t="str">
        <f t="shared" si="206"/>
        <v>electronic music</v>
      </c>
      <c r="T2205">
        <f t="shared" si="20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204"/>
        <v>41312.311562499999</v>
      </c>
      <c r="P2206">
        <f t="shared" si="207"/>
        <v>133</v>
      </c>
      <c r="Q2206">
        <f t="shared" si="208"/>
        <v>27.3</v>
      </c>
      <c r="R2206" t="str">
        <f t="shared" si="205"/>
        <v>music</v>
      </c>
      <c r="S2206" t="str">
        <f t="shared" si="206"/>
        <v>electronic music</v>
      </c>
      <c r="T2206">
        <f t="shared" si="20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204"/>
        <v>41031.82163194444</v>
      </c>
      <c r="P2207">
        <f t="shared" si="207"/>
        <v>152</v>
      </c>
      <c r="Q2207">
        <f t="shared" si="208"/>
        <v>42.22</v>
      </c>
      <c r="R2207" t="str">
        <f t="shared" si="205"/>
        <v>music</v>
      </c>
      <c r="S2207" t="str">
        <f t="shared" si="206"/>
        <v>electronic music</v>
      </c>
      <c r="T2207">
        <f t="shared" si="20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204"/>
        <v>40997.257222222222</v>
      </c>
      <c r="P2208">
        <f t="shared" si="207"/>
        <v>103</v>
      </c>
      <c r="Q2208">
        <f t="shared" si="208"/>
        <v>33.24</v>
      </c>
      <c r="R2208" t="str">
        <f t="shared" si="205"/>
        <v>music</v>
      </c>
      <c r="S2208" t="str">
        <f t="shared" si="206"/>
        <v>electronic music</v>
      </c>
      <c r="T2208">
        <f t="shared" si="20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204"/>
        <v>41564.194131944445</v>
      </c>
      <c r="P2209">
        <f t="shared" si="207"/>
        <v>100</v>
      </c>
      <c r="Q2209">
        <f t="shared" si="208"/>
        <v>285.70999999999998</v>
      </c>
      <c r="R2209" t="str">
        <f t="shared" si="205"/>
        <v>music</v>
      </c>
      <c r="S2209" t="str">
        <f t="shared" si="206"/>
        <v>electronic music</v>
      </c>
      <c r="T2209">
        <f t="shared" si="20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204"/>
        <v>40946.882245370369</v>
      </c>
      <c r="P2210">
        <f t="shared" si="207"/>
        <v>102</v>
      </c>
      <c r="Q2210">
        <f t="shared" si="208"/>
        <v>42.33</v>
      </c>
      <c r="R2210" t="str">
        <f t="shared" si="205"/>
        <v>music</v>
      </c>
      <c r="S2210" t="str">
        <f t="shared" si="206"/>
        <v>electronic music</v>
      </c>
      <c r="T2210">
        <f t="shared" si="20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204"/>
        <v>41732.479675925926</v>
      </c>
      <c r="P2211">
        <f t="shared" si="207"/>
        <v>151</v>
      </c>
      <c r="Q2211">
        <f t="shared" si="208"/>
        <v>50.27</v>
      </c>
      <c r="R2211" t="str">
        <f t="shared" si="205"/>
        <v>music</v>
      </c>
      <c r="S2211" t="str">
        <f t="shared" si="206"/>
        <v>electronic music</v>
      </c>
      <c r="T2211">
        <f t="shared" si="20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204"/>
        <v>40956.066087962965</v>
      </c>
      <c r="P2212">
        <f t="shared" si="207"/>
        <v>111</v>
      </c>
      <c r="Q2212">
        <f t="shared" si="208"/>
        <v>61.9</v>
      </c>
      <c r="R2212" t="str">
        <f t="shared" si="205"/>
        <v>music</v>
      </c>
      <c r="S2212" t="str">
        <f t="shared" si="206"/>
        <v>electronic music</v>
      </c>
      <c r="T2212">
        <f t="shared" si="20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204"/>
        <v>41716.785011574073</v>
      </c>
      <c r="P2213">
        <f t="shared" si="207"/>
        <v>196</v>
      </c>
      <c r="Q2213">
        <f t="shared" si="208"/>
        <v>40.75</v>
      </c>
      <c r="R2213" t="str">
        <f t="shared" si="205"/>
        <v>music</v>
      </c>
      <c r="S2213" t="str">
        <f t="shared" si="206"/>
        <v>electronic music</v>
      </c>
      <c r="T2213">
        <f t="shared" si="20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204"/>
        <v>41548.747418981482</v>
      </c>
      <c r="P2214">
        <f t="shared" si="207"/>
        <v>114</v>
      </c>
      <c r="Q2214">
        <f t="shared" si="208"/>
        <v>55.8</v>
      </c>
      <c r="R2214" t="str">
        <f t="shared" si="205"/>
        <v>music</v>
      </c>
      <c r="S2214" t="str">
        <f t="shared" si="206"/>
        <v>electronic music</v>
      </c>
      <c r="T2214">
        <f t="shared" si="20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204"/>
        <v>42109.826145833329</v>
      </c>
      <c r="P2215">
        <f t="shared" si="207"/>
        <v>200</v>
      </c>
      <c r="Q2215">
        <f t="shared" si="208"/>
        <v>10</v>
      </c>
      <c r="R2215" t="str">
        <f t="shared" si="205"/>
        <v>music</v>
      </c>
      <c r="S2215" t="str">
        <f t="shared" si="206"/>
        <v>electronic music</v>
      </c>
      <c r="T2215">
        <f t="shared" si="20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204"/>
        <v>41646.792222222226</v>
      </c>
      <c r="P2216">
        <f t="shared" si="207"/>
        <v>293</v>
      </c>
      <c r="Q2216">
        <f t="shared" si="208"/>
        <v>73.13</v>
      </c>
      <c r="R2216" t="str">
        <f t="shared" si="205"/>
        <v>music</v>
      </c>
      <c r="S2216" t="str">
        <f t="shared" si="206"/>
        <v>electronic music</v>
      </c>
      <c r="T2216">
        <f t="shared" si="20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204"/>
        <v>40958.717268518521</v>
      </c>
      <c r="P2217">
        <f t="shared" si="207"/>
        <v>156</v>
      </c>
      <c r="Q2217">
        <f t="shared" si="208"/>
        <v>26.06</v>
      </c>
      <c r="R2217" t="str">
        <f t="shared" si="205"/>
        <v>music</v>
      </c>
      <c r="S2217" t="str">
        <f t="shared" si="206"/>
        <v>electronic music</v>
      </c>
      <c r="T2217">
        <f t="shared" si="20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204"/>
        <v>42194.751678240747</v>
      </c>
      <c r="P2218">
        <f t="shared" si="207"/>
        <v>106</v>
      </c>
      <c r="Q2218">
        <f t="shared" si="208"/>
        <v>22.64</v>
      </c>
      <c r="R2218" t="str">
        <f t="shared" si="205"/>
        <v>music</v>
      </c>
      <c r="S2218" t="str">
        <f t="shared" si="206"/>
        <v>electronic music</v>
      </c>
      <c r="T2218">
        <f t="shared" si="20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204"/>
        <v>42299.776770833334</v>
      </c>
      <c r="P2219">
        <f t="shared" si="207"/>
        <v>101</v>
      </c>
      <c r="Q2219">
        <f t="shared" si="208"/>
        <v>47.22</v>
      </c>
      <c r="R2219" t="str">
        <f t="shared" si="205"/>
        <v>music</v>
      </c>
      <c r="S2219" t="str">
        <f t="shared" si="206"/>
        <v>electronic music</v>
      </c>
      <c r="T2219">
        <f t="shared" si="20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204"/>
        <v>41127.812303240738</v>
      </c>
      <c r="P2220">
        <f t="shared" si="207"/>
        <v>123</v>
      </c>
      <c r="Q2220">
        <f t="shared" si="208"/>
        <v>32.32</v>
      </c>
      <c r="R2220" t="str">
        <f t="shared" si="205"/>
        <v>music</v>
      </c>
      <c r="S2220" t="str">
        <f t="shared" si="206"/>
        <v>electronic music</v>
      </c>
      <c r="T2220">
        <f t="shared" si="20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204"/>
        <v>42205.718888888892</v>
      </c>
      <c r="P2221">
        <f t="shared" si="207"/>
        <v>102</v>
      </c>
      <c r="Q2221">
        <f t="shared" si="208"/>
        <v>53.42</v>
      </c>
      <c r="R2221" t="str">
        <f t="shared" si="205"/>
        <v>music</v>
      </c>
      <c r="S2221" t="str">
        <f t="shared" si="206"/>
        <v>electronic music</v>
      </c>
      <c r="T2221">
        <f t="shared" si="20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204"/>
        <v>41452.060601851852</v>
      </c>
      <c r="P2222">
        <f t="shared" si="207"/>
        <v>101</v>
      </c>
      <c r="Q2222">
        <f t="shared" si="208"/>
        <v>51.3</v>
      </c>
      <c r="R2222" t="str">
        <f t="shared" si="205"/>
        <v>music</v>
      </c>
      <c r="S2222" t="str">
        <f t="shared" si="206"/>
        <v>electronic music</v>
      </c>
      <c r="T2222">
        <f t="shared" si="20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204"/>
        <v>42452.666770833333</v>
      </c>
      <c r="P2223">
        <f t="shared" si="207"/>
        <v>108</v>
      </c>
      <c r="Q2223">
        <f t="shared" si="208"/>
        <v>37.200000000000003</v>
      </c>
      <c r="R2223" t="str">
        <f t="shared" si="205"/>
        <v>games</v>
      </c>
      <c r="S2223" t="str">
        <f t="shared" si="206"/>
        <v>tabletop games</v>
      </c>
      <c r="T2223">
        <f t="shared" si="20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204"/>
        <v>40906.787581018521</v>
      </c>
      <c r="P2224">
        <f t="shared" si="207"/>
        <v>163</v>
      </c>
      <c r="Q2224">
        <f t="shared" si="208"/>
        <v>27.1</v>
      </c>
      <c r="R2224" t="str">
        <f t="shared" si="205"/>
        <v>games</v>
      </c>
      <c r="S2224" t="str">
        <f t="shared" si="206"/>
        <v>tabletop games</v>
      </c>
      <c r="T2224">
        <f t="shared" si="20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204"/>
        <v>42152.640833333338</v>
      </c>
      <c r="P2225">
        <f t="shared" si="207"/>
        <v>106</v>
      </c>
      <c r="Q2225">
        <f t="shared" si="208"/>
        <v>206.31</v>
      </c>
      <c r="R2225" t="str">
        <f t="shared" si="205"/>
        <v>games</v>
      </c>
      <c r="S2225" t="str">
        <f t="shared" si="206"/>
        <v>tabletop games</v>
      </c>
      <c r="T2225">
        <f t="shared" si="20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204"/>
        <v>42644.667534722219</v>
      </c>
      <c r="P2226">
        <f t="shared" si="207"/>
        <v>243</v>
      </c>
      <c r="Q2226">
        <f t="shared" si="208"/>
        <v>82.15</v>
      </c>
      <c r="R2226" t="str">
        <f t="shared" si="205"/>
        <v>games</v>
      </c>
      <c r="S2226" t="str">
        <f t="shared" si="206"/>
        <v>tabletop games</v>
      </c>
      <c r="T2226">
        <f t="shared" si="20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204"/>
        <v>41873.79184027778</v>
      </c>
      <c r="P2227">
        <f t="shared" si="207"/>
        <v>945</v>
      </c>
      <c r="Q2227">
        <f t="shared" si="208"/>
        <v>164.8</v>
      </c>
      <c r="R2227" t="str">
        <f t="shared" si="205"/>
        <v>games</v>
      </c>
      <c r="S2227" t="str">
        <f t="shared" si="206"/>
        <v>tabletop games</v>
      </c>
      <c r="T2227">
        <f t="shared" si="20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204"/>
        <v>42381.79886574074</v>
      </c>
      <c r="P2228">
        <f t="shared" si="207"/>
        <v>108</v>
      </c>
      <c r="Q2228">
        <f t="shared" si="208"/>
        <v>60.82</v>
      </c>
      <c r="R2228" t="str">
        <f t="shared" si="205"/>
        <v>games</v>
      </c>
      <c r="S2228" t="str">
        <f t="shared" si="206"/>
        <v>tabletop games</v>
      </c>
      <c r="T2228">
        <f t="shared" si="20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204"/>
        <v>41561.807349537034</v>
      </c>
      <c r="P2229">
        <f t="shared" si="207"/>
        <v>157</v>
      </c>
      <c r="Q2229">
        <f t="shared" si="208"/>
        <v>67.97</v>
      </c>
      <c r="R2229" t="str">
        <f t="shared" si="205"/>
        <v>games</v>
      </c>
      <c r="S2229" t="str">
        <f t="shared" si="206"/>
        <v>tabletop games</v>
      </c>
      <c r="T2229">
        <f t="shared" si="20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204"/>
        <v>42202.278194444443</v>
      </c>
      <c r="P2230">
        <f t="shared" si="207"/>
        <v>1174</v>
      </c>
      <c r="Q2230">
        <f t="shared" si="208"/>
        <v>81.56</v>
      </c>
      <c r="R2230" t="str">
        <f t="shared" si="205"/>
        <v>games</v>
      </c>
      <c r="S2230" t="str">
        <f t="shared" si="206"/>
        <v>tabletop games</v>
      </c>
      <c r="T2230">
        <f t="shared" si="20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204"/>
        <v>41484.664247685185</v>
      </c>
      <c r="P2231">
        <f t="shared" si="207"/>
        <v>171</v>
      </c>
      <c r="Q2231">
        <f t="shared" si="208"/>
        <v>25.43</v>
      </c>
      <c r="R2231" t="str">
        <f t="shared" si="205"/>
        <v>games</v>
      </c>
      <c r="S2231" t="str">
        <f t="shared" si="206"/>
        <v>tabletop games</v>
      </c>
      <c r="T2231">
        <f t="shared" si="20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204"/>
        <v>41724.881099537037</v>
      </c>
      <c r="P2232">
        <f t="shared" si="207"/>
        <v>126</v>
      </c>
      <c r="Q2232">
        <f t="shared" si="208"/>
        <v>21.5</v>
      </c>
      <c r="R2232" t="str">
        <f t="shared" si="205"/>
        <v>games</v>
      </c>
      <c r="S2232" t="str">
        <f t="shared" si="206"/>
        <v>tabletop games</v>
      </c>
      <c r="T2232">
        <f t="shared" si="20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204"/>
        <v>41423.910891203705</v>
      </c>
      <c r="P2233">
        <f t="shared" si="207"/>
        <v>1212</v>
      </c>
      <c r="Q2233">
        <f t="shared" si="208"/>
        <v>27.23</v>
      </c>
      <c r="R2233" t="str">
        <f t="shared" si="205"/>
        <v>games</v>
      </c>
      <c r="S2233" t="str">
        <f t="shared" si="206"/>
        <v>tabletop games</v>
      </c>
      <c r="T2233">
        <f t="shared" si="20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204"/>
        <v>41806.794074074074</v>
      </c>
      <c r="P2234">
        <f t="shared" si="207"/>
        <v>496</v>
      </c>
      <c r="Q2234">
        <f t="shared" si="208"/>
        <v>25.09</v>
      </c>
      <c r="R2234" t="str">
        <f t="shared" si="205"/>
        <v>games</v>
      </c>
      <c r="S2234" t="str">
        <f t="shared" si="206"/>
        <v>tabletop games</v>
      </c>
      <c r="T2234">
        <f t="shared" si="20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204"/>
        <v>42331.378923611104</v>
      </c>
      <c r="P2235">
        <f t="shared" si="207"/>
        <v>332</v>
      </c>
      <c r="Q2235">
        <f t="shared" si="208"/>
        <v>21.23</v>
      </c>
      <c r="R2235" t="str">
        <f t="shared" si="205"/>
        <v>games</v>
      </c>
      <c r="S2235" t="str">
        <f t="shared" si="206"/>
        <v>tabletop games</v>
      </c>
      <c r="T2235">
        <f t="shared" si="20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204"/>
        <v>42710.824618055558</v>
      </c>
      <c r="P2236">
        <f t="shared" si="207"/>
        <v>1165</v>
      </c>
      <c r="Q2236">
        <f t="shared" si="208"/>
        <v>41.61</v>
      </c>
      <c r="R2236" t="str">
        <f t="shared" si="205"/>
        <v>games</v>
      </c>
      <c r="S2236" t="str">
        <f t="shared" si="206"/>
        <v>tabletop games</v>
      </c>
      <c r="T2236">
        <f t="shared" si="20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204"/>
        <v>42062.022118055553</v>
      </c>
      <c r="P2237">
        <f t="shared" si="207"/>
        <v>153</v>
      </c>
      <c r="Q2237">
        <f t="shared" si="208"/>
        <v>135.59</v>
      </c>
      <c r="R2237" t="str">
        <f t="shared" si="205"/>
        <v>games</v>
      </c>
      <c r="S2237" t="str">
        <f t="shared" si="206"/>
        <v>tabletop games</v>
      </c>
      <c r="T2237">
        <f t="shared" si="20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204"/>
        <v>42371.617164351846</v>
      </c>
      <c r="P2238">
        <f t="shared" si="207"/>
        <v>537</v>
      </c>
      <c r="Q2238">
        <f t="shared" si="208"/>
        <v>22.12</v>
      </c>
      <c r="R2238" t="str">
        <f t="shared" si="205"/>
        <v>games</v>
      </c>
      <c r="S2238" t="str">
        <f t="shared" si="206"/>
        <v>tabletop games</v>
      </c>
      <c r="T2238">
        <f t="shared" si="20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204"/>
        <v>41915.003275462965</v>
      </c>
      <c r="P2239">
        <f t="shared" si="207"/>
        <v>353</v>
      </c>
      <c r="Q2239">
        <f t="shared" si="208"/>
        <v>64.63</v>
      </c>
      <c r="R2239" t="str">
        <f t="shared" si="205"/>
        <v>games</v>
      </c>
      <c r="S2239" t="str">
        <f t="shared" si="206"/>
        <v>tabletop games</v>
      </c>
      <c r="T2239">
        <f t="shared" si="20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204"/>
        <v>42774.621712962966</v>
      </c>
      <c r="P2240">
        <f t="shared" si="207"/>
        <v>137</v>
      </c>
      <c r="Q2240">
        <f t="shared" si="208"/>
        <v>69.569999999999993</v>
      </c>
      <c r="R2240" t="str">
        <f t="shared" si="205"/>
        <v>games</v>
      </c>
      <c r="S2240" t="str">
        <f t="shared" si="206"/>
        <v>tabletop games</v>
      </c>
      <c r="T2240">
        <f t="shared" si="20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204"/>
        <v>41572.958495370374</v>
      </c>
      <c r="P2241">
        <f t="shared" si="207"/>
        <v>128</v>
      </c>
      <c r="Q2241">
        <f t="shared" si="208"/>
        <v>75.13</v>
      </c>
      <c r="R2241" t="str">
        <f t="shared" si="205"/>
        <v>games</v>
      </c>
      <c r="S2241" t="str">
        <f t="shared" si="206"/>
        <v>tabletop games</v>
      </c>
      <c r="T2241">
        <f t="shared" si="20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210">(((J2242/60)/60)/24)+DATE(1970,1,1)</f>
        <v>42452.825740740736</v>
      </c>
      <c r="P2242">
        <f t="shared" si="207"/>
        <v>271</v>
      </c>
      <c r="Q2242">
        <f t="shared" si="208"/>
        <v>140.97999999999999</v>
      </c>
      <c r="R2242" t="str">
        <f t="shared" ref="R2242:R2305" si="211">LEFT(N2242,SEARCH("/",N2242)-1)</f>
        <v>games</v>
      </c>
      <c r="S2242" t="str">
        <f t="shared" ref="S2242:S2305" si="212">RIGHT(N2242,LEN(N2242)-SEARCH("/",N2242))</f>
        <v>tabletop games</v>
      </c>
      <c r="T2242">
        <f t="shared" si="20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210"/>
        <v>42766.827546296292</v>
      </c>
      <c r="P2243">
        <f t="shared" ref="P2243:P2306" si="213">ROUND(E2243/D2243*100,0)</f>
        <v>806</v>
      </c>
      <c r="Q2243">
        <f t="shared" ref="Q2243:Q2306" si="214">IFERROR(ROUND(E2243/L2243,2),0)</f>
        <v>49.47</v>
      </c>
      <c r="R2243" t="str">
        <f t="shared" si="211"/>
        <v>games</v>
      </c>
      <c r="S2243" t="str">
        <f t="shared" si="212"/>
        <v>tabletop games</v>
      </c>
      <c r="T2243">
        <f t="shared" ref="T2243:T2306" si="215">YEAR(O2243)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210"/>
        <v>41569.575613425928</v>
      </c>
      <c r="P2244">
        <f t="shared" si="213"/>
        <v>1360</v>
      </c>
      <c r="Q2244">
        <f t="shared" si="214"/>
        <v>53.87</v>
      </c>
      <c r="R2244" t="str">
        <f t="shared" si="211"/>
        <v>games</v>
      </c>
      <c r="S2244" t="str">
        <f t="shared" si="212"/>
        <v>tabletop games</v>
      </c>
      <c r="T2244">
        <f t="shared" si="215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210"/>
        <v>42800.751041666663</v>
      </c>
      <c r="P2245">
        <f t="shared" si="213"/>
        <v>930250</v>
      </c>
      <c r="Q2245">
        <f t="shared" si="214"/>
        <v>4.57</v>
      </c>
      <c r="R2245" t="str">
        <f t="shared" si="211"/>
        <v>games</v>
      </c>
      <c r="S2245" t="str">
        <f t="shared" si="212"/>
        <v>tabletop games</v>
      </c>
      <c r="T2245">
        <f t="shared" si="215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210"/>
        <v>42647.818819444445</v>
      </c>
      <c r="P2246">
        <f t="shared" si="213"/>
        <v>377</v>
      </c>
      <c r="Q2246">
        <f t="shared" si="214"/>
        <v>65</v>
      </c>
      <c r="R2246" t="str">
        <f t="shared" si="211"/>
        <v>games</v>
      </c>
      <c r="S2246" t="str">
        <f t="shared" si="212"/>
        <v>tabletop games</v>
      </c>
      <c r="T2246">
        <f t="shared" si="215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210"/>
        <v>41660.708530092597</v>
      </c>
      <c r="P2247">
        <f t="shared" si="213"/>
        <v>2647</v>
      </c>
      <c r="Q2247">
        <f t="shared" si="214"/>
        <v>53.48</v>
      </c>
      <c r="R2247" t="str">
        <f t="shared" si="211"/>
        <v>games</v>
      </c>
      <c r="S2247" t="str">
        <f t="shared" si="212"/>
        <v>tabletop games</v>
      </c>
      <c r="T2247">
        <f t="shared" si="215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210"/>
        <v>42221.79178240741</v>
      </c>
      <c r="P2248">
        <f t="shared" si="213"/>
        <v>100</v>
      </c>
      <c r="Q2248">
        <f t="shared" si="214"/>
        <v>43.91</v>
      </c>
      <c r="R2248" t="str">
        <f t="shared" si="211"/>
        <v>games</v>
      </c>
      <c r="S2248" t="str">
        <f t="shared" si="212"/>
        <v>tabletop games</v>
      </c>
      <c r="T2248">
        <f t="shared" si="215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210"/>
        <v>42200.666261574079</v>
      </c>
      <c r="P2249">
        <f t="shared" si="213"/>
        <v>104</v>
      </c>
      <c r="Q2249">
        <f t="shared" si="214"/>
        <v>50.85</v>
      </c>
      <c r="R2249" t="str">
        <f t="shared" si="211"/>
        <v>games</v>
      </c>
      <c r="S2249" t="str">
        <f t="shared" si="212"/>
        <v>tabletop games</v>
      </c>
      <c r="T2249">
        <f t="shared" si="215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210"/>
        <v>42688.875902777778</v>
      </c>
      <c r="P2250">
        <f t="shared" si="213"/>
        <v>107</v>
      </c>
      <c r="Q2250">
        <f t="shared" si="214"/>
        <v>58.63</v>
      </c>
      <c r="R2250" t="str">
        <f t="shared" si="211"/>
        <v>games</v>
      </c>
      <c r="S2250" t="str">
        <f t="shared" si="212"/>
        <v>tabletop games</v>
      </c>
      <c r="T2250">
        <f t="shared" si="215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210"/>
        <v>41336.703298611108</v>
      </c>
      <c r="P2251">
        <f t="shared" si="213"/>
        <v>169</v>
      </c>
      <c r="Q2251">
        <f t="shared" si="214"/>
        <v>32.82</v>
      </c>
      <c r="R2251" t="str">
        <f t="shared" si="211"/>
        <v>games</v>
      </c>
      <c r="S2251" t="str">
        <f t="shared" si="212"/>
        <v>tabletop games</v>
      </c>
      <c r="T2251">
        <f t="shared" si="215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210"/>
        <v>42677.005474537036</v>
      </c>
      <c r="P2252">
        <f t="shared" si="213"/>
        <v>975</v>
      </c>
      <c r="Q2252">
        <f t="shared" si="214"/>
        <v>426.93</v>
      </c>
      <c r="R2252" t="str">
        <f t="shared" si="211"/>
        <v>games</v>
      </c>
      <c r="S2252" t="str">
        <f t="shared" si="212"/>
        <v>tabletop games</v>
      </c>
      <c r="T2252">
        <f t="shared" si="215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210"/>
        <v>41846.34579861111</v>
      </c>
      <c r="P2253">
        <f t="shared" si="213"/>
        <v>134</v>
      </c>
      <c r="Q2253">
        <f t="shared" si="214"/>
        <v>23.81</v>
      </c>
      <c r="R2253" t="str">
        <f t="shared" si="211"/>
        <v>games</v>
      </c>
      <c r="S2253" t="str">
        <f t="shared" si="212"/>
        <v>tabletop games</v>
      </c>
      <c r="T2253">
        <f t="shared" si="215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210"/>
        <v>42573.327986111108</v>
      </c>
      <c r="P2254">
        <f t="shared" si="213"/>
        <v>272</v>
      </c>
      <c r="Q2254">
        <f t="shared" si="214"/>
        <v>98.41</v>
      </c>
      <c r="R2254" t="str">
        <f t="shared" si="211"/>
        <v>games</v>
      </c>
      <c r="S2254" t="str">
        <f t="shared" si="212"/>
        <v>tabletop games</v>
      </c>
      <c r="T2254">
        <f t="shared" si="215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210"/>
        <v>42296.631331018521</v>
      </c>
      <c r="P2255">
        <f t="shared" si="213"/>
        <v>113</v>
      </c>
      <c r="Q2255">
        <f t="shared" si="214"/>
        <v>107.32</v>
      </c>
      <c r="R2255" t="str">
        <f t="shared" si="211"/>
        <v>games</v>
      </c>
      <c r="S2255" t="str">
        <f t="shared" si="212"/>
        <v>tabletop games</v>
      </c>
      <c r="T2255">
        <f t="shared" si="215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210"/>
        <v>42752.647777777776</v>
      </c>
      <c r="P2256">
        <f t="shared" si="213"/>
        <v>460</v>
      </c>
      <c r="Q2256">
        <f t="shared" si="214"/>
        <v>11.67</v>
      </c>
      <c r="R2256" t="str">
        <f t="shared" si="211"/>
        <v>games</v>
      </c>
      <c r="S2256" t="str">
        <f t="shared" si="212"/>
        <v>tabletop games</v>
      </c>
      <c r="T2256">
        <f t="shared" si="215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210"/>
        <v>42467.951979166668</v>
      </c>
      <c r="P2257">
        <f t="shared" si="213"/>
        <v>287</v>
      </c>
      <c r="Q2257">
        <f t="shared" si="214"/>
        <v>41.78</v>
      </c>
      <c r="R2257" t="str">
        <f t="shared" si="211"/>
        <v>games</v>
      </c>
      <c r="S2257" t="str">
        <f t="shared" si="212"/>
        <v>tabletop games</v>
      </c>
      <c r="T2257">
        <f t="shared" si="215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210"/>
        <v>42682.451921296291</v>
      </c>
      <c r="P2258">
        <f t="shared" si="213"/>
        <v>223</v>
      </c>
      <c r="Q2258">
        <f t="shared" si="214"/>
        <v>21.38</v>
      </c>
      <c r="R2258" t="str">
        <f t="shared" si="211"/>
        <v>games</v>
      </c>
      <c r="S2258" t="str">
        <f t="shared" si="212"/>
        <v>tabletop games</v>
      </c>
      <c r="T2258">
        <f t="shared" si="215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210"/>
        <v>42505.936678240745</v>
      </c>
      <c r="P2259">
        <f t="shared" si="213"/>
        <v>636</v>
      </c>
      <c r="Q2259">
        <f t="shared" si="214"/>
        <v>94.1</v>
      </c>
      <c r="R2259" t="str">
        <f t="shared" si="211"/>
        <v>games</v>
      </c>
      <c r="S2259" t="str">
        <f t="shared" si="212"/>
        <v>tabletop games</v>
      </c>
      <c r="T2259">
        <f t="shared" si="215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210"/>
        <v>42136.75100694444</v>
      </c>
      <c r="P2260">
        <f t="shared" si="213"/>
        <v>147</v>
      </c>
      <c r="Q2260">
        <f t="shared" si="214"/>
        <v>15.72</v>
      </c>
      <c r="R2260" t="str">
        <f t="shared" si="211"/>
        <v>games</v>
      </c>
      <c r="S2260" t="str">
        <f t="shared" si="212"/>
        <v>tabletop games</v>
      </c>
      <c r="T2260">
        <f t="shared" si="215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210"/>
        <v>42702.804814814815</v>
      </c>
      <c r="P2261">
        <f t="shared" si="213"/>
        <v>1867</v>
      </c>
      <c r="Q2261">
        <f t="shared" si="214"/>
        <v>90.64</v>
      </c>
      <c r="R2261" t="str">
        <f t="shared" si="211"/>
        <v>games</v>
      </c>
      <c r="S2261" t="str">
        <f t="shared" si="212"/>
        <v>tabletop games</v>
      </c>
      <c r="T2261">
        <f t="shared" si="215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210"/>
        <v>41695.016782407409</v>
      </c>
      <c r="P2262">
        <f t="shared" si="213"/>
        <v>327</v>
      </c>
      <c r="Q2262">
        <f t="shared" si="214"/>
        <v>97.3</v>
      </c>
      <c r="R2262" t="str">
        <f t="shared" si="211"/>
        <v>games</v>
      </c>
      <c r="S2262" t="str">
        <f t="shared" si="212"/>
        <v>tabletop games</v>
      </c>
      <c r="T2262">
        <f t="shared" si="215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210"/>
        <v>42759.724768518514</v>
      </c>
      <c r="P2263">
        <f t="shared" si="213"/>
        <v>780</v>
      </c>
      <c r="Q2263">
        <f t="shared" si="214"/>
        <v>37.119999999999997</v>
      </c>
      <c r="R2263" t="str">
        <f t="shared" si="211"/>
        <v>games</v>
      </c>
      <c r="S2263" t="str">
        <f t="shared" si="212"/>
        <v>tabletop games</v>
      </c>
      <c r="T2263">
        <f t="shared" si="215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210"/>
        <v>41926.585162037038</v>
      </c>
      <c r="P2264">
        <f t="shared" si="213"/>
        <v>154</v>
      </c>
      <c r="Q2264">
        <f t="shared" si="214"/>
        <v>28.1</v>
      </c>
      <c r="R2264" t="str">
        <f t="shared" si="211"/>
        <v>games</v>
      </c>
      <c r="S2264" t="str">
        <f t="shared" si="212"/>
        <v>tabletop games</v>
      </c>
      <c r="T2264">
        <f t="shared" si="215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210"/>
        <v>42014.832326388889</v>
      </c>
      <c r="P2265">
        <f t="shared" si="213"/>
        <v>116</v>
      </c>
      <c r="Q2265">
        <f t="shared" si="214"/>
        <v>144.43</v>
      </c>
      <c r="R2265" t="str">
        <f t="shared" si="211"/>
        <v>games</v>
      </c>
      <c r="S2265" t="str">
        <f t="shared" si="212"/>
        <v>tabletop games</v>
      </c>
      <c r="T2265">
        <f t="shared" si="215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210"/>
        <v>42496.582337962958</v>
      </c>
      <c r="P2266">
        <f t="shared" si="213"/>
        <v>180</v>
      </c>
      <c r="Q2266">
        <f t="shared" si="214"/>
        <v>24.27</v>
      </c>
      <c r="R2266" t="str">
        <f t="shared" si="211"/>
        <v>games</v>
      </c>
      <c r="S2266" t="str">
        <f t="shared" si="212"/>
        <v>tabletop games</v>
      </c>
      <c r="T2266">
        <f t="shared" si="215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210"/>
        <v>42689.853090277778</v>
      </c>
      <c r="P2267">
        <f t="shared" si="213"/>
        <v>299</v>
      </c>
      <c r="Q2267">
        <f t="shared" si="214"/>
        <v>35.119999999999997</v>
      </c>
      <c r="R2267" t="str">
        <f t="shared" si="211"/>
        <v>games</v>
      </c>
      <c r="S2267" t="str">
        <f t="shared" si="212"/>
        <v>tabletop games</v>
      </c>
      <c r="T2267">
        <f t="shared" si="215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210"/>
        <v>42469.874907407408</v>
      </c>
      <c r="P2268">
        <f t="shared" si="213"/>
        <v>320</v>
      </c>
      <c r="Q2268">
        <f t="shared" si="214"/>
        <v>24.76</v>
      </c>
      <c r="R2268" t="str">
        <f t="shared" si="211"/>
        <v>games</v>
      </c>
      <c r="S2268" t="str">
        <f t="shared" si="212"/>
        <v>tabletop games</v>
      </c>
      <c r="T2268">
        <f t="shared" si="215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210"/>
        <v>41968.829826388886</v>
      </c>
      <c r="P2269">
        <f t="shared" si="213"/>
        <v>381</v>
      </c>
      <c r="Q2269">
        <f t="shared" si="214"/>
        <v>188.38</v>
      </c>
      <c r="R2269" t="str">
        <f t="shared" si="211"/>
        <v>games</v>
      </c>
      <c r="S2269" t="str">
        <f t="shared" si="212"/>
        <v>tabletop games</v>
      </c>
      <c r="T2269">
        <f t="shared" si="215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210"/>
        <v>42776.082349537035</v>
      </c>
      <c r="P2270">
        <f t="shared" si="213"/>
        <v>103</v>
      </c>
      <c r="Q2270">
        <f t="shared" si="214"/>
        <v>148.08000000000001</v>
      </c>
      <c r="R2270" t="str">
        <f t="shared" si="211"/>
        <v>games</v>
      </c>
      <c r="S2270" t="str">
        <f t="shared" si="212"/>
        <v>tabletop games</v>
      </c>
      <c r="T2270">
        <f t="shared" si="215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210"/>
        <v>42776.704432870371</v>
      </c>
      <c r="P2271">
        <f t="shared" si="213"/>
        <v>1802</v>
      </c>
      <c r="Q2271">
        <f t="shared" si="214"/>
        <v>49.93</v>
      </c>
      <c r="R2271" t="str">
        <f t="shared" si="211"/>
        <v>games</v>
      </c>
      <c r="S2271" t="str">
        <f t="shared" si="212"/>
        <v>tabletop games</v>
      </c>
      <c r="T2271">
        <f t="shared" si="215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210"/>
        <v>42725.869363425925</v>
      </c>
      <c r="P2272">
        <f t="shared" si="213"/>
        <v>720</v>
      </c>
      <c r="Q2272">
        <f t="shared" si="214"/>
        <v>107.82</v>
      </c>
      <c r="R2272" t="str">
        <f t="shared" si="211"/>
        <v>games</v>
      </c>
      <c r="S2272" t="str">
        <f t="shared" si="212"/>
        <v>tabletop games</v>
      </c>
      <c r="T2272">
        <f t="shared" si="215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210"/>
        <v>42684.000046296293</v>
      </c>
      <c r="P2273">
        <f t="shared" si="213"/>
        <v>283</v>
      </c>
      <c r="Q2273">
        <f t="shared" si="214"/>
        <v>42.63</v>
      </c>
      <c r="R2273" t="str">
        <f t="shared" si="211"/>
        <v>games</v>
      </c>
      <c r="S2273" t="str">
        <f t="shared" si="212"/>
        <v>tabletop games</v>
      </c>
      <c r="T2273">
        <f t="shared" si="215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210"/>
        <v>42315.699490740735</v>
      </c>
      <c r="P2274">
        <f t="shared" si="213"/>
        <v>1357</v>
      </c>
      <c r="Q2274">
        <f t="shared" si="214"/>
        <v>14.37</v>
      </c>
      <c r="R2274" t="str">
        <f t="shared" si="211"/>
        <v>games</v>
      </c>
      <c r="S2274" t="str">
        <f t="shared" si="212"/>
        <v>tabletop games</v>
      </c>
      <c r="T2274">
        <f t="shared" si="215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210"/>
        <v>42781.549097222218</v>
      </c>
      <c r="P2275">
        <f t="shared" si="213"/>
        <v>220</v>
      </c>
      <c r="Q2275">
        <f t="shared" si="214"/>
        <v>37.479999999999997</v>
      </c>
      <c r="R2275" t="str">
        <f t="shared" si="211"/>
        <v>games</v>
      </c>
      <c r="S2275" t="str">
        <f t="shared" si="212"/>
        <v>tabletop games</v>
      </c>
      <c r="T2275">
        <f t="shared" si="215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210"/>
        <v>41663.500659722224</v>
      </c>
      <c r="P2276">
        <f t="shared" si="213"/>
        <v>120</v>
      </c>
      <c r="Q2276">
        <f t="shared" si="214"/>
        <v>30.2</v>
      </c>
      <c r="R2276" t="str">
        <f t="shared" si="211"/>
        <v>games</v>
      </c>
      <c r="S2276" t="str">
        <f t="shared" si="212"/>
        <v>tabletop games</v>
      </c>
      <c r="T2276">
        <f t="shared" si="215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210"/>
        <v>41965.616655092599</v>
      </c>
      <c r="P2277">
        <f t="shared" si="213"/>
        <v>408</v>
      </c>
      <c r="Q2277">
        <f t="shared" si="214"/>
        <v>33.549999999999997</v>
      </c>
      <c r="R2277" t="str">
        <f t="shared" si="211"/>
        <v>games</v>
      </c>
      <c r="S2277" t="str">
        <f t="shared" si="212"/>
        <v>tabletop games</v>
      </c>
      <c r="T2277">
        <f t="shared" si="215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210"/>
        <v>41614.651493055557</v>
      </c>
      <c r="P2278">
        <f t="shared" si="213"/>
        <v>106</v>
      </c>
      <c r="Q2278">
        <f t="shared" si="214"/>
        <v>64.75</v>
      </c>
      <c r="R2278" t="str">
        <f t="shared" si="211"/>
        <v>games</v>
      </c>
      <c r="S2278" t="str">
        <f t="shared" si="212"/>
        <v>tabletop games</v>
      </c>
      <c r="T2278">
        <f t="shared" si="215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210"/>
        <v>40936.678506944445</v>
      </c>
      <c r="P2279">
        <f t="shared" si="213"/>
        <v>141</v>
      </c>
      <c r="Q2279">
        <f t="shared" si="214"/>
        <v>57.93</v>
      </c>
      <c r="R2279" t="str">
        <f t="shared" si="211"/>
        <v>games</v>
      </c>
      <c r="S2279" t="str">
        <f t="shared" si="212"/>
        <v>tabletop games</v>
      </c>
      <c r="T2279">
        <f t="shared" si="215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210"/>
        <v>42338.709108796291</v>
      </c>
      <c r="P2280">
        <f t="shared" si="213"/>
        <v>271</v>
      </c>
      <c r="Q2280">
        <f t="shared" si="214"/>
        <v>53.08</v>
      </c>
      <c r="R2280" t="str">
        <f t="shared" si="211"/>
        <v>games</v>
      </c>
      <c r="S2280" t="str">
        <f t="shared" si="212"/>
        <v>tabletop games</v>
      </c>
      <c r="T2280">
        <f t="shared" si="215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210"/>
        <v>42020.806701388887</v>
      </c>
      <c r="P2281">
        <f t="shared" si="213"/>
        <v>154</v>
      </c>
      <c r="Q2281">
        <f t="shared" si="214"/>
        <v>48.06</v>
      </c>
      <c r="R2281" t="str">
        <f t="shared" si="211"/>
        <v>games</v>
      </c>
      <c r="S2281" t="str">
        <f t="shared" si="212"/>
        <v>tabletop games</v>
      </c>
      <c r="T2281">
        <f t="shared" si="215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210"/>
        <v>42234.624895833331</v>
      </c>
      <c r="P2282">
        <f t="shared" si="213"/>
        <v>404</v>
      </c>
      <c r="Q2282">
        <f t="shared" si="214"/>
        <v>82.4</v>
      </c>
      <c r="R2282" t="str">
        <f t="shared" si="211"/>
        <v>games</v>
      </c>
      <c r="S2282" t="str">
        <f t="shared" si="212"/>
        <v>tabletop games</v>
      </c>
      <c r="T2282">
        <f t="shared" si="215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210"/>
        <v>40687.285844907405</v>
      </c>
      <c r="P2283">
        <f t="shared" si="213"/>
        <v>185</v>
      </c>
      <c r="Q2283">
        <f t="shared" si="214"/>
        <v>50.45</v>
      </c>
      <c r="R2283" t="str">
        <f t="shared" si="211"/>
        <v>music</v>
      </c>
      <c r="S2283" t="str">
        <f t="shared" si="212"/>
        <v>rock</v>
      </c>
      <c r="T2283">
        <f t="shared" si="215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210"/>
        <v>42323.17460648148</v>
      </c>
      <c r="P2284">
        <f t="shared" si="213"/>
        <v>185</v>
      </c>
      <c r="Q2284">
        <f t="shared" si="214"/>
        <v>115.83</v>
      </c>
      <c r="R2284" t="str">
        <f t="shared" si="211"/>
        <v>music</v>
      </c>
      <c r="S2284" t="str">
        <f t="shared" si="212"/>
        <v>rock</v>
      </c>
      <c r="T2284">
        <f t="shared" si="215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210"/>
        <v>40978.125046296293</v>
      </c>
      <c r="P2285">
        <f t="shared" si="213"/>
        <v>101</v>
      </c>
      <c r="Q2285">
        <f t="shared" si="214"/>
        <v>63.03</v>
      </c>
      <c r="R2285" t="str">
        <f t="shared" si="211"/>
        <v>music</v>
      </c>
      <c r="S2285" t="str">
        <f t="shared" si="212"/>
        <v>rock</v>
      </c>
      <c r="T2285">
        <f t="shared" si="215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210"/>
        <v>40585.796817129631</v>
      </c>
      <c r="P2286">
        <f t="shared" si="213"/>
        <v>106</v>
      </c>
      <c r="Q2286">
        <f t="shared" si="214"/>
        <v>108.02</v>
      </c>
      <c r="R2286" t="str">
        <f t="shared" si="211"/>
        <v>music</v>
      </c>
      <c r="S2286" t="str">
        <f t="shared" si="212"/>
        <v>rock</v>
      </c>
      <c r="T2286">
        <f t="shared" si="215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210"/>
        <v>41059.185682870368</v>
      </c>
      <c r="P2287">
        <f t="shared" si="213"/>
        <v>121</v>
      </c>
      <c r="Q2287">
        <f t="shared" si="214"/>
        <v>46.09</v>
      </c>
      <c r="R2287" t="str">
        <f t="shared" si="211"/>
        <v>music</v>
      </c>
      <c r="S2287" t="str">
        <f t="shared" si="212"/>
        <v>rock</v>
      </c>
      <c r="T2287">
        <f t="shared" si="215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210"/>
        <v>41494.963587962964</v>
      </c>
      <c r="P2288">
        <f t="shared" si="213"/>
        <v>100</v>
      </c>
      <c r="Q2288">
        <f t="shared" si="214"/>
        <v>107.21</v>
      </c>
      <c r="R2288" t="str">
        <f t="shared" si="211"/>
        <v>music</v>
      </c>
      <c r="S2288" t="str">
        <f t="shared" si="212"/>
        <v>rock</v>
      </c>
      <c r="T2288">
        <f t="shared" si="215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210"/>
        <v>41792.667361111111</v>
      </c>
      <c r="P2289">
        <f t="shared" si="213"/>
        <v>120</v>
      </c>
      <c r="Q2289">
        <f t="shared" si="214"/>
        <v>50.93</v>
      </c>
      <c r="R2289" t="str">
        <f t="shared" si="211"/>
        <v>music</v>
      </c>
      <c r="S2289" t="str">
        <f t="shared" si="212"/>
        <v>rock</v>
      </c>
      <c r="T2289">
        <f t="shared" si="215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210"/>
        <v>41067.827418981484</v>
      </c>
      <c r="P2290">
        <f t="shared" si="213"/>
        <v>100</v>
      </c>
      <c r="Q2290">
        <f t="shared" si="214"/>
        <v>40.04</v>
      </c>
      <c r="R2290" t="str">
        <f t="shared" si="211"/>
        <v>music</v>
      </c>
      <c r="S2290" t="str">
        <f t="shared" si="212"/>
        <v>rock</v>
      </c>
      <c r="T2290">
        <f t="shared" si="215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210"/>
        <v>41571.998379629629</v>
      </c>
      <c r="P2291">
        <f t="shared" si="213"/>
        <v>107</v>
      </c>
      <c r="Q2291">
        <f t="shared" si="214"/>
        <v>64.44</v>
      </c>
      <c r="R2291" t="str">
        <f t="shared" si="211"/>
        <v>music</v>
      </c>
      <c r="S2291" t="str">
        <f t="shared" si="212"/>
        <v>rock</v>
      </c>
      <c r="T2291">
        <f t="shared" si="215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210"/>
        <v>40070.253819444442</v>
      </c>
      <c r="P2292">
        <f t="shared" si="213"/>
        <v>104</v>
      </c>
      <c r="Q2292">
        <f t="shared" si="214"/>
        <v>53.83</v>
      </c>
      <c r="R2292" t="str">
        <f t="shared" si="211"/>
        <v>music</v>
      </c>
      <c r="S2292" t="str">
        <f t="shared" si="212"/>
        <v>rock</v>
      </c>
      <c r="T2292">
        <f t="shared" si="215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210"/>
        <v>40987.977060185185</v>
      </c>
      <c r="P2293">
        <f t="shared" si="213"/>
        <v>173</v>
      </c>
      <c r="Q2293">
        <f t="shared" si="214"/>
        <v>100.47</v>
      </c>
      <c r="R2293" t="str">
        <f t="shared" si="211"/>
        <v>music</v>
      </c>
      <c r="S2293" t="str">
        <f t="shared" si="212"/>
        <v>rock</v>
      </c>
      <c r="T2293">
        <f t="shared" si="215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210"/>
        <v>40987.697638888887</v>
      </c>
      <c r="P2294">
        <f t="shared" si="213"/>
        <v>107</v>
      </c>
      <c r="Q2294">
        <f t="shared" si="214"/>
        <v>46.63</v>
      </c>
      <c r="R2294" t="str">
        <f t="shared" si="211"/>
        <v>music</v>
      </c>
      <c r="S2294" t="str">
        <f t="shared" si="212"/>
        <v>rock</v>
      </c>
      <c r="T2294">
        <f t="shared" si="215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210"/>
        <v>41151.708321759259</v>
      </c>
      <c r="P2295">
        <f t="shared" si="213"/>
        <v>108</v>
      </c>
      <c r="Q2295">
        <f t="shared" si="214"/>
        <v>34.07</v>
      </c>
      <c r="R2295" t="str">
        <f t="shared" si="211"/>
        <v>music</v>
      </c>
      <c r="S2295" t="str">
        <f t="shared" si="212"/>
        <v>rock</v>
      </c>
      <c r="T2295">
        <f t="shared" si="215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210"/>
        <v>41264.72314814815</v>
      </c>
      <c r="P2296">
        <f t="shared" si="213"/>
        <v>146</v>
      </c>
      <c r="Q2296">
        <f t="shared" si="214"/>
        <v>65.209999999999994</v>
      </c>
      <c r="R2296" t="str">
        <f t="shared" si="211"/>
        <v>music</v>
      </c>
      <c r="S2296" t="str">
        <f t="shared" si="212"/>
        <v>rock</v>
      </c>
      <c r="T2296">
        <f t="shared" si="215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210"/>
        <v>41270.954351851848</v>
      </c>
      <c r="P2297">
        <f t="shared" si="213"/>
        <v>125</v>
      </c>
      <c r="Q2297">
        <f t="shared" si="214"/>
        <v>44.21</v>
      </c>
      <c r="R2297" t="str">
        <f t="shared" si="211"/>
        <v>music</v>
      </c>
      <c r="S2297" t="str">
        <f t="shared" si="212"/>
        <v>rock</v>
      </c>
      <c r="T2297">
        <f t="shared" si="215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210"/>
        <v>40927.731782407405</v>
      </c>
      <c r="P2298">
        <f t="shared" si="213"/>
        <v>149</v>
      </c>
      <c r="Q2298">
        <f t="shared" si="214"/>
        <v>71.97</v>
      </c>
      <c r="R2298" t="str">
        <f t="shared" si="211"/>
        <v>music</v>
      </c>
      <c r="S2298" t="str">
        <f t="shared" si="212"/>
        <v>rock</v>
      </c>
      <c r="T2298">
        <f t="shared" si="215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210"/>
        <v>40948.042233796295</v>
      </c>
      <c r="P2299">
        <f t="shared" si="213"/>
        <v>101</v>
      </c>
      <c r="Q2299">
        <f t="shared" si="214"/>
        <v>52.95</v>
      </c>
      <c r="R2299" t="str">
        <f t="shared" si="211"/>
        <v>music</v>
      </c>
      <c r="S2299" t="str">
        <f t="shared" si="212"/>
        <v>rock</v>
      </c>
      <c r="T2299">
        <f t="shared" si="215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210"/>
        <v>41694.84065972222</v>
      </c>
      <c r="P2300">
        <f t="shared" si="213"/>
        <v>105</v>
      </c>
      <c r="Q2300">
        <f t="shared" si="214"/>
        <v>109.45</v>
      </c>
      <c r="R2300" t="str">
        <f t="shared" si="211"/>
        <v>music</v>
      </c>
      <c r="S2300" t="str">
        <f t="shared" si="212"/>
        <v>rock</v>
      </c>
      <c r="T2300">
        <f t="shared" si="215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210"/>
        <v>40565.032511574071</v>
      </c>
      <c r="P2301">
        <f t="shared" si="213"/>
        <v>350</v>
      </c>
      <c r="Q2301">
        <f t="shared" si="214"/>
        <v>75.040000000000006</v>
      </c>
      <c r="R2301" t="str">
        <f t="shared" si="211"/>
        <v>music</v>
      </c>
      <c r="S2301" t="str">
        <f t="shared" si="212"/>
        <v>rock</v>
      </c>
      <c r="T2301">
        <f t="shared" si="215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210"/>
        <v>41074.727037037039</v>
      </c>
      <c r="P2302">
        <f t="shared" si="213"/>
        <v>101</v>
      </c>
      <c r="Q2302">
        <f t="shared" si="214"/>
        <v>115.71</v>
      </c>
      <c r="R2302" t="str">
        <f t="shared" si="211"/>
        <v>music</v>
      </c>
      <c r="S2302" t="str">
        <f t="shared" si="212"/>
        <v>rock</v>
      </c>
      <c r="T2302">
        <f t="shared" si="215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210"/>
        <v>41416.146944444445</v>
      </c>
      <c r="P2303">
        <f t="shared" si="213"/>
        <v>134</v>
      </c>
      <c r="Q2303">
        <f t="shared" si="214"/>
        <v>31.66</v>
      </c>
      <c r="R2303" t="str">
        <f t="shared" si="211"/>
        <v>music</v>
      </c>
      <c r="S2303" t="str">
        <f t="shared" si="212"/>
        <v>indie rock</v>
      </c>
      <c r="T2303">
        <f t="shared" si="215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210"/>
        <v>41605.868449074071</v>
      </c>
      <c r="P2304">
        <f t="shared" si="213"/>
        <v>171</v>
      </c>
      <c r="Q2304">
        <f t="shared" si="214"/>
        <v>46.18</v>
      </c>
      <c r="R2304" t="str">
        <f t="shared" si="211"/>
        <v>music</v>
      </c>
      <c r="S2304" t="str">
        <f t="shared" si="212"/>
        <v>indie rock</v>
      </c>
      <c r="T2304">
        <f t="shared" si="215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210"/>
        <v>40850.111064814817</v>
      </c>
      <c r="P2305">
        <f t="shared" si="213"/>
        <v>109</v>
      </c>
      <c r="Q2305">
        <f t="shared" si="214"/>
        <v>68.48</v>
      </c>
      <c r="R2305" t="str">
        <f t="shared" si="211"/>
        <v>music</v>
      </c>
      <c r="S2305" t="str">
        <f t="shared" si="212"/>
        <v>indie rock</v>
      </c>
      <c r="T2305">
        <f t="shared" si="215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216">(((J2306/60)/60)/24)+DATE(1970,1,1)</f>
        <v>40502.815868055557</v>
      </c>
      <c r="P2306">
        <f t="shared" si="213"/>
        <v>101</v>
      </c>
      <c r="Q2306">
        <f t="shared" si="214"/>
        <v>53.47</v>
      </c>
      <c r="R2306" t="str">
        <f t="shared" ref="R2306:R2369" si="217">LEFT(N2306,SEARCH("/",N2306)-1)</f>
        <v>music</v>
      </c>
      <c r="S2306" t="str">
        <f t="shared" ref="S2306:S2369" si="218">RIGHT(N2306,LEN(N2306)-SEARCH("/",N2306))</f>
        <v>indie rock</v>
      </c>
      <c r="T2306">
        <f t="shared" si="215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216"/>
        <v>41834.695277777777</v>
      </c>
      <c r="P2307">
        <f t="shared" ref="P2307:P2370" si="219">ROUND(E2307/D2307*100,0)</f>
        <v>101</v>
      </c>
      <c r="Q2307">
        <f t="shared" ref="Q2307:Q2370" si="220">IFERROR(ROUND(E2307/L2307,2),0)</f>
        <v>109.11</v>
      </c>
      <c r="R2307" t="str">
        <f t="shared" si="217"/>
        <v>music</v>
      </c>
      <c r="S2307" t="str">
        <f t="shared" si="218"/>
        <v>indie rock</v>
      </c>
      <c r="T2307">
        <f t="shared" ref="T2307:T2370" si="221">YEAR(O2307)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216"/>
        <v>40948.16815972222</v>
      </c>
      <c r="P2308">
        <f t="shared" si="219"/>
        <v>107</v>
      </c>
      <c r="Q2308">
        <f t="shared" si="220"/>
        <v>51.19</v>
      </c>
      <c r="R2308" t="str">
        <f t="shared" si="217"/>
        <v>music</v>
      </c>
      <c r="S2308" t="str">
        <f t="shared" si="218"/>
        <v>indie rock</v>
      </c>
      <c r="T2308">
        <f t="shared" si="221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216"/>
        <v>41004.802465277775</v>
      </c>
      <c r="P2309">
        <f t="shared" si="219"/>
        <v>107</v>
      </c>
      <c r="Q2309">
        <f t="shared" si="220"/>
        <v>27.94</v>
      </c>
      <c r="R2309" t="str">
        <f t="shared" si="217"/>
        <v>music</v>
      </c>
      <c r="S2309" t="str">
        <f t="shared" si="218"/>
        <v>indie rock</v>
      </c>
      <c r="T2309">
        <f t="shared" si="221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216"/>
        <v>41851.962916666671</v>
      </c>
      <c r="P2310">
        <f t="shared" si="219"/>
        <v>101</v>
      </c>
      <c r="Q2310">
        <f t="shared" si="220"/>
        <v>82.5</v>
      </c>
      <c r="R2310" t="str">
        <f t="shared" si="217"/>
        <v>music</v>
      </c>
      <c r="S2310" t="str">
        <f t="shared" si="218"/>
        <v>indie rock</v>
      </c>
      <c r="T2310">
        <f t="shared" si="221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216"/>
        <v>41307.987696759257</v>
      </c>
      <c r="P2311">
        <f t="shared" si="219"/>
        <v>107</v>
      </c>
      <c r="Q2311">
        <f t="shared" si="220"/>
        <v>59.82</v>
      </c>
      <c r="R2311" t="str">
        <f t="shared" si="217"/>
        <v>music</v>
      </c>
      <c r="S2311" t="str">
        <f t="shared" si="218"/>
        <v>indie rock</v>
      </c>
      <c r="T2311">
        <f t="shared" si="221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216"/>
        <v>41324.79415509259</v>
      </c>
      <c r="P2312">
        <f t="shared" si="219"/>
        <v>429</v>
      </c>
      <c r="Q2312">
        <f t="shared" si="220"/>
        <v>64.819999999999993</v>
      </c>
      <c r="R2312" t="str">
        <f t="shared" si="217"/>
        <v>music</v>
      </c>
      <c r="S2312" t="str">
        <f t="shared" si="218"/>
        <v>indie rock</v>
      </c>
      <c r="T2312">
        <f t="shared" si="221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216"/>
        <v>41736.004502314812</v>
      </c>
      <c r="P2313">
        <f t="shared" si="219"/>
        <v>104</v>
      </c>
      <c r="Q2313">
        <f t="shared" si="220"/>
        <v>90.1</v>
      </c>
      <c r="R2313" t="str">
        <f t="shared" si="217"/>
        <v>music</v>
      </c>
      <c r="S2313" t="str">
        <f t="shared" si="218"/>
        <v>indie rock</v>
      </c>
      <c r="T2313">
        <f t="shared" si="221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216"/>
        <v>41716.632847222223</v>
      </c>
      <c r="P2314">
        <f t="shared" si="219"/>
        <v>108</v>
      </c>
      <c r="Q2314">
        <f t="shared" si="220"/>
        <v>40.96</v>
      </c>
      <c r="R2314" t="str">
        <f t="shared" si="217"/>
        <v>music</v>
      </c>
      <c r="S2314" t="str">
        <f t="shared" si="218"/>
        <v>indie rock</v>
      </c>
      <c r="T2314">
        <f t="shared" si="221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216"/>
        <v>41002.958634259259</v>
      </c>
      <c r="P2315">
        <f t="shared" si="219"/>
        <v>176</v>
      </c>
      <c r="Q2315">
        <f t="shared" si="220"/>
        <v>56</v>
      </c>
      <c r="R2315" t="str">
        <f t="shared" si="217"/>
        <v>music</v>
      </c>
      <c r="S2315" t="str">
        <f t="shared" si="218"/>
        <v>indie rock</v>
      </c>
      <c r="T2315">
        <f t="shared" si="221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216"/>
        <v>41037.551585648151</v>
      </c>
      <c r="P2316">
        <f t="shared" si="219"/>
        <v>157</v>
      </c>
      <c r="Q2316">
        <f t="shared" si="220"/>
        <v>37.67</v>
      </c>
      <c r="R2316" t="str">
        <f t="shared" si="217"/>
        <v>music</v>
      </c>
      <c r="S2316" t="str">
        <f t="shared" si="218"/>
        <v>indie rock</v>
      </c>
      <c r="T2316">
        <f t="shared" si="221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216"/>
        <v>41004.72619212963</v>
      </c>
      <c r="P2317">
        <f t="shared" si="219"/>
        <v>103</v>
      </c>
      <c r="Q2317">
        <f t="shared" si="220"/>
        <v>40.08</v>
      </c>
      <c r="R2317" t="str">
        <f t="shared" si="217"/>
        <v>music</v>
      </c>
      <c r="S2317" t="str">
        <f t="shared" si="218"/>
        <v>indie rock</v>
      </c>
      <c r="T2317">
        <f t="shared" si="221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216"/>
        <v>40079.725115740745</v>
      </c>
      <c r="P2318">
        <f t="shared" si="219"/>
        <v>104</v>
      </c>
      <c r="Q2318">
        <f t="shared" si="220"/>
        <v>78.03</v>
      </c>
      <c r="R2318" t="str">
        <f t="shared" si="217"/>
        <v>music</v>
      </c>
      <c r="S2318" t="str">
        <f t="shared" si="218"/>
        <v>indie rock</v>
      </c>
      <c r="T2318">
        <f t="shared" si="221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216"/>
        <v>40192.542233796295</v>
      </c>
      <c r="P2319">
        <f t="shared" si="219"/>
        <v>104</v>
      </c>
      <c r="Q2319">
        <f t="shared" si="220"/>
        <v>18.91</v>
      </c>
      <c r="R2319" t="str">
        <f t="shared" si="217"/>
        <v>music</v>
      </c>
      <c r="S2319" t="str">
        <f t="shared" si="218"/>
        <v>indie rock</v>
      </c>
      <c r="T2319">
        <f t="shared" si="221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216"/>
        <v>40050.643680555557</v>
      </c>
      <c r="P2320">
        <f t="shared" si="219"/>
        <v>121</v>
      </c>
      <c r="Q2320">
        <f t="shared" si="220"/>
        <v>37.130000000000003</v>
      </c>
      <c r="R2320" t="str">
        <f t="shared" si="217"/>
        <v>music</v>
      </c>
      <c r="S2320" t="str">
        <f t="shared" si="218"/>
        <v>indie rock</v>
      </c>
      <c r="T2320">
        <f t="shared" si="221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216"/>
        <v>41593.082002314812</v>
      </c>
      <c r="P2321">
        <f t="shared" si="219"/>
        <v>108</v>
      </c>
      <c r="Q2321">
        <f t="shared" si="220"/>
        <v>41.96</v>
      </c>
      <c r="R2321" t="str">
        <f t="shared" si="217"/>
        <v>music</v>
      </c>
      <c r="S2321" t="str">
        <f t="shared" si="218"/>
        <v>indie rock</v>
      </c>
      <c r="T2321">
        <f t="shared" si="221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216"/>
        <v>41696.817129629628</v>
      </c>
      <c r="P2322">
        <f t="shared" si="219"/>
        <v>109</v>
      </c>
      <c r="Q2322">
        <f t="shared" si="220"/>
        <v>61.04</v>
      </c>
      <c r="R2322" t="str">
        <f t="shared" si="217"/>
        <v>music</v>
      </c>
      <c r="S2322" t="str">
        <f t="shared" si="218"/>
        <v>indie rock</v>
      </c>
      <c r="T2322">
        <f t="shared" si="221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216"/>
        <v>42799.260428240741</v>
      </c>
      <c r="P2323">
        <f t="shared" si="219"/>
        <v>39</v>
      </c>
      <c r="Q2323">
        <f t="shared" si="220"/>
        <v>64.53</v>
      </c>
      <c r="R2323" t="str">
        <f t="shared" si="217"/>
        <v>food</v>
      </c>
      <c r="S2323" t="str">
        <f t="shared" si="218"/>
        <v>small batch</v>
      </c>
      <c r="T2323">
        <f t="shared" si="221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216"/>
        <v>42804.895474537043</v>
      </c>
      <c r="P2324">
        <f t="shared" si="219"/>
        <v>3</v>
      </c>
      <c r="Q2324">
        <f t="shared" si="220"/>
        <v>21.25</v>
      </c>
      <c r="R2324" t="str">
        <f t="shared" si="217"/>
        <v>food</v>
      </c>
      <c r="S2324" t="str">
        <f t="shared" si="218"/>
        <v>small batch</v>
      </c>
      <c r="T2324">
        <f t="shared" si="221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216"/>
        <v>42807.755173611105</v>
      </c>
      <c r="P2325">
        <f t="shared" si="219"/>
        <v>48</v>
      </c>
      <c r="Q2325">
        <f t="shared" si="220"/>
        <v>30</v>
      </c>
      <c r="R2325" t="str">
        <f t="shared" si="217"/>
        <v>food</v>
      </c>
      <c r="S2325" t="str">
        <f t="shared" si="218"/>
        <v>small batch</v>
      </c>
      <c r="T2325">
        <f t="shared" si="221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216"/>
        <v>42790.885243055556</v>
      </c>
      <c r="P2326">
        <f t="shared" si="219"/>
        <v>21</v>
      </c>
      <c r="Q2326">
        <f t="shared" si="220"/>
        <v>25.49</v>
      </c>
      <c r="R2326" t="str">
        <f t="shared" si="217"/>
        <v>food</v>
      </c>
      <c r="S2326" t="str">
        <f t="shared" si="218"/>
        <v>small batch</v>
      </c>
      <c r="T2326">
        <f t="shared" si="221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216"/>
        <v>42794.022349537037</v>
      </c>
      <c r="P2327">
        <f t="shared" si="219"/>
        <v>8</v>
      </c>
      <c r="Q2327">
        <f t="shared" si="220"/>
        <v>11.43</v>
      </c>
      <c r="R2327" t="str">
        <f t="shared" si="217"/>
        <v>food</v>
      </c>
      <c r="S2327" t="str">
        <f t="shared" si="218"/>
        <v>small batch</v>
      </c>
      <c r="T2327">
        <f t="shared" si="221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216"/>
        <v>42804.034120370372</v>
      </c>
      <c r="P2328">
        <f t="shared" si="219"/>
        <v>1</v>
      </c>
      <c r="Q2328">
        <f t="shared" si="220"/>
        <v>108</v>
      </c>
      <c r="R2328" t="str">
        <f t="shared" si="217"/>
        <v>food</v>
      </c>
      <c r="S2328" t="str">
        <f t="shared" si="218"/>
        <v>small batch</v>
      </c>
      <c r="T2328">
        <f t="shared" si="221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216"/>
        <v>41842.917129629634</v>
      </c>
      <c r="P2329">
        <f t="shared" si="219"/>
        <v>526</v>
      </c>
      <c r="Q2329">
        <f t="shared" si="220"/>
        <v>54.88</v>
      </c>
      <c r="R2329" t="str">
        <f t="shared" si="217"/>
        <v>food</v>
      </c>
      <c r="S2329" t="str">
        <f t="shared" si="218"/>
        <v>small batch</v>
      </c>
      <c r="T2329">
        <f t="shared" si="221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216"/>
        <v>42139.781678240746</v>
      </c>
      <c r="P2330">
        <f t="shared" si="219"/>
        <v>254</v>
      </c>
      <c r="Q2330">
        <f t="shared" si="220"/>
        <v>47.38</v>
      </c>
      <c r="R2330" t="str">
        <f t="shared" si="217"/>
        <v>food</v>
      </c>
      <c r="S2330" t="str">
        <f t="shared" si="218"/>
        <v>small batch</v>
      </c>
      <c r="T2330">
        <f t="shared" si="221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216"/>
        <v>41807.624374999999</v>
      </c>
      <c r="P2331">
        <f t="shared" si="219"/>
        <v>106</v>
      </c>
      <c r="Q2331">
        <f t="shared" si="220"/>
        <v>211.84</v>
      </c>
      <c r="R2331" t="str">
        <f t="shared" si="217"/>
        <v>food</v>
      </c>
      <c r="S2331" t="str">
        <f t="shared" si="218"/>
        <v>small batch</v>
      </c>
      <c r="T2331">
        <f t="shared" si="221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216"/>
        <v>42332.89980324074</v>
      </c>
      <c r="P2332">
        <f t="shared" si="219"/>
        <v>102</v>
      </c>
      <c r="Q2332">
        <f t="shared" si="220"/>
        <v>219.93</v>
      </c>
      <c r="R2332" t="str">
        <f t="shared" si="217"/>
        <v>food</v>
      </c>
      <c r="S2332" t="str">
        <f t="shared" si="218"/>
        <v>small batch</v>
      </c>
      <c r="T2332">
        <f t="shared" si="221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216"/>
        <v>41839.005671296298</v>
      </c>
      <c r="P2333">
        <f t="shared" si="219"/>
        <v>144</v>
      </c>
      <c r="Q2333">
        <f t="shared" si="220"/>
        <v>40.799999999999997</v>
      </c>
      <c r="R2333" t="str">
        <f t="shared" si="217"/>
        <v>food</v>
      </c>
      <c r="S2333" t="str">
        <f t="shared" si="218"/>
        <v>small batch</v>
      </c>
      <c r="T2333">
        <f t="shared" si="221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216"/>
        <v>42011.628136574072</v>
      </c>
      <c r="P2334">
        <f t="shared" si="219"/>
        <v>106</v>
      </c>
      <c r="Q2334">
        <f t="shared" si="220"/>
        <v>75.5</v>
      </c>
      <c r="R2334" t="str">
        <f t="shared" si="217"/>
        <v>food</v>
      </c>
      <c r="S2334" t="str">
        <f t="shared" si="218"/>
        <v>small batch</v>
      </c>
      <c r="T2334">
        <f t="shared" si="221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216"/>
        <v>41767.650347222225</v>
      </c>
      <c r="P2335">
        <f t="shared" si="219"/>
        <v>212</v>
      </c>
      <c r="Q2335">
        <f t="shared" si="220"/>
        <v>13.54</v>
      </c>
      <c r="R2335" t="str">
        <f t="shared" si="217"/>
        <v>food</v>
      </c>
      <c r="S2335" t="str">
        <f t="shared" si="218"/>
        <v>small batch</v>
      </c>
      <c r="T2335">
        <f t="shared" si="221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216"/>
        <v>41918.670115740737</v>
      </c>
      <c r="P2336">
        <f t="shared" si="219"/>
        <v>102</v>
      </c>
      <c r="Q2336">
        <f t="shared" si="220"/>
        <v>60.87</v>
      </c>
      <c r="R2336" t="str">
        <f t="shared" si="217"/>
        <v>food</v>
      </c>
      <c r="S2336" t="str">
        <f t="shared" si="218"/>
        <v>small batch</v>
      </c>
      <c r="T2336">
        <f t="shared" si="221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216"/>
        <v>41771.572256944448</v>
      </c>
      <c r="P2337">
        <f t="shared" si="219"/>
        <v>102</v>
      </c>
      <c r="Q2337">
        <f t="shared" si="220"/>
        <v>115.69</v>
      </c>
      <c r="R2337" t="str">
        <f t="shared" si="217"/>
        <v>food</v>
      </c>
      <c r="S2337" t="str">
        <f t="shared" si="218"/>
        <v>small batch</v>
      </c>
      <c r="T2337">
        <f t="shared" si="221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216"/>
        <v>41666.924710648149</v>
      </c>
      <c r="P2338">
        <f t="shared" si="219"/>
        <v>521</v>
      </c>
      <c r="Q2338">
        <f t="shared" si="220"/>
        <v>48.1</v>
      </c>
      <c r="R2338" t="str">
        <f t="shared" si="217"/>
        <v>food</v>
      </c>
      <c r="S2338" t="str">
        <f t="shared" si="218"/>
        <v>small batch</v>
      </c>
      <c r="T2338">
        <f t="shared" si="221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216"/>
        <v>41786.640543981484</v>
      </c>
      <c r="P2339">
        <f t="shared" si="219"/>
        <v>111</v>
      </c>
      <c r="Q2339">
        <f t="shared" si="220"/>
        <v>74.180000000000007</v>
      </c>
      <c r="R2339" t="str">
        <f t="shared" si="217"/>
        <v>food</v>
      </c>
      <c r="S2339" t="str">
        <f t="shared" si="218"/>
        <v>small batch</v>
      </c>
      <c r="T2339">
        <f t="shared" si="221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216"/>
        <v>41789.896805555552</v>
      </c>
      <c r="P2340">
        <f t="shared" si="219"/>
        <v>101</v>
      </c>
      <c r="Q2340">
        <f t="shared" si="220"/>
        <v>123.35</v>
      </c>
      <c r="R2340" t="str">
        <f t="shared" si="217"/>
        <v>food</v>
      </c>
      <c r="S2340" t="str">
        <f t="shared" si="218"/>
        <v>small batch</v>
      </c>
      <c r="T2340">
        <f t="shared" si="221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216"/>
        <v>42692.79987268518</v>
      </c>
      <c r="P2341">
        <f t="shared" si="219"/>
        <v>294</v>
      </c>
      <c r="Q2341">
        <f t="shared" si="220"/>
        <v>66.62</v>
      </c>
      <c r="R2341" t="str">
        <f t="shared" si="217"/>
        <v>food</v>
      </c>
      <c r="S2341" t="str">
        <f t="shared" si="218"/>
        <v>small batch</v>
      </c>
      <c r="T2341">
        <f t="shared" si="221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216"/>
        <v>42643.642800925925</v>
      </c>
      <c r="P2342">
        <f t="shared" si="219"/>
        <v>106</v>
      </c>
      <c r="Q2342">
        <f t="shared" si="220"/>
        <v>104.99</v>
      </c>
      <c r="R2342" t="str">
        <f t="shared" si="217"/>
        <v>food</v>
      </c>
      <c r="S2342" t="str">
        <f t="shared" si="218"/>
        <v>small batch</v>
      </c>
      <c r="T2342">
        <f t="shared" si="221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216"/>
        <v>42167.813703703709</v>
      </c>
      <c r="P2343">
        <f t="shared" si="219"/>
        <v>0</v>
      </c>
      <c r="Q2343">
        <f t="shared" si="220"/>
        <v>0</v>
      </c>
      <c r="R2343" t="str">
        <f t="shared" si="217"/>
        <v>technology</v>
      </c>
      <c r="S2343" t="str">
        <f t="shared" si="218"/>
        <v>web</v>
      </c>
      <c r="T2343">
        <f t="shared" si="221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216"/>
        <v>41897.702199074076</v>
      </c>
      <c r="P2344">
        <f t="shared" si="219"/>
        <v>0</v>
      </c>
      <c r="Q2344">
        <f t="shared" si="220"/>
        <v>0</v>
      </c>
      <c r="R2344" t="str">
        <f t="shared" si="217"/>
        <v>technology</v>
      </c>
      <c r="S2344" t="str">
        <f t="shared" si="218"/>
        <v>web</v>
      </c>
      <c r="T2344">
        <f t="shared" si="221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216"/>
        <v>42327.825289351851</v>
      </c>
      <c r="P2345">
        <f t="shared" si="219"/>
        <v>3</v>
      </c>
      <c r="Q2345">
        <f t="shared" si="220"/>
        <v>300</v>
      </c>
      <c r="R2345" t="str">
        <f t="shared" si="217"/>
        <v>technology</v>
      </c>
      <c r="S2345" t="str">
        <f t="shared" si="218"/>
        <v>web</v>
      </c>
      <c r="T2345">
        <f t="shared" si="221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216"/>
        <v>42515.727650462963</v>
      </c>
      <c r="P2346">
        <f t="shared" si="219"/>
        <v>0</v>
      </c>
      <c r="Q2346">
        <f t="shared" si="220"/>
        <v>1</v>
      </c>
      <c r="R2346" t="str">
        <f t="shared" si="217"/>
        <v>technology</v>
      </c>
      <c r="S2346" t="str">
        <f t="shared" si="218"/>
        <v>web</v>
      </c>
      <c r="T2346">
        <f t="shared" si="221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216"/>
        <v>42060.001805555556</v>
      </c>
      <c r="P2347">
        <f t="shared" si="219"/>
        <v>0</v>
      </c>
      <c r="Q2347">
        <f t="shared" si="220"/>
        <v>0</v>
      </c>
      <c r="R2347" t="str">
        <f t="shared" si="217"/>
        <v>technology</v>
      </c>
      <c r="S2347" t="str">
        <f t="shared" si="218"/>
        <v>web</v>
      </c>
      <c r="T2347">
        <f t="shared" si="221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216"/>
        <v>42615.79896990741</v>
      </c>
      <c r="P2348">
        <f t="shared" si="219"/>
        <v>0</v>
      </c>
      <c r="Q2348">
        <f t="shared" si="220"/>
        <v>13</v>
      </c>
      <c r="R2348" t="str">
        <f t="shared" si="217"/>
        <v>technology</v>
      </c>
      <c r="S2348" t="str">
        <f t="shared" si="218"/>
        <v>web</v>
      </c>
      <c r="T2348">
        <f t="shared" si="221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216"/>
        <v>42577.607361111113</v>
      </c>
      <c r="P2349">
        <f t="shared" si="219"/>
        <v>2</v>
      </c>
      <c r="Q2349">
        <f t="shared" si="220"/>
        <v>15</v>
      </c>
      <c r="R2349" t="str">
        <f t="shared" si="217"/>
        <v>technology</v>
      </c>
      <c r="S2349" t="str">
        <f t="shared" si="218"/>
        <v>web</v>
      </c>
      <c r="T2349">
        <f t="shared" si="221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216"/>
        <v>42360.932152777779</v>
      </c>
      <c r="P2350">
        <f t="shared" si="219"/>
        <v>0</v>
      </c>
      <c r="Q2350">
        <f t="shared" si="220"/>
        <v>54</v>
      </c>
      <c r="R2350" t="str">
        <f t="shared" si="217"/>
        <v>technology</v>
      </c>
      <c r="S2350" t="str">
        <f t="shared" si="218"/>
        <v>web</v>
      </c>
      <c r="T2350">
        <f t="shared" si="221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216"/>
        <v>42198.775787037041</v>
      </c>
      <c r="P2351">
        <f t="shared" si="219"/>
        <v>0</v>
      </c>
      <c r="Q2351">
        <f t="shared" si="220"/>
        <v>0</v>
      </c>
      <c r="R2351" t="str">
        <f t="shared" si="217"/>
        <v>technology</v>
      </c>
      <c r="S2351" t="str">
        <f t="shared" si="218"/>
        <v>web</v>
      </c>
      <c r="T2351">
        <f t="shared" si="221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216"/>
        <v>42708.842245370368</v>
      </c>
      <c r="P2352">
        <f t="shared" si="219"/>
        <v>0</v>
      </c>
      <c r="Q2352">
        <f t="shared" si="220"/>
        <v>0</v>
      </c>
      <c r="R2352" t="str">
        <f t="shared" si="217"/>
        <v>technology</v>
      </c>
      <c r="S2352" t="str">
        <f t="shared" si="218"/>
        <v>web</v>
      </c>
      <c r="T2352">
        <f t="shared" si="221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216"/>
        <v>42094.101145833338</v>
      </c>
      <c r="P2353">
        <f t="shared" si="219"/>
        <v>1</v>
      </c>
      <c r="Q2353">
        <f t="shared" si="220"/>
        <v>15.43</v>
      </c>
      <c r="R2353" t="str">
        <f t="shared" si="217"/>
        <v>technology</v>
      </c>
      <c r="S2353" t="str">
        <f t="shared" si="218"/>
        <v>web</v>
      </c>
      <c r="T2353">
        <f t="shared" si="221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216"/>
        <v>42101.633703703701</v>
      </c>
      <c r="P2354">
        <f t="shared" si="219"/>
        <v>0</v>
      </c>
      <c r="Q2354">
        <f t="shared" si="220"/>
        <v>0</v>
      </c>
      <c r="R2354" t="str">
        <f t="shared" si="217"/>
        <v>technology</v>
      </c>
      <c r="S2354" t="str">
        <f t="shared" si="218"/>
        <v>web</v>
      </c>
      <c r="T2354">
        <f t="shared" si="221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216"/>
        <v>42103.676180555558</v>
      </c>
      <c r="P2355">
        <f t="shared" si="219"/>
        <v>0</v>
      </c>
      <c r="Q2355">
        <f t="shared" si="220"/>
        <v>0</v>
      </c>
      <c r="R2355" t="str">
        <f t="shared" si="217"/>
        <v>technology</v>
      </c>
      <c r="S2355" t="str">
        <f t="shared" si="218"/>
        <v>web</v>
      </c>
      <c r="T2355">
        <f t="shared" si="221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216"/>
        <v>41954.722916666666</v>
      </c>
      <c r="P2356">
        <f t="shared" si="219"/>
        <v>0</v>
      </c>
      <c r="Q2356">
        <f t="shared" si="220"/>
        <v>25</v>
      </c>
      <c r="R2356" t="str">
        <f t="shared" si="217"/>
        <v>technology</v>
      </c>
      <c r="S2356" t="str">
        <f t="shared" si="218"/>
        <v>web</v>
      </c>
      <c r="T2356">
        <f t="shared" si="221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216"/>
        <v>42096.918240740735</v>
      </c>
      <c r="P2357">
        <f t="shared" si="219"/>
        <v>1</v>
      </c>
      <c r="Q2357">
        <f t="shared" si="220"/>
        <v>27.5</v>
      </c>
      <c r="R2357" t="str">
        <f t="shared" si="217"/>
        <v>technology</v>
      </c>
      <c r="S2357" t="str">
        <f t="shared" si="218"/>
        <v>web</v>
      </c>
      <c r="T2357">
        <f t="shared" si="221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216"/>
        <v>42130.78361111111</v>
      </c>
      <c r="P2358">
        <f t="shared" si="219"/>
        <v>0</v>
      </c>
      <c r="Q2358">
        <f t="shared" si="220"/>
        <v>0</v>
      </c>
      <c r="R2358" t="str">
        <f t="shared" si="217"/>
        <v>technology</v>
      </c>
      <c r="S2358" t="str">
        <f t="shared" si="218"/>
        <v>web</v>
      </c>
      <c r="T2358">
        <f t="shared" si="221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216"/>
        <v>42264.620115740734</v>
      </c>
      <c r="P2359">
        <f t="shared" si="219"/>
        <v>0</v>
      </c>
      <c r="Q2359">
        <f t="shared" si="220"/>
        <v>0</v>
      </c>
      <c r="R2359" t="str">
        <f t="shared" si="217"/>
        <v>technology</v>
      </c>
      <c r="S2359" t="str">
        <f t="shared" si="218"/>
        <v>web</v>
      </c>
      <c r="T2359">
        <f t="shared" si="221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216"/>
        <v>41978.930972222224</v>
      </c>
      <c r="P2360">
        <f t="shared" si="219"/>
        <v>0</v>
      </c>
      <c r="Q2360">
        <f t="shared" si="220"/>
        <v>0</v>
      </c>
      <c r="R2360" t="str">
        <f t="shared" si="217"/>
        <v>technology</v>
      </c>
      <c r="S2360" t="str">
        <f t="shared" si="218"/>
        <v>web</v>
      </c>
      <c r="T2360">
        <f t="shared" si="221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216"/>
        <v>42159.649583333332</v>
      </c>
      <c r="P2361">
        <f t="shared" si="219"/>
        <v>15</v>
      </c>
      <c r="Q2361">
        <f t="shared" si="220"/>
        <v>367</v>
      </c>
      <c r="R2361" t="str">
        <f t="shared" si="217"/>
        <v>technology</v>
      </c>
      <c r="S2361" t="str">
        <f t="shared" si="218"/>
        <v>web</v>
      </c>
      <c r="T2361">
        <f t="shared" si="221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216"/>
        <v>42377.70694444445</v>
      </c>
      <c r="P2362">
        <f t="shared" si="219"/>
        <v>0</v>
      </c>
      <c r="Q2362">
        <f t="shared" si="220"/>
        <v>2</v>
      </c>
      <c r="R2362" t="str">
        <f t="shared" si="217"/>
        <v>technology</v>
      </c>
      <c r="S2362" t="str">
        <f t="shared" si="218"/>
        <v>web</v>
      </c>
      <c r="T2362">
        <f t="shared" si="221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216"/>
        <v>42466.858888888892</v>
      </c>
      <c r="P2363">
        <f t="shared" si="219"/>
        <v>0</v>
      </c>
      <c r="Q2363">
        <f t="shared" si="220"/>
        <v>0</v>
      </c>
      <c r="R2363" t="str">
        <f t="shared" si="217"/>
        <v>technology</v>
      </c>
      <c r="S2363" t="str">
        <f t="shared" si="218"/>
        <v>web</v>
      </c>
      <c r="T2363">
        <f t="shared" si="221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216"/>
        <v>41954.688310185185</v>
      </c>
      <c r="P2364">
        <f t="shared" si="219"/>
        <v>29</v>
      </c>
      <c r="Q2364">
        <f t="shared" si="220"/>
        <v>60</v>
      </c>
      <c r="R2364" t="str">
        <f t="shared" si="217"/>
        <v>technology</v>
      </c>
      <c r="S2364" t="str">
        <f t="shared" si="218"/>
        <v>web</v>
      </c>
      <c r="T2364">
        <f t="shared" si="221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216"/>
        <v>42322.011574074073</v>
      </c>
      <c r="P2365">
        <f t="shared" si="219"/>
        <v>0</v>
      </c>
      <c r="Q2365">
        <f t="shared" si="220"/>
        <v>0</v>
      </c>
      <c r="R2365" t="str">
        <f t="shared" si="217"/>
        <v>technology</v>
      </c>
      <c r="S2365" t="str">
        <f t="shared" si="218"/>
        <v>web</v>
      </c>
      <c r="T2365">
        <f t="shared" si="221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216"/>
        <v>42248.934675925921</v>
      </c>
      <c r="P2366">
        <f t="shared" si="219"/>
        <v>0</v>
      </c>
      <c r="Q2366">
        <f t="shared" si="220"/>
        <v>0</v>
      </c>
      <c r="R2366" t="str">
        <f t="shared" si="217"/>
        <v>technology</v>
      </c>
      <c r="S2366" t="str">
        <f t="shared" si="218"/>
        <v>web</v>
      </c>
      <c r="T2366">
        <f t="shared" si="221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216"/>
        <v>42346.736400462964</v>
      </c>
      <c r="P2367">
        <f t="shared" si="219"/>
        <v>0</v>
      </c>
      <c r="Q2367">
        <f t="shared" si="220"/>
        <v>0</v>
      </c>
      <c r="R2367" t="str">
        <f t="shared" si="217"/>
        <v>technology</v>
      </c>
      <c r="S2367" t="str">
        <f t="shared" si="218"/>
        <v>web</v>
      </c>
      <c r="T2367">
        <f t="shared" si="221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216"/>
        <v>42268.531631944439</v>
      </c>
      <c r="P2368">
        <f t="shared" si="219"/>
        <v>11</v>
      </c>
      <c r="Q2368">
        <f t="shared" si="220"/>
        <v>97.41</v>
      </c>
      <c r="R2368" t="str">
        <f t="shared" si="217"/>
        <v>technology</v>
      </c>
      <c r="S2368" t="str">
        <f t="shared" si="218"/>
        <v>web</v>
      </c>
      <c r="T2368">
        <f t="shared" si="221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216"/>
        <v>42425.970092592594</v>
      </c>
      <c r="P2369">
        <f t="shared" si="219"/>
        <v>1</v>
      </c>
      <c r="Q2369">
        <f t="shared" si="220"/>
        <v>47.86</v>
      </c>
      <c r="R2369" t="str">
        <f t="shared" si="217"/>
        <v>technology</v>
      </c>
      <c r="S2369" t="str">
        <f t="shared" si="218"/>
        <v>web</v>
      </c>
      <c r="T2369">
        <f t="shared" si="221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222">(((J2370/60)/60)/24)+DATE(1970,1,1)</f>
        <v>42063.721817129626</v>
      </c>
      <c r="P2370">
        <f t="shared" si="219"/>
        <v>0</v>
      </c>
      <c r="Q2370">
        <f t="shared" si="220"/>
        <v>50</v>
      </c>
      <c r="R2370" t="str">
        <f t="shared" ref="R2370:R2433" si="223">LEFT(N2370,SEARCH("/",N2370)-1)</f>
        <v>technology</v>
      </c>
      <c r="S2370" t="str">
        <f t="shared" ref="S2370:S2433" si="224">RIGHT(N2370,LEN(N2370)-SEARCH("/",N2370))</f>
        <v>web</v>
      </c>
      <c r="T2370">
        <f t="shared" si="221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222"/>
        <v>42380.812627314815</v>
      </c>
      <c r="P2371">
        <f t="shared" ref="P2371:P2434" si="225">ROUND(E2371/D2371*100,0)</f>
        <v>0</v>
      </c>
      <c r="Q2371">
        <f t="shared" ref="Q2371:Q2434" si="226">IFERROR(ROUND(E2371/L2371,2),0)</f>
        <v>0</v>
      </c>
      <c r="R2371" t="str">
        <f t="shared" si="223"/>
        <v>technology</v>
      </c>
      <c r="S2371" t="str">
        <f t="shared" si="224"/>
        <v>web</v>
      </c>
      <c r="T2371">
        <f t="shared" ref="T2371:T2434" si="227">YEAR(O2371)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222"/>
        <v>41961.18913194444</v>
      </c>
      <c r="P2372">
        <f t="shared" si="225"/>
        <v>0</v>
      </c>
      <c r="Q2372">
        <f t="shared" si="226"/>
        <v>20.5</v>
      </c>
      <c r="R2372" t="str">
        <f t="shared" si="223"/>
        <v>technology</v>
      </c>
      <c r="S2372" t="str">
        <f t="shared" si="224"/>
        <v>web</v>
      </c>
      <c r="T2372">
        <f t="shared" si="227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222"/>
        <v>42150.777731481481</v>
      </c>
      <c r="P2373">
        <f t="shared" si="225"/>
        <v>0</v>
      </c>
      <c r="Q2373">
        <f t="shared" si="226"/>
        <v>0</v>
      </c>
      <c r="R2373" t="str">
        <f t="shared" si="223"/>
        <v>technology</v>
      </c>
      <c r="S2373" t="str">
        <f t="shared" si="224"/>
        <v>web</v>
      </c>
      <c r="T2373">
        <f t="shared" si="227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222"/>
        <v>42088.069108796291</v>
      </c>
      <c r="P2374">
        <f t="shared" si="225"/>
        <v>3</v>
      </c>
      <c r="Q2374">
        <f t="shared" si="226"/>
        <v>30</v>
      </c>
      <c r="R2374" t="str">
        <f t="shared" si="223"/>
        <v>technology</v>
      </c>
      <c r="S2374" t="str">
        <f t="shared" si="224"/>
        <v>web</v>
      </c>
      <c r="T2374">
        <f t="shared" si="227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222"/>
        <v>42215.662314814821</v>
      </c>
      <c r="P2375">
        <f t="shared" si="225"/>
        <v>0</v>
      </c>
      <c r="Q2375">
        <f t="shared" si="226"/>
        <v>50</v>
      </c>
      <c r="R2375" t="str">
        <f t="shared" si="223"/>
        <v>technology</v>
      </c>
      <c r="S2375" t="str">
        <f t="shared" si="224"/>
        <v>web</v>
      </c>
      <c r="T2375">
        <f t="shared" si="227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222"/>
        <v>42017.843287037031</v>
      </c>
      <c r="P2376">
        <f t="shared" si="225"/>
        <v>0</v>
      </c>
      <c r="Q2376">
        <f t="shared" si="226"/>
        <v>10</v>
      </c>
      <c r="R2376" t="str">
        <f t="shared" si="223"/>
        <v>technology</v>
      </c>
      <c r="S2376" t="str">
        <f t="shared" si="224"/>
        <v>web</v>
      </c>
      <c r="T2376">
        <f t="shared" si="227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222"/>
        <v>42592.836076388892</v>
      </c>
      <c r="P2377">
        <f t="shared" si="225"/>
        <v>0</v>
      </c>
      <c r="Q2377">
        <f t="shared" si="226"/>
        <v>0</v>
      </c>
      <c r="R2377" t="str">
        <f t="shared" si="223"/>
        <v>technology</v>
      </c>
      <c r="S2377" t="str">
        <f t="shared" si="224"/>
        <v>web</v>
      </c>
      <c r="T2377">
        <f t="shared" si="227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222"/>
        <v>42318.925532407404</v>
      </c>
      <c r="P2378">
        <f t="shared" si="225"/>
        <v>11</v>
      </c>
      <c r="Q2378">
        <f t="shared" si="226"/>
        <v>81.58</v>
      </c>
      <c r="R2378" t="str">
        <f t="shared" si="223"/>
        <v>technology</v>
      </c>
      <c r="S2378" t="str">
        <f t="shared" si="224"/>
        <v>web</v>
      </c>
      <c r="T2378">
        <f t="shared" si="227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222"/>
        <v>42669.870173611111</v>
      </c>
      <c r="P2379">
        <f t="shared" si="225"/>
        <v>0</v>
      </c>
      <c r="Q2379">
        <f t="shared" si="226"/>
        <v>0</v>
      </c>
      <c r="R2379" t="str">
        <f t="shared" si="223"/>
        <v>technology</v>
      </c>
      <c r="S2379" t="str">
        <f t="shared" si="224"/>
        <v>web</v>
      </c>
      <c r="T2379">
        <f t="shared" si="227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222"/>
        <v>42213.013078703705</v>
      </c>
      <c r="P2380">
        <f t="shared" si="225"/>
        <v>0</v>
      </c>
      <c r="Q2380">
        <f t="shared" si="226"/>
        <v>0</v>
      </c>
      <c r="R2380" t="str">
        <f t="shared" si="223"/>
        <v>technology</v>
      </c>
      <c r="S2380" t="str">
        <f t="shared" si="224"/>
        <v>web</v>
      </c>
      <c r="T2380">
        <f t="shared" si="227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222"/>
        <v>42237.016388888893</v>
      </c>
      <c r="P2381">
        <f t="shared" si="225"/>
        <v>0</v>
      </c>
      <c r="Q2381">
        <f t="shared" si="226"/>
        <v>0</v>
      </c>
      <c r="R2381" t="str">
        <f t="shared" si="223"/>
        <v>technology</v>
      </c>
      <c r="S2381" t="str">
        <f t="shared" si="224"/>
        <v>web</v>
      </c>
      <c r="T2381">
        <f t="shared" si="227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222"/>
        <v>42248.793310185181</v>
      </c>
      <c r="P2382">
        <f t="shared" si="225"/>
        <v>0</v>
      </c>
      <c r="Q2382">
        <f t="shared" si="226"/>
        <v>18.329999999999998</v>
      </c>
      <c r="R2382" t="str">
        <f t="shared" si="223"/>
        <v>technology</v>
      </c>
      <c r="S2382" t="str">
        <f t="shared" si="224"/>
        <v>web</v>
      </c>
      <c r="T2382">
        <f t="shared" si="227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222"/>
        <v>42074.935740740737</v>
      </c>
      <c r="P2383">
        <f t="shared" si="225"/>
        <v>2</v>
      </c>
      <c r="Q2383">
        <f t="shared" si="226"/>
        <v>224.43</v>
      </c>
      <c r="R2383" t="str">
        <f t="shared" si="223"/>
        <v>technology</v>
      </c>
      <c r="S2383" t="str">
        <f t="shared" si="224"/>
        <v>web</v>
      </c>
      <c r="T2383">
        <f t="shared" si="227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222"/>
        <v>42195.187534722223</v>
      </c>
      <c r="P2384">
        <f t="shared" si="225"/>
        <v>3</v>
      </c>
      <c r="Q2384">
        <f t="shared" si="226"/>
        <v>37.5</v>
      </c>
      <c r="R2384" t="str">
        <f t="shared" si="223"/>
        <v>technology</v>
      </c>
      <c r="S2384" t="str">
        <f t="shared" si="224"/>
        <v>web</v>
      </c>
      <c r="T2384">
        <f t="shared" si="227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222"/>
        <v>42027.056793981479</v>
      </c>
      <c r="P2385">
        <f t="shared" si="225"/>
        <v>4</v>
      </c>
      <c r="Q2385">
        <f t="shared" si="226"/>
        <v>145</v>
      </c>
      <c r="R2385" t="str">
        <f t="shared" si="223"/>
        <v>technology</v>
      </c>
      <c r="S2385" t="str">
        <f t="shared" si="224"/>
        <v>web</v>
      </c>
      <c r="T2385">
        <f t="shared" si="227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222"/>
        <v>41927.067627314813</v>
      </c>
      <c r="P2386">
        <f t="shared" si="225"/>
        <v>1</v>
      </c>
      <c r="Q2386">
        <f t="shared" si="226"/>
        <v>1</v>
      </c>
      <c r="R2386" t="str">
        <f t="shared" si="223"/>
        <v>technology</v>
      </c>
      <c r="S2386" t="str">
        <f t="shared" si="224"/>
        <v>web</v>
      </c>
      <c r="T2386">
        <f t="shared" si="227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222"/>
        <v>42191.70175925926</v>
      </c>
      <c r="P2387">
        <f t="shared" si="225"/>
        <v>1</v>
      </c>
      <c r="Q2387">
        <f t="shared" si="226"/>
        <v>112.57</v>
      </c>
      <c r="R2387" t="str">
        <f t="shared" si="223"/>
        <v>technology</v>
      </c>
      <c r="S2387" t="str">
        <f t="shared" si="224"/>
        <v>web</v>
      </c>
      <c r="T2387">
        <f t="shared" si="227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222"/>
        <v>41954.838240740741</v>
      </c>
      <c r="P2388">
        <f t="shared" si="225"/>
        <v>0</v>
      </c>
      <c r="Q2388">
        <f t="shared" si="226"/>
        <v>0</v>
      </c>
      <c r="R2388" t="str">
        <f t="shared" si="223"/>
        <v>technology</v>
      </c>
      <c r="S2388" t="str">
        <f t="shared" si="224"/>
        <v>web</v>
      </c>
      <c r="T2388">
        <f t="shared" si="227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222"/>
        <v>42528.626620370371</v>
      </c>
      <c r="P2389">
        <f t="shared" si="225"/>
        <v>1</v>
      </c>
      <c r="Q2389">
        <f t="shared" si="226"/>
        <v>342</v>
      </c>
      <c r="R2389" t="str">
        <f t="shared" si="223"/>
        <v>technology</v>
      </c>
      <c r="S2389" t="str">
        <f t="shared" si="224"/>
        <v>web</v>
      </c>
      <c r="T2389">
        <f t="shared" si="227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222"/>
        <v>41989.853692129633</v>
      </c>
      <c r="P2390">
        <f t="shared" si="225"/>
        <v>1</v>
      </c>
      <c r="Q2390">
        <f t="shared" si="226"/>
        <v>57.88</v>
      </c>
      <c r="R2390" t="str">
        <f t="shared" si="223"/>
        <v>technology</v>
      </c>
      <c r="S2390" t="str">
        <f t="shared" si="224"/>
        <v>web</v>
      </c>
      <c r="T2390">
        <f t="shared" si="227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222"/>
        <v>42179.653379629628</v>
      </c>
      <c r="P2391">
        <f t="shared" si="225"/>
        <v>0</v>
      </c>
      <c r="Q2391">
        <f t="shared" si="226"/>
        <v>30</v>
      </c>
      <c r="R2391" t="str">
        <f t="shared" si="223"/>
        <v>technology</v>
      </c>
      <c r="S2391" t="str">
        <f t="shared" si="224"/>
        <v>web</v>
      </c>
      <c r="T2391">
        <f t="shared" si="227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222"/>
        <v>41968.262314814812</v>
      </c>
      <c r="P2392">
        <f t="shared" si="225"/>
        <v>0</v>
      </c>
      <c r="Q2392">
        <f t="shared" si="226"/>
        <v>0</v>
      </c>
      <c r="R2392" t="str">
        <f t="shared" si="223"/>
        <v>technology</v>
      </c>
      <c r="S2392" t="str">
        <f t="shared" si="224"/>
        <v>web</v>
      </c>
      <c r="T2392">
        <f t="shared" si="227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222"/>
        <v>42064.794490740736</v>
      </c>
      <c r="P2393">
        <f t="shared" si="225"/>
        <v>0</v>
      </c>
      <c r="Q2393">
        <f t="shared" si="226"/>
        <v>25</v>
      </c>
      <c r="R2393" t="str">
        <f t="shared" si="223"/>
        <v>technology</v>
      </c>
      <c r="S2393" t="str">
        <f t="shared" si="224"/>
        <v>web</v>
      </c>
      <c r="T2393">
        <f t="shared" si="227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222"/>
        <v>42276.120636574073</v>
      </c>
      <c r="P2394">
        <f t="shared" si="225"/>
        <v>0</v>
      </c>
      <c r="Q2394">
        <f t="shared" si="226"/>
        <v>0</v>
      </c>
      <c r="R2394" t="str">
        <f t="shared" si="223"/>
        <v>technology</v>
      </c>
      <c r="S2394" t="str">
        <f t="shared" si="224"/>
        <v>web</v>
      </c>
      <c r="T2394">
        <f t="shared" si="227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222"/>
        <v>42194.648344907408</v>
      </c>
      <c r="P2395">
        <f t="shared" si="225"/>
        <v>0</v>
      </c>
      <c r="Q2395">
        <f t="shared" si="226"/>
        <v>50</v>
      </c>
      <c r="R2395" t="str">
        <f t="shared" si="223"/>
        <v>technology</v>
      </c>
      <c r="S2395" t="str">
        <f t="shared" si="224"/>
        <v>web</v>
      </c>
      <c r="T2395">
        <f t="shared" si="227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222"/>
        <v>42031.362187499995</v>
      </c>
      <c r="P2396">
        <f t="shared" si="225"/>
        <v>0</v>
      </c>
      <c r="Q2396">
        <f t="shared" si="226"/>
        <v>1.5</v>
      </c>
      <c r="R2396" t="str">
        <f t="shared" si="223"/>
        <v>technology</v>
      </c>
      <c r="S2396" t="str">
        <f t="shared" si="224"/>
        <v>web</v>
      </c>
      <c r="T2396">
        <f t="shared" si="227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222"/>
        <v>42717.121377314819</v>
      </c>
      <c r="P2397">
        <f t="shared" si="225"/>
        <v>0</v>
      </c>
      <c r="Q2397">
        <f t="shared" si="226"/>
        <v>0</v>
      </c>
      <c r="R2397" t="str">
        <f t="shared" si="223"/>
        <v>technology</v>
      </c>
      <c r="S2397" t="str">
        <f t="shared" si="224"/>
        <v>web</v>
      </c>
      <c r="T2397">
        <f t="shared" si="227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222"/>
        <v>42262.849050925928</v>
      </c>
      <c r="P2398">
        <f t="shared" si="225"/>
        <v>0</v>
      </c>
      <c r="Q2398">
        <f t="shared" si="226"/>
        <v>10</v>
      </c>
      <c r="R2398" t="str">
        <f t="shared" si="223"/>
        <v>technology</v>
      </c>
      <c r="S2398" t="str">
        <f t="shared" si="224"/>
        <v>web</v>
      </c>
      <c r="T2398">
        <f t="shared" si="227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222"/>
        <v>41976.88490740741</v>
      </c>
      <c r="P2399">
        <f t="shared" si="225"/>
        <v>0</v>
      </c>
      <c r="Q2399">
        <f t="shared" si="226"/>
        <v>0</v>
      </c>
      <c r="R2399" t="str">
        <f t="shared" si="223"/>
        <v>technology</v>
      </c>
      <c r="S2399" t="str">
        <f t="shared" si="224"/>
        <v>web</v>
      </c>
      <c r="T2399">
        <f t="shared" si="227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222"/>
        <v>42157.916481481487</v>
      </c>
      <c r="P2400">
        <f t="shared" si="225"/>
        <v>0</v>
      </c>
      <c r="Q2400">
        <f t="shared" si="226"/>
        <v>0</v>
      </c>
      <c r="R2400" t="str">
        <f t="shared" si="223"/>
        <v>technology</v>
      </c>
      <c r="S2400" t="str">
        <f t="shared" si="224"/>
        <v>web</v>
      </c>
      <c r="T2400">
        <f t="shared" si="227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222"/>
        <v>41956.853078703702</v>
      </c>
      <c r="P2401">
        <f t="shared" si="225"/>
        <v>0</v>
      </c>
      <c r="Q2401">
        <f t="shared" si="226"/>
        <v>0</v>
      </c>
      <c r="R2401" t="str">
        <f t="shared" si="223"/>
        <v>technology</v>
      </c>
      <c r="S2401" t="str">
        <f t="shared" si="224"/>
        <v>web</v>
      </c>
      <c r="T2401">
        <f t="shared" si="227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222"/>
        <v>42444.268101851849</v>
      </c>
      <c r="P2402">
        <f t="shared" si="225"/>
        <v>0</v>
      </c>
      <c r="Q2402">
        <f t="shared" si="226"/>
        <v>0</v>
      </c>
      <c r="R2402" t="str">
        <f t="shared" si="223"/>
        <v>technology</v>
      </c>
      <c r="S2402" t="str">
        <f t="shared" si="224"/>
        <v>web</v>
      </c>
      <c r="T2402">
        <f t="shared" si="227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222"/>
        <v>42374.822870370372</v>
      </c>
      <c r="P2403">
        <f t="shared" si="225"/>
        <v>1</v>
      </c>
      <c r="Q2403">
        <f t="shared" si="226"/>
        <v>22.33</v>
      </c>
      <c r="R2403" t="str">
        <f t="shared" si="223"/>
        <v>food</v>
      </c>
      <c r="S2403" t="str">
        <f t="shared" si="224"/>
        <v>food trucks</v>
      </c>
      <c r="T2403">
        <f t="shared" si="227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222"/>
        <v>42107.679756944446</v>
      </c>
      <c r="P2404">
        <f t="shared" si="225"/>
        <v>0</v>
      </c>
      <c r="Q2404">
        <f t="shared" si="226"/>
        <v>52</v>
      </c>
      <c r="R2404" t="str">
        <f t="shared" si="223"/>
        <v>food</v>
      </c>
      <c r="S2404" t="str">
        <f t="shared" si="224"/>
        <v>food trucks</v>
      </c>
      <c r="T2404">
        <f t="shared" si="227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222"/>
        <v>42399.882615740738</v>
      </c>
      <c r="P2405">
        <f t="shared" si="225"/>
        <v>17</v>
      </c>
      <c r="Q2405">
        <f t="shared" si="226"/>
        <v>16.829999999999998</v>
      </c>
      <c r="R2405" t="str">
        <f t="shared" si="223"/>
        <v>food</v>
      </c>
      <c r="S2405" t="str">
        <f t="shared" si="224"/>
        <v>food trucks</v>
      </c>
      <c r="T2405">
        <f t="shared" si="227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222"/>
        <v>42342.03943287037</v>
      </c>
      <c r="P2406">
        <f t="shared" si="225"/>
        <v>0</v>
      </c>
      <c r="Q2406">
        <f t="shared" si="226"/>
        <v>0</v>
      </c>
      <c r="R2406" t="str">
        <f t="shared" si="223"/>
        <v>food</v>
      </c>
      <c r="S2406" t="str">
        <f t="shared" si="224"/>
        <v>food trucks</v>
      </c>
      <c r="T2406">
        <f t="shared" si="227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222"/>
        <v>42595.585358796292</v>
      </c>
      <c r="P2407">
        <f t="shared" si="225"/>
        <v>23</v>
      </c>
      <c r="Q2407">
        <f t="shared" si="226"/>
        <v>56.3</v>
      </c>
      <c r="R2407" t="str">
        <f t="shared" si="223"/>
        <v>food</v>
      </c>
      <c r="S2407" t="str">
        <f t="shared" si="224"/>
        <v>food trucks</v>
      </c>
      <c r="T2407">
        <f t="shared" si="227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222"/>
        <v>41983.110995370371</v>
      </c>
      <c r="P2408">
        <f t="shared" si="225"/>
        <v>41</v>
      </c>
      <c r="Q2408">
        <f t="shared" si="226"/>
        <v>84.06</v>
      </c>
      <c r="R2408" t="str">
        <f t="shared" si="223"/>
        <v>food</v>
      </c>
      <c r="S2408" t="str">
        <f t="shared" si="224"/>
        <v>food trucks</v>
      </c>
      <c r="T2408">
        <f t="shared" si="227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222"/>
        <v>42082.575555555552</v>
      </c>
      <c r="P2409">
        <f t="shared" si="225"/>
        <v>25</v>
      </c>
      <c r="Q2409">
        <f t="shared" si="226"/>
        <v>168.39</v>
      </c>
      <c r="R2409" t="str">
        <f t="shared" si="223"/>
        <v>food</v>
      </c>
      <c r="S2409" t="str">
        <f t="shared" si="224"/>
        <v>food trucks</v>
      </c>
      <c r="T2409">
        <f t="shared" si="227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222"/>
        <v>41919.140706018516</v>
      </c>
      <c r="P2410">
        <f t="shared" si="225"/>
        <v>0</v>
      </c>
      <c r="Q2410">
        <f t="shared" si="226"/>
        <v>15</v>
      </c>
      <c r="R2410" t="str">
        <f t="shared" si="223"/>
        <v>food</v>
      </c>
      <c r="S2410" t="str">
        <f t="shared" si="224"/>
        <v>food trucks</v>
      </c>
      <c r="T2410">
        <f t="shared" si="227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222"/>
        <v>42204.875868055555</v>
      </c>
      <c r="P2411">
        <f t="shared" si="225"/>
        <v>2</v>
      </c>
      <c r="Q2411">
        <f t="shared" si="226"/>
        <v>76.67</v>
      </c>
      <c r="R2411" t="str">
        <f t="shared" si="223"/>
        <v>food</v>
      </c>
      <c r="S2411" t="str">
        <f t="shared" si="224"/>
        <v>food trucks</v>
      </c>
      <c r="T2411">
        <f t="shared" si="227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222"/>
        <v>42224.408275462964</v>
      </c>
      <c r="P2412">
        <f t="shared" si="225"/>
        <v>0</v>
      </c>
      <c r="Q2412">
        <f t="shared" si="226"/>
        <v>0</v>
      </c>
      <c r="R2412" t="str">
        <f t="shared" si="223"/>
        <v>food</v>
      </c>
      <c r="S2412" t="str">
        <f t="shared" si="224"/>
        <v>food trucks</v>
      </c>
      <c r="T2412">
        <f t="shared" si="227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222"/>
        <v>42211.732430555552</v>
      </c>
      <c r="P2413">
        <f t="shared" si="225"/>
        <v>1</v>
      </c>
      <c r="Q2413">
        <f t="shared" si="226"/>
        <v>50.33</v>
      </c>
      <c r="R2413" t="str">
        <f t="shared" si="223"/>
        <v>food</v>
      </c>
      <c r="S2413" t="str">
        <f t="shared" si="224"/>
        <v>food trucks</v>
      </c>
      <c r="T2413">
        <f t="shared" si="227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222"/>
        <v>42655.736956018518</v>
      </c>
      <c r="P2414">
        <f t="shared" si="225"/>
        <v>0</v>
      </c>
      <c r="Q2414">
        <f t="shared" si="226"/>
        <v>0</v>
      </c>
      <c r="R2414" t="str">
        <f t="shared" si="223"/>
        <v>food</v>
      </c>
      <c r="S2414" t="str">
        <f t="shared" si="224"/>
        <v>food trucks</v>
      </c>
      <c r="T2414">
        <f t="shared" si="227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222"/>
        <v>41760.10974537037</v>
      </c>
      <c r="P2415">
        <f t="shared" si="225"/>
        <v>1</v>
      </c>
      <c r="Q2415">
        <f t="shared" si="226"/>
        <v>8.33</v>
      </c>
      <c r="R2415" t="str">
        <f t="shared" si="223"/>
        <v>food</v>
      </c>
      <c r="S2415" t="str">
        <f t="shared" si="224"/>
        <v>food trucks</v>
      </c>
      <c r="T2415">
        <f t="shared" si="227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222"/>
        <v>42198.695138888885</v>
      </c>
      <c r="P2416">
        <f t="shared" si="225"/>
        <v>3</v>
      </c>
      <c r="Q2416">
        <f t="shared" si="226"/>
        <v>35.380000000000003</v>
      </c>
      <c r="R2416" t="str">
        <f t="shared" si="223"/>
        <v>food</v>
      </c>
      <c r="S2416" t="str">
        <f t="shared" si="224"/>
        <v>food trucks</v>
      </c>
      <c r="T2416">
        <f t="shared" si="227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222"/>
        <v>42536.862800925926</v>
      </c>
      <c r="P2417">
        <f t="shared" si="225"/>
        <v>1</v>
      </c>
      <c r="Q2417">
        <f t="shared" si="226"/>
        <v>55.83</v>
      </c>
      <c r="R2417" t="str">
        <f t="shared" si="223"/>
        <v>food</v>
      </c>
      <c r="S2417" t="str">
        <f t="shared" si="224"/>
        <v>food trucks</v>
      </c>
      <c r="T2417">
        <f t="shared" si="227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222"/>
        <v>42019.737766203703</v>
      </c>
      <c r="P2418">
        <f t="shared" si="225"/>
        <v>0</v>
      </c>
      <c r="Q2418">
        <f t="shared" si="226"/>
        <v>5</v>
      </c>
      <c r="R2418" t="str">
        <f t="shared" si="223"/>
        <v>food</v>
      </c>
      <c r="S2418" t="str">
        <f t="shared" si="224"/>
        <v>food trucks</v>
      </c>
      <c r="T2418">
        <f t="shared" si="227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222"/>
        <v>41831.884108796294</v>
      </c>
      <c r="P2419">
        <f t="shared" si="225"/>
        <v>0</v>
      </c>
      <c r="Q2419">
        <f t="shared" si="226"/>
        <v>0</v>
      </c>
      <c r="R2419" t="str">
        <f t="shared" si="223"/>
        <v>food</v>
      </c>
      <c r="S2419" t="str">
        <f t="shared" si="224"/>
        <v>food trucks</v>
      </c>
      <c r="T2419">
        <f t="shared" si="227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222"/>
        <v>42027.856990740736</v>
      </c>
      <c r="P2420">
        <f t="shared" si="225"/>
        <v>0</v>
      </c>
      <c r="Q2420">
        <f t="shared" si="226"/>
        <v>1</v>
      </c>
      <c r="R2420" t="str">
        <f t="shared" si="223"/>
        <v>food</v>
      </c>
      <c r="S2420" t="str">
        <f t="shared" si="224"/>
        <v>food trucks</v>
      </c>
      <c r="T2420">
        <f t="shared" si="227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222"/>
        <v>41993.738298611104</v>
      </c>
      <c r="P2421">
        <f t="shared" si="225"/>
        <v>0</v>
      </c>
      <c r="Q2421">
        <f t="shared" si="226"/>
        <v>0</v>
      </c>
      <c r="R2421" t="str">
        <f t="shared" si="223"/>
        <v>food</v>
      </c>
      <c r="S2421" t="str">
        <f t="shared" si="224"/>
        <v>food trucks</v>
      </c>
      <c r="T2421">
        <f t="shared" si="227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222"/>
        <v>41893.028877314813</v>
      </c>
      <c r="P2422">
        <f t="shared" si="225"/>
        <v>15</v>
      </c>
      <c r="Q2422">
        <f t="shared" si="226"/>
        <v>69.47</v>
      </c>
      <c r="R2422" t="str">
        <f t="shared" si="223"/>
        <v>food</v>
      </c>
      <c r="S2422" t="str">
        <f t="shared" si="224"/>
        <v>food trucks</v>
      </c>
      <c r="T2422">
        <f t="shared" si="227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222"/>
        <v>42026.687453703707</v>
      </c>
      <c r="P2423">
        <f t="shared" si="225"/>
        <v>0</v>
      </c>
      <c r="Q2423">
        <f t="shared" si="226"/>
        <v>1</v>
      </c>
      <c r="R2423" t="str">
        <f t="shared" si="223"/>
        <v>food</v>
      </c>
      <c r="S2423" t="str">
        <f t="shared" si="224"/>
        <v>food trucks</v>
      </c>
      <c r="T2423">
        <f t="shared" si="227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222"/>
        <v>42044.724953703699</v>
      </c>
      <c r="P2424">
        <f t="shared" si="225"/>
        <v>0</v>
      </c>
      <c r="Q2424">
        <f t="shared" si="226"/>
        <v>1</v>
      </c>
      <c r="R2424" t="str">
        <f t="shared" si="223"/>
        <v>food</v>
      </c>
      <c r="S2424" t="str">
        <f t="shared" si="224"/>
        <v>food trucks</v>
      </c>
      <c r="T2424">
        <f t="shared" si="227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222"/>
        <v>41974.704745370371</v>
      </c>
      <c r="P2425">
        <f t="shared" si="225"/>
        <v>0</v>
      </c>
      <c r="Q2425">
        <f t="shared" si="226"/>
        <v>8</v>
      </c>
      <c r="R2425" t="str">
        <f t="shared" si="223"/>
        <v>food</v>
      </c>
      <c r="S2425" t="str">
        <f t="shared" si="224"/>
        <v>food trucks</v>
      </c>
      <c r="T2425">
        <f t="shared" si="227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222"/>
        <v>41909.892453703702</v>
      </c>
      <c r="P2426">
        <f t="shared" si="225"/>
        <v>1</v>
      </c>
      <c r="Q2426">
        <f t="shared" si="226"/>
        <v>34.44</v>
      </c>
      <c r="R2426" t="str">
        <f t="shared" si="223"/>
        <v>food</v>
      </c>
      <c r="S2426" t="str">
        <f t="shared" si="224"/>
        <v>food trucks</v>
      </c>
      <c r="T2426">
        <f t="shared" si="227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222"/>
        <v>42502.913761574076</v>
      </c>
      <c r="P2427">
        <f t="shared" si="225"/>
        <v>0</v>
      </c>
      <c r="Q2427">
        <f t="shared" si="226"/>
        <v>1</v>
      </c>
      <c r="R2427" t="str">
        <f t="shared" si="223"/>
        <v>food</v>
      </c>
      <c r="S2427" t="str">
        <f t="shared" si="224"/>
        <v>food trucks</v>
      </c>
      <c r="T2427">
        <f t="shared" si="227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222"/>
        <v>42164.170046296291</v>
      </c>
      <c r="P2428">
        <f t="shared" si="225"/>
        <v>0</v>
      </c>
      <c r="Q2428">
        <f t="shared" si="226"/>
        <v>0</v>
      </c>
      <c r="R2428" t="str">
        <f t="shared" si="223"/>
        <v>food</v>
      </c>
      <c r="S2428" t="str">
        <f t="shared" si="224"/>
        <v>food trucks</v>
      </c>
      <c r="T2428">
        <f t="shared" si="227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222"/>
        <v>42412.318668981476</v>
      </c>
      <c r="P2429">
        <f t="shared" si="225"/>
        <v>0</v>
      </c>
      <c r="Q2429">
        <f t="shared" si="226"/>
        <v>1</v>
      </c>
      <c r="R2429" t="str">
        <f t="shared" si="223"/>
        <v>food</v>
      </c>
      <c r="S2429" t="str">
        <f t="shared" si="224"/>
        <v>food trucks</v>
      </c>
      <c r="T2429">
        <f t="shared" si="227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222"/>
        <v>42045.784155092595</v>
      </c>
      <c r="P2430">
        <f t="shared" si="225"/>
        <v>0</v>
      </c>
      <c r="Q2430">
        <f t="shared" si="226"/>
        <v>1</v>
      </c>
      <c r="R2430" t="str">
        <f t="shared" si="223"/>
        <v>food</v>
      </c>
      <c r="S2430" t="str">
        <f t="shared" si="224"/>
        <v>food trucks</v>
      </c>
      <c r="T2430">
        <f t="shared" si="227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222"/>
        <v>42734.879236111112</v>
      </c>
      <c r="P2431">
        <f t="shared" si="225"/>
        <v>1</v>
      </c>
      <c r="Q2431">
        <f t="shared" si="226"/>
        <v>501.25</v>
      </c>
      <c r="R2431" t="str">
        <f t="shared" si="223"/>
        <v>food</v>
      </c>
      <c r="S2431" t="str">
        <f t="shared" si="224"/>
        <v>food trucks</v>
      </c>
      <c r="T2431">
        <f t="shared" si="227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222"/>
        <v>42382.130833333329</v>
      </c>
      <c r="P2432">
        <f t="shared" si="225"/>
        <v>1</v>
      </c>
      <c r="Q2432">
        <f t="shared" si="226"/>
        <v>10.5</v>
      </c>
      <c r="R2432" t="str">
        <f t="shared" si="223"/>
        <v>food</v>
      </c>
      <c r="S2432" t="str">
        <f t="shared" si="224"/>
        <v>food trucks</v>
      </c>
      <c r="T2432">
        <f t="shared" si="227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222"/>
        <v>42489.099687499998</v>
      </c>
      <c r="P2433">
        <f t="shared" si="225"/>
        <v>0</v>
      </c>
      <c r="Q2433">
        <f t="shared" si="226"/>
        <v>1</v>
      </c>
      <c r="R2433" t="str">
        <f t="shared" si="223"/>
        <v>food</v>
      </c>
      <c r="S2433" t="str">
        <f t="shared" si="224"/>
        <v>food trucks</v>
      </c>
      <c r="T2433">
        <f t="shared" si="227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228">(((J2434/60)/60)/24)+DATE(1970,1,1)</f>
        <v>42041.218715277777</v>
      </c>
      <c r="P2434">
        <f t="shared" si="225"/>
        <v>0</v>
      </c>
      <c r="Q2434">
        <f t="shared" si="226"/>
        <v>1</v>
      </c>
      <c r="R2434" t="str">
        <f t="shared" ref="R2434:R2497" si="229">LEFT(N2434,SEARCH("/",N2434)-1)</f>
        <v>food</v>
      </c>
      <c r="S2434" t="str">
        <f t="shared" ref="S2434:S2497" si="230">RIGHT(N2434,LEN(N2434)-SEARCH("/",N2434))</f>
        <v>food trucks</v>
      </c>
      <c r="T2434">
        <f t="shared" si="227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228"/>
        <v>42397.89980324074</v>
      </c>
      <c r="P2435">
        <f t="shared" ref="P2435:P2498" si="231">ROUND(E2435/D2435*100,0)</f>
        <v>0</v>
      </c>
      <c r="Q2435">
        <f t="shared" ref="Q2435:Q2498" si="232">IFERROR(ROUND(E2435/L2435,2),0)</f>
        <v>0</v>
      </c>
      <c r="R2435" t="str">
        <f t="shared" si="229"/>
        <v>food</v>
      </c>
      <c r="S2435" t="str">
        <f t="shared" si="230"/>
        <v>food trucks</v>
      </c>
      <c r="T2435">
        <f t="shared" ref="T2435:T2498" si="233">YEAR(O2435)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228"/>
        <v>42180.18604166666</v>
      </c>
      <c r="P2436">
        <f t="shared" si="231"/>
        <v>0</v>
      </c>
      <c r="Q2436">
        <f t="shared" si="232"/>
        <v>13</v>
      </c>
      <c r="R2436" t="str">
        <f t="shared" si="229"/>
        <v>food</v>
      </c>
      <c r="S2436" t="str">
        <f t="shared" si="230"/>
        <v>food trucks</v>
      </c>
      <c r="T2436">
        <f t="shared" si="233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228"/>
        <v>42252.277615740735</v>
      </c>
      <c r="P2437">
        <f t="shared" si="231"/>
        <v>0</v>
      </c>
      <c r="Q2437">
        <f t="shared" si="232"/>
        <v>306</v>
      </c>
      <c r="R2437" t="str">
        <f t="shared" si="229"/>
        <v>food</v>
      </c>
      <c r="S2437" t="str">
        <f t="shared" si="230"/>
        <v>food trucks</v>
      </c>
      <c r="T2437">
        <f t="shared" si="233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228"/>
        <v>42338.615393518514</v>
      </c>
      <c r="P2438">
        <f t="shared" si="231"/>
        <v>0</v>
      </c>
      <c r="Q2438">
        <f t="shared" si="232"/>
        <v>22.5</v>
      </c>
      <c r="R2438" t="str">
        <f t="shared" si="229"/>
        <v>food</v>
      </c>
      <c r="S2438" t="str">
        <f t="shared" si="230"/>
        <v>food trucks</v>
      </c>
      <c r="T2438">
        <f t="shared" si="233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228"/>
        <v>42031.965138888889</v>
      </c>
      <c r="P2439">
        <f t="shared" si="231"/>
        <v>0</v>
      </c>
      <c r="Q2439">
        <f t="shared" si="232"/>
        <v>0</v>
      </c>
      <c r="R2439" t="str">
        <f t="shared" si="229"/>
        <v>food</v>
      </c>
      <c r="S2439" t="str">
        <f t="shared" si="230"/>
        <v>food trucks</v>
      </c>
      <c r="T2439">
        <f t="shared" si="233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228"/>
        <v>42285.91506944444</v>
      </c>
      <c r="P2440">
        <f t="shared" si="231"/>
        <v>0</v>
      </c>
      <c r="Q2440">
        <f t="shared" si="232"/>
        <v>50</v>
      </c>
      <c r="R2440" t="str">
        <f t="shared" si="229"/>
        <v>food</v>
      </c>
      <c r="S2440" t="str">
        <f t="shared" si="230"/>
        <v>food trucks</v>
      </c>
      <c r="T2440">
        <f t="shared" si="233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228"/>
        <v>42265.818622685183</v>
      </c>
      <c r="P2441">
        <f t="shared" si="231"/>
        <v>0</v>
      </c>
      <c r="Q2441">
        <f t="shared" si="232"/>
        <v>0</v>
      </c>
      <c r="R2441" t="str">
        <f t="shared" si="229"/>
        <v>food</v>
      </c>
      <c r="S2441" t="str">
        <f t="shared" si="230"/>
        <v>food trucks</v>
      </c>
      <c r="T2441">
        <f t="shared" si="233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228"/>
        <v>42383.899456018517</v>
      </c>
      <c r="P2442">
        <f t="shared" si="231"/>
        <v>0</v>
      </c>
      <c r="Q2442">
        <f t="shared" si="232"/>
        <v>5</v>
      </c>
      <c r="R2442" t="str">
        <f t="shared" si="229"/>
        <v>food</v>
      </c>
      <c r="S2442" t="str">
        <f t="shared" si="230"/>
        <v>food trucks</v>
      </c>
      <c r="T2442">
        <f t="shared" si="233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228"/>
        <v>42187.125625000001</v>
      </c>
      <c r="P2443">
        <f t="shared" si="231"/>
        <v>108</v>
      </c>
      <c r="Q2443">
        <f t="shared" si="232"/>
        <v>74.23</v>
      </c>
      <c r="R2443" t="str">
        <f t="shared" si="229"/>
        <v>food</v>
      </c>
      <c r="S2443" t="str">
        <f t="shared" si="230"/>
        <v>small batch</v>
      </c>
      <c r="T2443">
        <f t="shared" si="233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228"/>
        <v>42052.666990740734</v>
      </c>
      <c r="P2444">
        <f t="shared" si="231"/>
        <v>126</v>
      </c>
      <c r="Q2444">
        <f t="shared" si="232"/>
        <v>81.25</v>
      </c>
      <c r="R2444" t="str">
        <f t="shared" si="229"/>
        <v>food</v>
      </c>
      <c r="S2444" t="str">
        <f t="shared" si="230"/>
        <v>small batch</v>
      </c>
      <c r="T2444">
        <f t="shared" si="233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228"/>
        <v>41836.625254629631</v>
      </c>
      <c r="P2445">
        <f t="shared" si="231"/>
        <v>203</v>
      </c>
      <c r="Q2445">
        <f t="shared" si="232"/>
        <v>130.22999999999999</v>
      </c>
      <c r="R2445" t="str">
        <f t="shared" si="229"/>
        <v>food</v>
      </c>
      <c r="S2445" t="str">
        <f t="shared" si="230"/>
        <v>small batch</v>
      </c>
      <c r="T2445">
        <f t="shared" si="233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228"/>
        <v>42485.754525462966</v>
      </c>
      <c r="P2446">
        <f t="shared" si="231"/>
        <v>109</v>
      </c>
      <c r="Q2446">
        <f t="shared" si="232"/>
        <v>53.41</v>
      </c>
      <c r="R2446" t="str">
        <f t="shared" si="229"/>
        <v>food</v>
      </c>
      <c r="S2446" t="str">
        <f t="shared" si="230"/>
        <v>small batch</v>
      </c>
      <c r="T2446">
        <f t="shared" si="233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228"/>
        <v>42243.190057870372</v>
      </c>
      <c r="P2447">
        <f t="shared" si="231"/>
        <v>173</v>
      </c>
      <c r="Q2447">
        <f t="shared" si="232"/>
        <v>75.13</v>
      </c>
      <c r="R2447" t="str">
        <f t="shared" si="229"/>
        <v>food</v>
      </c>
      <c r="S2447" t="str">
        <f t="shared" si="230"/>
        <v>small batch</v>
      </c>
      <c r="T2447">
        <f t="shared" si="233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228"/>
        <v>42670.602673611109</v>
      </c>
      <c r="P2448">
        <f t="shared" si="231"/>
        <v>168</v>
      </c>
      <c r="Q2448">
        <f t="shared" si="232"/>
        <v>75.67</v>
      </c>
      <c r="R2448" t="str">
        <f t="shared" si="229"/>
        <v>food</v>
      </c>
      <c r="S2448" t="str">
        <f t="shared" si="230"/>
        <v>small batch</v>
      </c>
      <c r="T2448">
        <f t="shared" si="233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228"/>
        <v>42654.469826388886</v>
      </c>
      <c r="P2449">
        <f t="shared" si="231"/>
        <v>427</v>
      </c>
      <c r="Q2449">
        <f t="shared" si="232"/>
        <v>31.69</v>
      </c>
      <c r="R2449" t="str">
        <f t="shared" si="229"/>
        <v>food</v>
      </c>
      <c r="S2449" t="str">
        <f t="shared" si="230"/>
        <v>small batch</v>
      </c>
      <c r="T2449">
        <f t="shared" si="233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228"/>
        <v>42607.316122685181</v>
      </c>
      <c r="P2450">
        <f t="shared" si="231"/>
        <v>108</v>
      </c>
      <c r="Q2450">
        <f t="shared" si="232"/>
        <v>47.78</v>
      </c>
      <c r="R2450" t="str">
        <f t="shared" si="229"/>
        <v>food</v>
      </c>
      <c r="S2450" t="str">
        <f t="shared" si="230"/>
        <v>small batch</v>
      </c>
      <c r="T2450">
        <f t="shared" si="233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228"/>
        <v>41943.142534722225</v>
      </c>
      <c r="P2451">
        <f t="shared" si="231"/>
        <v>108</v>
      </c>
      <c r="Q2451">
        <f t="shared" si="232"/>
        <v>90</v>
      </c>
      <c r="R2451" t="str">
        <f t="shared" si="229"/>
        <v>food</v>
      </c>
      <c r="S2451" t="str">
        <f t="shared" si="230"/>
        <v>small batch</v>
      </c>
      <c r="T2451">
        <f t="shared" si="233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228"/>
        <v>41902.07240740741</v>
      </c>
      <c r="P2452">
        <f t="shared" si="231"/>
        <v>102</v>
      </c>
      <c r="Q2452">
        <f t="shared" si="232"/>
        <v>149.31</v>
      </c>
      <c r="R2452" t="str">
        <f t="shared" si="229"/>
        <v>food</v>
      </c>
      <c r="S2452" t="str">
        <f t="shared" si="230"/>
        <v>small batch</v>
      </c>
      <c r="T2452">
        <f t="shared" si="233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228"/>
        <v>42779.908449074079</v>
      </c>
      <c r="P2453">
        <f t="shared" si="231"/>
        <v>115</v>
      </c>
      <c r="Q2453">
        <f t="shared" si="232"/>
        <v>62.07</v>
      </c>
      <c r="R2453" t="str">
        <f t="shared" si="229"/>
        <v>food</v>
      </c>
      <c r="S2453" t="str">
        <f t="shared" si="230"/>
        <v>small batch</v>
      </c>
      <c r="T2453">
        <f t="shared" si="233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228"/>
        <v>42338.84375</v>
      </c>
      <c r="P2454">
        <f t="shared" si="231"/>
        <v>134</v>
      </c>
      <c r="Q2454">
        <f t="shared" si="232"/>
        <v>53.4</v>
      </c>
      <c r="R2454" t="str">
        <f t="shared" si="229"/>
        <v>food</v>
      </c>
      <c r="S2454" t="str">
        <f t="shared" si="230"/>
        <v>small batch</v>
      </c>
      <c r="T2454">
        <f t="shared" si="233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228"/>
        <v>42738.692233796297</v>
      </c>
      <c r="P2455">
        <f t="shared" si="231"/>
        <v>155</v>
      </c>
      <c r="Q2455">
        <f t="shared" si="232"/>
        <v>69.27</v>
      </c>
      <c r="R2455" t="str">
        <f t="shared" si="229"/>
        <v>food</v>
      </c>
      <c r="S2455" t="str">
        <f t="shared" si="230"/>
        <v>small batch</v>
      </c>
      <c r="T2455">
        <f t="shared" si="233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228"/>
        <v>42770.201481481476</v>
      </c>
      <c r="P2456">
        <f t="shared" si="231"/>
        <v>101</v>
      </c>
      <c r="Q2456">
        <f t="shared" si="232"/>
        <v>271.51</v>
      </c>
      <c r="R2456" t="str">
        <f t="shared" si="229"/>
        <v>food</v>
      </c>
      <c r="S2456" t="str">
        <f t="shared" si="230"/>
        <v>small batch</v>
      </c>
      <c r="T2456">
        <f t="shared" si="233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228"/>
        <v>42452.781828703708</v>
      </c>
      <c r="P2457">
        <f t="shared" si="231"/>
        <v>182</v>
      </c>
      <c r="Q2457">
        <f t="shared" si="232"/>
        <v>34.130000000000003</v>
      </c>
      <c r="R2457" t="str">
        <f t="shared" si="229"/>
        <v>food</v>
      </c>
      <c r="S2457" t="str">
        <f t="shared" si="230"/>
        <v>small batch</v>
      </c>
      <c r="T2457">
        <f t="shared" si="233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228"/>
        <v>42761.961099537039</v>
      </c>
      <c r="P2458">
        <f t="shared" si="231"/>
        <v>181</v>
      </c>
      <c r="Q2458">
        <f t="shared" si="232"/>
        <v>40.49</v>
      </c>
      <c r="R2458" t="str">
        <f t="shared" si="229"/>
        <v>food</v>
      </c>
      <c r="S2458" t="str">
        <f t="shared" si="230"/>
        <v>small batch</v>
      </c>
      <c r="T2458">
        <f t="shared" si="233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228"/>
        <v>42423.602500000001</v>
      </c>
      <c r="P2459">
        <f t="shared" si="231"/>
        <v>102</v>
      </c>
      <c r="Q2459">
        <f t="shared" si="232"/>
        <v>189.76</v>
      </c>
      <c r="R2459" t="str">
        <f t="shared" si="229"/>
        <v>food</v>
      </c>
      <c r="S2459" t="str">
        <f t="shared" si="230"/>
        <v>small batch</v>
      </c>
      <c r="T2459">
        <f t="shared" si="233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228"/>
        <v>42495.871736111112</v>
      </c>
      <c r="P2460">
        <f t="shared" si="231"/>
        <v>110</v>
      </c>
      <c r="Q2460">
        <f t="shared" si="232"/>
        <v>68.86</v>
      </c>
      <c r="R2460" t="str">
        <f t="shared" si="229"/>
        <v>food</v>
      </c>
      <c r="S2460" t="str">
        <f t="shared" si="230"/>
        <v>small batch</v>
      </c>
      <c r="T2460">
        <f t="shared" si="233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228"/>
        <v>42407.637557870374</v>
      </c>
      <c r="P2461">
        <f t="shared" si="231"/>
        <v>102</v>
      </c>
      <c r="Q2461">
        <f t="shared" si="232"/>
        <v>108.78</v>
      </c>
      <c r="R2461" t="str">
        <f t="shared" si="229"/>
        <v>food</v>
      </c>
      <c r="S2461" t="str">
        <f t="shared" si="230"/>
        <v>small batch</v>
      </c>
      <c r="T2461">
        <f t="shared" si="233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228"/>
        <v>42704.187118055561</v>
      </c>
      <c r="P2462">
        <f t="shared" si="231"/>
        <v>101</v>
      </c>
      <c r="Q2462">
        <f t="shared" si="232"/>
        <v>125.99</v>
      </c>
      <c r="R2462" t="str">
        <f t="shared" si="229"/>
        <v>food</v>
      </c>
      <c r="S2462" t="str">
        <f t="shared" si="230"/>
        <v>small batch</v>
      </c>
      <c r="T2462">
        <f t="shared" si="233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228"/>
        <v>40784.012696759259</v>
      </c>
      <c r="P2463">
        <f t="shared" si="231"/>
        <v>104</v>
      </c>
      <c r="Q2463">
        <f t="shared" si="232"/>
        <v>90.52</v>
      </c>
      <c r="R2463" t="str">
        <f t="shared" si="229"/>
        <v>music</v>
      </c>
      <c r="S2463" t="str">
        <f t="shared" si="230"/>
        <v>indie rock</v>
      </c>
      <c r="T2463">
        <f t="shared" si="233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228"/>
        <v>41089.186296296299</v>
      </c>
      <c r="P2464">
        <f t="shared" si="231"/>
        <v>111</v>
      </c>
      <c r="Q2464">
        <f t="shared" si="232"/>
        <v>28.88</v>
      </c>
      <c r="R2464" t="str">
        <f t="shared" si="229"/>
        <v>music</v>
      </c>
      <c r="S2464" t="str">
        <f t="shared" si="230"/>
        <v>indie rock</v>
      </c>
      <c r="T2464">
        <f t="shared" si="233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228"/>
        <v>41341.111400462964</v>
      </c>
      <c r="P2465">
        <f t="shared" si="231"/>
        <v>116</v>
      </c>
      <c r="Q2465">
        <f t="shared" si="232"/>
        <v>31</v>
      </c>
      <c r="R2465" t="str">
        <f t="shared" si="229"/>
        <v>music</v>
      </c>
      <c r="S2465" t="str">
        <f t="shared" si="230"/>
        <v>indie rock</v>
      </c>
      <c r="T2465">
        <f t="shared" si="233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228"/>
        <v>42248.90042824074</v>
      </c>
      <c r="P2466">
        <f t="shared" si="231"/>
        <v>111</v>
      </c>
      <c r="Q2466">
        <f t="shared" si="232"/>
        <v>51.67</v>
      </c>
      <c r="R2466" t="str">
        <f t="shared" si="229"/>
        <v>music</v>
      </c>
      <c r="S2466" t="str">
        <f t="shared" si="230"/>
        <v>indie rock</v>
      </c>
      <c r="T2466">
        <f t="shared" si="233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228"/>
        <v>41145.719305555554</v>
      </c>
      <c r="P2467">
        <f t="shared" si="231"/>
        <v>180</v>
      </c>
      <c r="Q2467">
        <f t="shared" si="232"/>
        <v>26.27</v>
      </c>
      <c r="R2467" t="str">
        <f t="shared" si="229"/>
        <v>music</v>
      </c>
      <c r="S2467" t="str">
        <f t="shared" si="230"/>
        <v>indie rock</v>
      </c>
      <c r="T2467">
        <f t="shared" si="233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228"/>
        <v>41373.102465277778</v>
      </c>
      <c r="P2468">
        <f t="shared" si="231"/>
        <v>100</v>
      </c>
      <c r="Q2468">
        <f t="shared" si="232"/>
        <v>48.08</v>
      </c>
      <c r="R2468" t="str">
        <f t="shared" si="229"/>
        <v>music</v>
      </c>
      <c r="S2468" t="str">
        <f t="shared" si="230"/>
        <v>indie rock</v>
      </c>
      <c r="T2468">
        <f t="shared" si="233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228"/>
        <v>41025.874201388891</v>
      </c>
      <c r="P2469">
        <f t="shared" si="231"/>
        <v>119</v>
      </c>
      <c r="Q2469">
        <f t="shared" si="232"/>
        <v>27.56</v>
      </c>
      <c r="R2469" t="str">
        <f t="shared" si="229"/>
        <v>music</v>
      </c>
      <c r="S2469" t="str">
        <f t="shared" si="230"/>
        <v>indie rock</v>
      </c>
      <c r="T2469">
        <f t="shared" si="233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228"/>
        <v>41174.154178240737</v>
      </c>
      <c r="P2470">
        <f t="shared" si="231"/>
        <v>107</v>
      </c>
      <c r="Q2470">
        <f t="shared" si="232"/>
        <v>36.97</v>
      </c>
      <c r="R2470" t="str">
        <f t="shared" si="229"/>
        <v>music</v>
      </c>
      <c r="S2470" t="str">
        <f t="shared" si="230"/>
        <v>indie rock</v>
      </c>
      <c r="T2470">
        <f t="shared" si="233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228"/>
        <v>40557.429733796293</v>
      </c>
      <c r="P2471">
        <f t="shared" si="231"/>
        <v>114</v>
      </c>
      <c r="Q2471">
        <f t="shared" si="232"/>
        <v>29.02</v>
      </c>
      <c r="R2471" t="str">
        <f t="shared" si="229"/>
        <v>music</v>
      </c>
      <c r="S2471" t="str">
        <f t="shared" si="230"/>
        <v>indie rock</v>
      </c>
      <c r="T2471">
        <f t="shared" si="233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228"/>
        <v>41023.07471064815</v>
      </c>
      <c r="P2472">
        <f t="shared" si="231"/>
        <v>103</v>
      </c>
      <c r="Q2472">
        <f t="shared" si="232"/>
        <v>28.66</v>
      </c>
      <c r="R2472" t="str">
        <f t="shared" si="229"/>
        <v>music</v>
      </c>
      <c r="S2472" t="str">
        <f t="shared" si="230"/>
        <v>indie rock</v>
      </c>
      <c r="T2472">
        <f t="shared" si="233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228"/>
        <v>40893.992962962962</v>
      </c>
      <c r="P2473">
        <f t="shared" si="231"/>
        <v>128</v>
      </c>
      <c r="Q2473">
        <f t="shared" si="232"/>
        <v>37.65</v>
      </c>
      <c r="R2473" t="str">
        <f t="shared" si="229"/>
        <v>music</v>
      </c>
      <c r="S2473" t="str">
        <f t="shared" si="230"/>
        <v>indie rock</v>
      </c>
      <c r="T2473">
        <f t="shared" si="233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228"/>
        <v>40354.11550925926</v>
      </c>
      <c r="P2474">
        <f t="shared" si="231"/>
        <v>136</v>
      </c>
      <c r="Q2474">
        <f t="shared" si="232"/>
        <v>97.9</v>
      </c>
      <c r="R2474" t="str">
        <f t="shared" si="229"/>
        <v>music</v>
      </c>
      <c r="S2474" t="str">
        <f t="shared" si="230"/>
        <v>indie rock</v>
      </c>
      <c r="T2474">
        <f t="shared" si="233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228"/>
        <v>41193.748483796298</v>
      </c>
      <c r="P2475">
        <f t="shared" si="231"/>
        <v>100</v>
      </c>
      <c r="Q2475">
        <f t="shared" si="232"/>
        <v>42.55</v>
      </c>
      <c r="R2475" t="str">
        <f t="shared" si="229"/>
        <v>music</v>
      </c>
      <c r="S2475" t="str">
        <f t="shared" si="230"/>
        <v>indie rock</v>
      </c>
      <c r="T2475">
        <f t="shared" si="233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228"/>
        <v>40417.011296296296</v>
      </c>
      <c r="P2476">
        <f t="shared" si="231"/>
        <v>100</v>
      </c>
      <c r="Q2476">
        <f t="shared" si="232"/>
        <v>131.58000000000001</v>
      </c>
      <c r="R2476" t="str">
        <f t="shared" si="229"/>
        <v>music</v>
      </c>
      <c r="S2476" t="str">
        <f t="shared" si="230"/>
        <v>indie rock</v>
      </c>
      <c r="T2476">
        <f t="shared" si="233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228"/>
        <v>40310.287673611114</v>
      </c>
      <c r="P2477">
        <f t="shared" si="231"/>
        <v>105</v>
      </c>
      <c r="Q2477">
        <f t="shared" si="232"/>
        <v>32.32</v>
      </c>
      <c r="R2477" t="str">
        <f t="shared" si="229"/>
        <v>music</v>
      </c>
      <c r="S2477" t="str">
        <f t="shared" si="230"/>
        <v>indie rock</v>
      </c>
      <c r="T2477">
        <f t="shared" si="233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228"/>
        <v>41913.328356481477</v>
      </c>
      <c r="P2478">
        <f t="shared" si="231"/>
        <v>105</v>
      </c>
      <c r="Q2478">
        <f t="shared" si="232"/>
        <v>61.1</v>
      </c>
      <c r="R2478" t="str">
        <f t="shared" si="229"/>
        <v>music</v>
      </c>
      <c r="S2478" t="str">
        <f t="shared" si="230"/>
        <v>indie rock</v>
      </c>
      <c r="T2478">
        <f t="shared" si="233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228"/>
        <v>41088.691493055558</v>
      </c>
      <c r="P2479">
        <f t="shared" si="231"/>
        <v>171</v>
      </c>
      <c r="Q2479">
        <f t="shared" si="232"/>
        <v>31.34</v>
      </c>
      <c r="R2479" t="str">
        <f t="shared" si="229"/>
        <v>music</v>
      </c>
      <c r="S2479" t="str">
        <f t="shared" si="230"/>
        <v>indie rock</v>
      </c>
      <c r="T2479">
        <f t="shared" si="233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228"/>
        <v>41257.950381944444</v>
      </c>
      <c r="P2480">
        <f t="shared" si="231"/>
        <v>128</v>
      </c>
      <c r="Q2480">
        <f t="shared" si="232"/>
        <v>129.11000000000001</v>
      </c>
      <c r="R2480" t="str">
        <f t="shared" si="229"/>
        <v>music</v>
      </c>
      <c r="S2480" t="str">
        <f t="shared" si="230"/>
        <v>indie rock</v>
      </c>
      <c r="T2480">
        <f t="shared" si="233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228"/>
        <v>41107.726782407408</v>
      </c>
      <c r="P2481">
        <f t="shared" si="231"/>
        <v>133</v>
      </c>
      <c r="Q2481">
        <f t="shared" si="232"/>
        <v>25.02</v>
      </c>
      <c r="R2481" t="str">
        <f t="shared" si="229"/>
        <v>music</v>
      </c>
      <c r="S2481" t="str">
        <f t="shared" si="230"/>
        <v>indie rock</v>
      </c>
      <c r="T2481">
        <f t="shared" si="233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228"/>
        <v>42227.936157407406</v>
      </c>
      <c r="P2482">
        <f t="shared" si="231"/>
        <v>100</v>
      </c>
      <c r="Q2482">
        <f t="shared" si="232"/>
        <v>250</v>
      </c>
      <c r="R2482" t="str">
        <f t="shared" si="229"/>
        <v>music</v>
      </c>
      <c r="S2482" t="str">
        <f t="shared" si="230"/>
        <v>indie rock</v>
      </c>
      <c r="T2482">
        <f t="shared" si="233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228"/>
        <v>40999.645925925928</v>
      </c>
      <c r="P2483">
        <f t="shared" si="231"/>
        <v>113</v>
      </c>
      <c r="Q2483">
        <f t="shared" si="232"/>
        <v>47.54</v>
      </c>
      <c r="R2483" t="str">
        <f t="shared" si="229"/>
        <v>music</v>
      </c>
      <c r="S2483" t="str">
        <f t="shared" si="230"/>
        <v>indie rock</v>
      </c>
      <c r="T2483">
        <f t="shared" si="233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228"/>
        <v>40711.782210648147</v>
      </c>
      <c r="P2484">
        <f t="shared" si="231"/>
        <v>100</v>
      </c>
      <c r="Q2484">
        <f t="shared" si="232"/>
        <v>40.04</v>
      </c>
      <c r="R2484" t="str">
        <f t="shared" si="229"/>
        <v>music</v>
      </c>
      <c r="S2484" t="str">
        <f t="shared" si="230"/>
        <v>indie rock</v>
      </c>
      <c r="T2484">
        <f t="shared" si="233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228"/>
        <v>40970.750034722223</v>
      </c>
      <c r="P2485">
        <f t="shared" si="231"/>
        <v>114</v>
      </c>
      <c r="Q2485">
        <f t="shared" si="232"/>
        <v>65.84</v>
      </c>
      <c r="R2485" t="str">
        <f t="shared" si="229"/>
        <v>music</v>
      </c>
      <c r="S2485" t="str">
        <f t="shared" si="230"/>
        <v>indie rock</v>
      </c>
      <c r="T2485">
        <f t="shared" si="233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228"/>
        <v>40771.916701388887</v>
      </c>
      <c r="P2486">
        <f t="shared" si="231"/>
        <v>119</v>
      </c>
      <c r="Q2486">
        <f t="shared" si="232"/>
        <v>46.4</v>
      </c>
      <c r="R2486" t="str">
        <f t="shared" si="229"/>
        <v>music</v>
      </c>
      <c r="S2486" t="str">
        <f t="shared" si="230"/>
        <v>indie rock</v>
      </c>
      <c r="T2486">
        <f t="shared" si="233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228"/>
        <v>40793.998599537037</v>
      </c>
      <c r="P2487">
        <f t="shared" si="231"/>
        <v>103</v>
      </c>
      <c r="Q2487">
        <f t="shared" si="232"/>
        <v>50.37</v>
      </c>
      <c r="R2487" t="str">
        <f t="shared" si="229"/>
        <v>music</v>
      </c>
      <c r="S2487" t="str">
        <f t="shared" si="230"/>
        <v>indie rock</v>
      </c>
      <c r="T2487">
        <f t="shared" si="233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228"/>
        <v>40991.708055555559</v>
      </c>
      <c r="P2488">
        <f t="shared" si="231"/>
        <v>266</v>
      </c>
      <c r="Q2488">
        <f t="shared" si="232"/>
        <v>26.57</v>
      </c>
      <c r="R2488" t="str">
        <f t="shared" si="229"/>
        <v>music</v>
      </c>
      <c r="S2488" t="str">
        <f t="shared" si="230"/>
        <v>indie rock</v>
      </c>
      <c r="T2488">
        <f t="shared" si="233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228"/>
        <v>41026.083298611113</v>
      </c>
      <c r="P2489">
        <f t="shared" si="231"/>
        <v>100</v>
      </c>
      <c r="Q2489">
        <f t="shared" si="232"/>
        <v>39.49</v>
      </c>
      <c r="R2489" t="str">
        <f t="shared" si="229"/>
        <v>music</v>
      </c>
      <c r="S2489" t="str">
        <f t="shared" si="230"/>
        <v>indie rock</v>
      </c>
      <c r="T2489">
        <f t="shared" si="233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228"/>
        <v>40833.633194444446</v>
      </c>
      <c r="P2490">
        <f t="shared" si="231"/>
        <v>107</v>
      </c>
      <c r="Q2490">
        <f t="shared" si="232"/>
        <v>49.25</v>
      </c>
      <c r="R2490" t="str">
        <f t="shared" si="229"/>
        <v>music</v>
      </c>
      <c r="S2490" t="str">
        <f t="shared" si="230"/>
        <v>indie rock</v>
      </c>
      <c r="T2490">
        <f t="shared" si="233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228"/>
        <v>41373.690266203703</v>
      </c>
      <c r="P2491">
        <f t="shared" si="231"/>
        <v>134</v>
      </c>
      <c r="Q2491">
        <f t="shared" si="232"/>
        <v>62.38</v>
      </c>
      <c r="R2491" t="str">
        <f t="shared" si="229"/>
        <v>music</v>
      </c>
      <c r="S2491" t="str">
        <f t="shared" si="230"/>
        <v>indie rock</v>
      </c>
      <c r="T2491">
        <f t="shared" si="233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228"/>
        <v>41023.227731481478</v>
      </c>
      <c r="P2492">
        <f t="shared" si="231"/>
        <v>121</v>
      </c>
      <c r="Q2492">
        <f t="shared" si="232"/>
        <v>37.94</v>
      </c>
      <c r="R2492" t="str">
        <f t="shared" si="229"/>
        <v>music</v>
      </c>
      <c r="S2492" t="str">
        <f t="shared" si="230"/>
        <v>indie rock</v>
      </c>
      <c r="T2492">
        <f t="shared" si="233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228"/>
        <v>40542.839282407411</v>
      </c>
      <c r="P2493">
        <f t="shared" si="231"/>
        <v>103</v>
      </c>
      <c r="Q2493">
        <f t="shared" si="232"/>
        <v>51.6</v>
      </c>
      <c r="R2493" t="str">
        <f t="shared" si="229"/>
        <v>music</v>
      </c>
      <c r="S2493" t="str">
        <f t="shared" si="230"/>
        <v>indie rock</v>
      </c>
      <c r="T2493">
        <f t="shared" si="233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228"/>
        <v>41024.985972222225</v>
      </c>
      <c r="P2494">
        <f t="shared" si="231"/>
        <v>125</v>
      </c>
      <c r="Q2494">
        <f t="shared" si="232"/>
        <v>27.78</v>
      </c>
      <c r="R2494" t="str">
        <f t="shared" si="229"/>
        <v>music</v>
      </c>
      <c r="S2494" t="str">
        <f t="shared" si="230"/>
        <v>indie rock</v>
      </c>
      <c r="T2494">
        <f t="shared" si="233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228"/>
        <v>41348.168287037035</v>
      </c>
      <c r="P2495">
        <f t="shared" si="231"/>
        <v>129</v>
      </c>
      <c r="Q2495">
        <f t="shared" si="232"/>
        <v>99.38</v>
      </c>
      <c r="R2495" t="str">
        <f t="shared" si="229"/>
        <v>music</v>
      </c>
      <c r="S2495" t="str">
        <f t="shared" si="230"/>
        <v>indie rock</v>
      </c>
      <c r="T2495">
        <f t="shared" si="233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228"/>
        <v>41022.645185185182</v>
      </c>
      <c r="P2496">
        <f t="shared" si="231"/>
        <v>101</v>
      </c>
      <c r="Q2496">
        <f t="shared" si="232"/>
        <v>38.85</v>
      </c>
      <c r="R2496" t="str">
        <f t="shared" si="229"/>
        <v>music</v>
      </c>
      <c r="S2496" t="str">
        <f t="shared" si="230"/>
        <v>indie rock</v>
      </c>
      <c r="T2496">
        <f t="shared" si="233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228"/>
        <v>41036.946469907409</v>
      </c>
      <c r="P2497">
        <f t="shared" si="231"/>
        <v>128</v>
      </c>
      <c r="Q2497">
        <f t="shared" si="232"/>
        <v>45.55</v>
      </c>
      <c r="R2497" t="str">
        <f t="shared" si="229"/>
        <v>music</v>
      </c>
      <c r="S2497" t="str">
        <f t="shared" si="230"/>
        <v>indie rock</v>
      </c>
      <c r="T2497">
        <f t="shared" si="233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234">(((J2498/60)/60)/24)+DATE(1970,1,1)</f>
        <v>41327.996435185189</v>
      </c>
      <c r="P2498">
        <f t="shared" si="231"/>
        <v>100</v>
      </c>
      <c r="Q2498">
        <f t="shared" si="232"/>
        <v>600</v>
      </c>
      <c r="R2498" t="str">
        <f t="shared" ref="R2498:R2561" si="235">LEFT(N2498,SEARCH("/",N2498)-1)</f>
        <v>music</v>
      </c>
      <c r="S2498" t="str">
        <f t="shared" ref="S2498:S2561" si="236">RIGHT(N2498,LEN(N2498)-SEARCH("/",N2498))</f>
        <v>indie rock</v>
      </c>
      <c r="T2498">
        <f t="shared" si="233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234"/>
        <v>40730.878912037035</v>
      </c>
      <c r="P2499">
        <f t="shared" ref="P2499:P2562" si="237">ROUND(E2499/D2499*100,0)</f>
        <v>113</v>
      </c>
      <c r="Q2499">
        <f t="shared" ref="Q2499:Q2562" si="238">IFERROR(ROUND(E2499/L2499,2),0)</f>
        <v>80.55</v>
      </c>
      <c r="R2499" t="str">
        <f t="shared" si="235"/>
        <v>music</v>
      </c>
      <c r="S2499" t="str">
        <f t="shared" si="236"/>
        <v>indie rock</v>
      </c>
      <c r="T2499">
        <f t="shared" ref="T2499:T2562" si="239">YEAR(O2499)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234"/>
        <v>42017.967442129629</v>
      </c>
      <c r="P2500">
        <f t="shared" si="237"/>
        <v>106</v>
      </c>
      <c r="Q2500">
        <f t="shared" si="238"/>
        <v>52.8</v>
      </c>
      <c r="R2500" t="str">
        <f t="shared" si="235"/>
        <v>music</v>
      </c>
      <c r="S2500" t="str">
        <f t="shared" si="236"/>
        <v>indie rock</v>
      </c>
      <c r="T2500">
        <f t="shared" si="23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234"/>
        <v>41226.648576388885</v>
      </c>
      <c r="P2501">
        <f t="shared" si="237"/>
        <v>203</v>
      </c>
      <c r="Q2501">
        <f t="shared" si="238"/>
        <v>47.68</v>
      </c>
      <c r="R2501" t="str">
        <f t="shared" si="235"/>
        <v>music</v>
      </c>
      <c r="S2501" t="str">
        <f t="shared" si="236"/>
        <v>indie rock</v>
      </c>
      <c r="T2501">
        <f t="shared" si="23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234"/>
        <v>41053.772858796299</v>
      </c>
      <c r="P2502">
        <f t="shared" si="237"/>
        <v>113</v>
      </c>
      <c r="Q2502">
        <f t="shared" si="238"/>
        <v>23.45</v>
      </c>
      <c r="R2502" t="str">
        <f t="shared" si="235"/>
        <v>music</v>
      </c>
      <c r="S2502" t="str">
        <f t="shared" si="236"/>
        <v>indie rock</v>
      </c>
      <c r="T2502">
        <f t="shared" si="23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234"/>
        <v>42244.776666666665</v>
      </c>
      <c r="P2503">
        <f t="shared" si="237"/>
        <v>3</v>
      </c>
      <c r="Q2503">
        <f t="shared" si="238"/>
        <v>40.14</v>
      </c>
      <c r="R2503" t="str">
        <f t="shared" si="235"/>
        <v>food</v>
      </c>
      <c r="S2503" t="str">
        <f t="shared" si="236"/>
        <v>restaurants</v>
      </c>
      <c r="T2503">
        <f t="shared" si="23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234"/>
        <v>41858.825439814813</v>
      </c>
      <c r="P2504">
        <f t="shared" si="237"/>
        <v>0</v>
      </c>
      <c r="Q2504">
        <f t="shared" si="238"/>
        <v>17.2</v>
      </c>
      <c r="R2504" t="str">
        <f t="shared" si="235"/>
        <v>food</v>
      </c>
      <c r="S2504" t="str">
        <f t="shared" si="236"/>
        <v>restaurants</v>
      </c>
      <c r="T2504">
        <f t="shared" si="23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234"/>
        <v>42498.899398148147</v>
      </c>
      <c r="P2505">
        <f t="shared" si="237"/>
        <v>0</v>
      </c>
      <c r="Q2505">
        <f t="shared" si="238"/>
        <v>0</v>
      </c>
      <c r="R2505" t="str">
        <f t="shared" si="235"/>
        <v>food</v>
      </c>
      <c r="S2505" t="str">
        <f t="shared" si="236"/>
        <v>restaurants</v>
      </c>
      <c r="T2505">
        <f t="shared" si="23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234"/>
        <v>41928.015439814815</v>
      </c>
      <c r="P2506">
        <f t="shared" si="237"/>
        <v>0</v>
      </c>
      <c r="Q2506">
        <f t="shared" si="238"/>
        <v>0</v>
      </c>
      <c r="R2506" t="str">
        <f t="shared" si="235"/>
        <v>food</v>
      </c>
      <c r="S2506" t="str">
        <f t="shared" si="236"/>
        <v>restaurants</v>
      </c>
      <c r="T2506">
        <f t="shared" si="23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234"/>
        <v>42047.05574074074</v>
      </c>
      <c r="P2507">
        <f t="shared" si="237"/>
        <v>0</v>
      </c>
      <c r="Q2507">
        <f t="shared" si="238"/>
        <v>0</v>
      </c>
      <c r="R2507" t="str">
        <f t="shared" si="235"/>
        <v>food</v>
      </c>
      <c r="S2507" t="str">
        <f t="shared" si="236"/>
        <v>restaurants</v>
      </c>
      <c r="T2507">
        <f t="shared" si="23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234"/>
        <v>42258.297094907408</v>
      </c>
      <c r="P2508">
        <f t="shared" si="237"/>
        <v>1</v>
      </c>
      <c r="Q2508">
        <f t="shared" si="238"/>
        <v>15</v>
      </c>
      <c r="R2508" t="str">
        <f t="shared" si="235"/>
        <v>food</v>
      </c>
      <c r="S2508" t="str">
        <f t="shared" si="236"/>
        <v>restaurants</v>
      </c>
      <c r="T2508">
        <f t="shared" si="23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234"/>
        <v>42105.072962962964</v>
      </c>
      <c r="P2509">
        <f t="shared" si="237"/>
        <v>0</v>
      </c>
      <c r="Q2509">
        <f t="shared" si="238"/>
        <v>0</v>
      </c>
      <c r="R2509" t="str">
        <f t="shared" si="235"/>
        <v>food</v>
      </c>
      <c r="S2509" t="str">
        <f t="shared" si="236"/>
        <v>restaurants</v>
      </c>
      <c r="T2509">
        <f t="shared" si="23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234"/>
        <v>41835.951782407406</v>
      </c>
      <c r="P2510">
        <f t="shared" si="237"/>
        <v>0</v>
      </c>
      <c r="Q2510">
        <f t="shared" si="238"/>
        <v>0</v>
      </c>
      <c r="R2510" t="str">
        <f t="shared" si="235"/>
        <v>food</v>
      </c>
      <c r="S2510" t="str">
        <f t="shared" si="236"/>
        <v>restaurants</v>
      </c>
      <c r="T2510">
        <f t="shared" si="23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234"/>
        <v>42058.809594907405</v>
      </c>
      <c r="P2511">
        <f t="shared" si="237"/>
        <v>1</v>
      </c>
      <c r="Q2511">
        <f t="shared" si="238"/>
        <v>35.71</v>
      </c>
      <c r="R2511" t="str">
        <f t="shared" si="235"/>
        <v>food</v>
      </c>
      <c r="S2511" t="str">
        <f t="shared" si="236"/>
        <v>restaurants</v>
      </c>
      <c r="T2511">
        <f t="shared" si="23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234"/>
        <v>42078.997361111105</v>
      </c>
      <c r="P2512">
        <f t="shared" si="237"/>
        <v>0</v>
      </c>
      <c r="Q2512">
        <f t="shared" si="238"/>
        <v>37.5</v>
      </c>
      <c r="R2512" t="str">
        <f t="shared" si="235"/>
        <v>food</v>
      </c>
      <c r="S2512" t="str">
        <f t="shared" si="236"/>
        <v>restaurants</v>
      </c>
      <c r="T2512">
        <f t="shared" si="23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234"/>
        <v>42371.446909722217</v>
      </c>
      <c r="P2513">
        <f t="shared" si="237"/>
        <v>0</v>
      </c>
      <c r="Q2513">
        <f t="shared" si="238"/>
        <v>0</v>
      </c>
      <c r="R2513" t="str">
        <f t="shared" si="235"/>
        <v>food</v>
      </c>
      <c r="S2513" t="str">
        <f t="shared" si="236"/>
        <v>restaurants</v>
      </c>
      <c r="T2513">
        <f t="shared" si="23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234"/>
        <v>41971.876863425925</v>
      </c>
      <c r="P2514">
        <f t="shared" si="237"/>
        <v>0</v>
      </c>
      <c r="Q2514">
        <f t="shared" si="238"/>
        <v>0</v>
      </c>
      <c r="R2514" t="str">
        <f t="shared" si="235"/>
        <v>food</v>
      </c>
      <c r="S2514" t="str">
        <f t="shared" si="236"/>
        <v>restaurants</v>
      </c>
      <c r="T2514">
        <f t="shared" si="23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234"/>
        <v>42732.00681712963</v>
      </c>
      <c r="P2515">
        <f t="shared" si="237"/>
        <v>0</v>
      </c>
      <c r="Q2515">
        <f t="shared" si="238"/>
        <v>0</v>
      </c>
      <c r="R2515" t="str">
        <f t="shared" si="235"/>
        <v>food</v>
      </c>
      <c r="S2515" t="str">
        <f t="shared" si="236"/>
        <v>restaurants</v>
      </c>
      <c r="T2515">
        <f t="shared" si="23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234"/>
        <v>41854.389780092592</v>
      </c>
      <c r="P2516">
        <f t="shared" si="237"/>
        <v>2</v>
      </c>
      <c r="Q2516">
        <f t="shared" si="238"/>
        <v>52.5</v>
      </c>
      <c r="R2516" t="str">
        <f t="shared" si="235"/>
        <v>food</v>
      </c>
      <c r="S2516" t="str">
        <f t="shared" si="236"/>
        <v>restaurants</v>
      </c>
      <c r="T2516">
        <f t="shared" si="23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234"/>
        <v>42027.839733796296</v>
      </c>
      <c r="P2517">
        <f t="shared" si="237"/>
        <v>19</v>
      </c>
      <c r="Q2517">
        <f t="shared" si="238"/>
        <v>77.5</v>
      </c>
      <c r="R2517" t="str">
        <f t="shared" si="235"/>
        <v>food</v>
      </c>
      <c r="S2517" t="str">
        <f t="shared" si="236"/>
        <v>restaurants</v>
      </c>
      <c r="T2517">
        <f t="shared" si="23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234"/>
        <v>41942.653379629628</v>
      </c>
      <c r="P2518">
        <f t="shared" si="237"/>
        <v>0</v>
      </c>
      <c r="Q2518">
        <f t="shared" si="238"/>
        <v>0</v>
      </c>
      <c r="R2518" t="str">
        <f t="shared" si="235"/>
        <v>food</v>
      </c>
      <c r="S2518" t="str">
        <f t="shared" si="236"/>
        <v>restaurants</v>
      </c>
      <c r="T2518">
        <f t="shared" si="23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234"/>
        <v>42052.802430555559</v>
      </c>
      <c r="P2519">
        <f t="shared" si="237"/>
        <v>10</v>
      </c>
      <c r="Q2519">
        <f t="shared" si="238"/>
        <v>53.55</v>
      </c>
      <c r="R2519" t="str">
        <f t="shared" si="235"/>
        <v>food</v>
      </c>
      <c r="S2519" t="str">
        <f t="shared" si="236"/>
        <v>restaurants</v>
      </c>
      <c r="T2519">
        <f t="shared" si="23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234"/>
        <v>41926.680879629632</v>
      </c>
      <c r="P2520">
        <f t="shared" si="237"/>
        <v>0</v>
      </c>
      <c r="Q2520">
        <f t="shared" si="238"/>
        <v>0</v>
      </c>
      <c r="R2520" t="str">
        <f t="shared" si="235"/>
        <v>food</v>
      </c>
      <c r="S2520" t="str">
        <f t="shared" si="236"/>
        <v>restaurants</v>
      </c>
      <c r="T2520">
        <f t="shared" si="23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234"/>
        <v>41809.155138888891</v>
      </c>
      <c r="P2521">
        <f t="shared" si="237"/>
        <v>0</v>
      </c>
      <c r="Q2521">
        <f t="shared" si="238"/>
        <v>16.25</v>
      </c>
      <c r="R2521" t="str">
        <f t="shared" si="235"/>
        <v>food</v>
      </c>
      <c r="S2521" t="str">
        <f t="shared" si="236"/>
        <v>restaurants</v>
      </c>
      <c r="T2521">
        <f t="shared" si="23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234"/>
        <v>42612.600520833337</v>
      </c>
      <c r="P2522">
        <f t="shared" si="237"/>
        <v>0</v>
      </c>
      <c r="Q2522">
        <f t="shared" si="238"/>
        <v>0</v>
      </c>
      <c r="R2522" t="str">
        <f t="shared" si="235"/>
        <v>food</v>
      </c>
      <c r="S2522" t="str">
        <f t="shared" si="236"/>
        <v>restaurants</v>
      </c>
      <c r="T2522">
        <f t="shared" si="23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234"/>
        <v>42269.967835648145</v>
      </c>
      <c r="P2523">
        <f t="shared" si="237"/>
        <v>109</v>
      </c>
      <c r="Q2523">
        <f t="shared" si="238"/>
        <v>103.68</v>
      </c>
      <c r="R2523" t="str">
        <f t="shared" si="235"/>
        <v>music</v>
      </c>
      <c r="S2523" t="str">
        <f t="shared" si="236"/>
        <v>classical music</v>
      </c>
      <c r="T2523">
        <f t="shared" si="23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234"/>
        <v>42460.573611111111</v>
      </c>
      <c r="P2524">
        <f t="shared" si="237"/>
        <v>100</v>
      </c>
      <c r="Q2524">
        <f t="shared" si="238"/>
        <v>185.19</v>
      </c>
      <c r="R2524" t="str">
        <f t="shared" si="235"/>
        <v>music</v>
      </c>
      <c r="S2524" t="str">
        <f t="shared" si="236"/>
        <v>classical music</v>
      </c>
      <c r="T2524">
        <f t="shared" si="23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234"/>
        <v>41930.975601851853</v>
      </c>
      <c r="P2525">
        <f t="shared" si="237"/>
        <v>156</v>
      </c>
      <c r="Q2525">
        <f t="shared" si="238"/>
        <v>54.15</v>
      </c>
      <c r="R2525" t="str">
        <f t="shared" si="235"/>
        <v>music</v>
      </c>
      <c r="S2525" t="str">
        <f t="shared" si="236"/>
        <v>classical music</v>
      </c>
      <c r="T2525">
        <f t="shared" si="23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234"/>
        <v>41961.807372685187</v>
      </c>
      <c r="P2526">
        <f t="shared" si="237"/>
        <v>102</v>
      </c>
      <c r="Q2526">
        <f t="shared" si="238"/>
        <v>177.21</v>
      </c>
      <c r="R2526" t="str">
        <f t="shared" si="235"/>
        <v>music</v>
      </c>
      <c r="S2526" t="str">
        <f t="shared" si="236"/>
        <v>classical music</v>
      </c>
      <c r="T2526">
        <f t="shared" si="23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234"/>
        <v>41058.844571759262</v>
      </c>
      <c r="P2527">
        <f t="shared" si="237"/>
        <v>100</v>
      </c>
      <c r="Q2527">
        <f t="shared" si="238"/>
        <v>100.33</v>
      </c>
      <c r="R2527" t="str">
        <f t="shared" si="235"/>
        <v>music</v>
      </c>
      <c r="S2527" t="str">
        <f t="shared" si="236"/>
        <v>classical music</v>
      </c>
      <c r="T2527">
        <f t="shared" si="23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234"/>
        <v>41953.091134259259</v>
      </c>
      <c r="P2528">
        <f t="shared" si="237"/>
        <v>113</v>
      </c>
      <c r="Q2528">
        <f t="shared" si="238"/>
        <v>136.91</v>
      </c>
      <c r="R2528" t="str">
        <f t="shared" si="235"/>
        <v>music</v>
      </c>
      <c r="S2528" t="str">
        <f t="shared" si="236"/>
        <v>classical music</v>
      </c>
      <c r="T2528">
        <f t="shared" si="23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234"/>
        <v>41546.75105324074</v>
      </c>
      <c r="P2529">
        <f t="shared" si="237"/>
        <v>102</v>
      </c>
      <c r="Q2529">
        <f t="shared" si="238"/>
        <v>57.54</v>
      </c>
      <c r="R2529" t="str">
        <f t="shared" si="235"/>
        <v>music</v>
      </c>
      <c r="S2529" t="str">
        <f t="shared" si="236"/>
        <v>classical music</v>
      </c>
      <c r="T2529">
        <f t="shared" si="23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234"/>
        <v>42217.834525462968</v>
      </c>
      <c r="P2530">
        <f t="shared" si="237"/>
        <v>107</v>
      </c>
      <c r="Q2530">
        <f t="shared" si="238"/>
        <v>52.96</v>
      </c>
      <c r="R2530" t="str">
        <f t="shared" si="235"/>
        <v>music</v>
      </c>
      <c r="S2530" t="str">
        <f t="shared" si="236"/>
        <v>classical music</v>
      </c>
      <c r="T2530">
        <f t="shared" si="23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234"/>
        <v>40948.080729166664</v>
      </c>
      <c r="P2531">
        <f t="shared" si="237"/>
        <v>104</v>
      </c>
      <c r="Q2531">
        <f t="shared" si="238"/>
        <v>82.33</v>
      </c>
      <c r="R2531" t="str">
        <f t="shared" si="235"/>
        <v>music</v>
      </c>
      <c r="S2531" t="str">
        <f t="shared" si="236"/>
        <v>classical music</v>
      </c>
      <c r="T2531">
        <f t="shared" si="23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234"/>
        <v>42081.864641203705</v>
      </c>
      <c r="P2532">
        <f t="shared" si="237"/>
        <v>100</v>
      </c>
      <c r="Q2532">
        <f t="shared" si="238"/>
        <v>135.41999999999999</v>
      </c>
      <c r="R2532" t="str">
        <f t="shared" si="235"/>
        <v>music</v>
      </c>
      <c r="S2532" t="str">
        <f t="shared" si="236"/>
        <v>classical music</v>
      </c>
      <c r="T2532">
        <f t="shared" si="23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234"/>
        <v>42208.680023148147</v>
      </c>
      <c r="P2533">
        <f t="shared" si="237"/>
        <v>100</v>
      </c>
      <c r="Q2533">
        <f t="shared" si="238"/>
        <v>74.069999999999993</v>
      </c>
      <c r="R2533" t="str">
        <f t="shared" si="235"/>
        <v>music</v>
      </c>
      <c r="S2533" t="str">
        <f t="shared" si="236"/>
        <v>classical music</v>
      </c>
      <c r="T2533">
        <f t="shared" si="23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234"/>
        <v>41107.849143518521</v>
      </c>
      <c r="P2534">
        <f t="shared" si="237"/>
        <v>126</v>
      </c>
      <c r="Q2534">
        <f t="shared" si="238"/>
        <v>84.08</v>
      </c>
      <c r="R2534" t="str">
        <f t="shared" si="235"/>
        <v>music</v>
      </c>
      <c r="S2534" t="str">
        <f t="shared" si="236"/>
        <v>classical music</v>
      </c>
      <c r="T2534">
        <f t="shared" si="23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234"/>
        <v>41304.751284722224</v>
      </c>
      <c r="P2535">
        <f t="shared" si="237"/>
        <v>111</v>
      </c>
      <c r="Q2535">
        <f t="shared" si="238"/>
        <v>61.03</v>
      </c>
      <c r="R2535" t="str">
        <f t="shared" si="235"/>
        <v>music</v>
      </c>
      <c r="S2535" t="str">
        <f t="shared" si="236"/>
        <v>classical music</v>
      </c>
      <c r="T2535">
        <f t="shared" si="23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234"/>
        <v>40127.700370370374</v>
      </c>
      <c r="P2536">
        <f t="shared" si="237"/>
        <v>105</v>
      </c>
      <c r="Q2536">
        <f t="shared" si="238"/>
        <v>150</v>
      </c>
      <c r="R2536" t="str">
        <f t="shared" si="235"/>
        <v>music</v>
      </c>
      <c r="S2536" t="str">
        <f t="shared" si="236"/>
        <v>classical music</v>
      </c>
      <c r="T2536">
        <f t="shared" si="23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234"/>
        <v>41943.791030092594</v>
      </c>
      <c r="P2537">
        <f t="shared" si="237"/>
        <v>104</v>
      </c>
      <c r="Q2537">
        <f t="shared" si="238"/>
        <v>266.08999999999997</v>
      </c>
      <c r="R2537" t="str">
        <f t="shared" si="235"/>
        <v>music</v>
      </c>
      <c r="S2537" t="str">
        <f t="shared" si="236"/>
        <v>classical music</v>
      </c>
      <c r="T2537">
        <f t="shared" si="23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234"/>
        <v>41464.106087962966</v>
      </c>
      <c r="P2538">
        <f t="shared" si="237"/>
        <v>116</v>
      </c>
      <c r="Q2538">
        <f t="shared" si="238"/>
        <v>7.25</v>
      </c>
      <c r="R2538" t="str">
        <f t="shared" si="235"/>
        <v>music</v>
      </c>
      <c r="S2538" t="str">
        <f t="shared" si="236"/>
        <v>classical music</v>
      </c>
      <c r="T2538">
        <f t="shared" si="23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234"/>
        <v>40696.648784722223</v>
      </c>
      <c r="P2539">
        <f t="shared" si="237"/>
        <v>110</v>
      </c>
      <c r="Q2539">
        <f t="shared" si="238"/>
        <v>100</v>
      </c>
      <c r="R2539" t="str">
        <f t="shared" si="235"/>
        <v>music</v>
      </c>
      <c r="S2539" t="str">
        <f t="shared" si="236"/>
        <v>classical music</v>
      </c>
      <c r="T2539">
        <f t="shared" si="23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234"/>
        <v>41298.509965277779</v>
      </c>
      <c r="P2540">
        <f t="shared" si="237"/>
        <v>113</v>
      </c>
      <c r="Q2540">
        <f t="shared" si="238"/>
        <v>109.96</v>
      </c>
      <c r="R2540" t="str">
        <f t="shared" si="235"/>
        <v>music</v>
      </c>
      <c r="S2540" t="str">
        <f t="shared" si="236"/>
        <v>classical music</v>
      </c>
      <c r="T2540">
        <f t="shared" si="23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234"/>
        <v>41977.902222222227</v>
      </c>
      <c r="P2541">
        <f t="shared" si="237"/>
        <v>100</v>
      </c>
      <c r="Q2541">
        <f t="shared" si="238"/>
        <v>169.92</v>
      </c>
      <c r="R2541" t="str">
        <f t="shared" si="235"/>
        <v>music</v>
      </c>
      <c r="S2541" t="str">
        <f t="shared" si="236"/>
        <v>classical music</v>
      </c>
      <c r="T2541">
        <f t="shared" si="23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234"/>
        <v>40785.675011574072</v>
      </c>
      <c r="P2542">
        <f t="shared" si="237"/>
        <v>103</v>
      </c>
      <c r="Q2542">
        <f t="shared" si="238"/>
        <v>95.74</v>
      </c>
      <c r="R2542" t="str">
        <f t="shared" si="235"/>
        <v>music</v>
      </c>
      <c r="S2542" t="str">
        <f t="shared" si="236"/>
        <v>classical music</v>
      </c>
      <c r="T2542">
        <f t="shared" si="23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234"/>
        <v>41483.449282407404</v>
      </c>
      <c r="P2543">
        <f t="shared" si="237"/>
        <v>107</v>
      </c>
      <c r="Q2543">
        <f t="shared" si="238"/>
        <v>59.46</v>
      </c>
      <c r="R2543" t="str">
        <f t="shared" si="235"/>
        <v>music</v>
      </c>
      <c r="S2543" t="str">
        <f t="shared" si="236"/>
        <v>classical music</v>
      </c>
      <c r="T2543">
        <f t="shared" si="23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234"/>
        <v>41509.426585648151</v>
      </c>
      <c r="P2544">
        <f t="shared" si="237"/>
        <v>104</v>
      </c>
      <c r="Q2544">
        <f t="shared" si="238"/>
        <v>55.77</v>
      </c>
      <c r="R2544" t="str">
        <f t="shared" si="235"/>
        <v>music</v>
      </c>
      <c r="S2544" t="str">
        <f t="shared" si="236"/>
        <v>classical music</v>
      </c>
      <c r="T2544">
        <f t="shared" si="23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234"/>
        <v>40514.107615740737</v>
      </c>
      <c r="P2545">
        <f t="shared" si="237"/>
        <v>156</v>
      </c>
      <c r="Q2545">
        <f t="shared" si="238"/>
        <v>30.08</v>
      </c>
      <c r="R2545" t="str">
        <f t="shared" si="235"/>
        <v>music</v>
      </c>
      <c r="S2545" t="str">
        <f t="shared" si="236"/>
        <v>classical music</v>
      </c>
      <c r="T2545">
        <f t="shared" si="23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234"/>
        <v>41068.520474537036</v>
      </c>
      <c r="P2546">
        <f t="shared" si="237"/>
        <v>101</v>
      </c>
      <c r="Q2546">
        <f t="shared" si="238"/>
        <v>88.44</v>
      </c>
      <c r="R2546" t="str">
        <f t="shared" si="235"/>
        <v>music</v>
      </c>
      <c r="S2546" t="str">
        <f t="shared" si="236"/>
        <v>classical music</v>
      </c>
      <c r="T2546">
        <f t="shared" si="23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234"/>
        <v>42027.13817129629</v>
      </c>
      <c r="P2547">
        <f t="shared" si="237"/>
        <v>195</v>
      </c>
      <c r="Q2547">
        <f t="shared" si="238"/>
        <v>64.03</v>
      </c>
      <c r="R2547" t="str">
        <f t="shared" si="235"/>
        <v>music</v>
      </c>
      <c r="S2547" t="str">
        <f t="shared" si="236"/>
        <v>classical music</v>
      </c>
      <c r="T2547">
        <f t="shared" si="23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234"/>
        <v>41524.858553240738</v>
      </c>
      <c r="P2548">
        <f t="shared" si="237"/>
        <v>112</v>
      </c>
      <c r="Q2548">
        <f t="shared" si="238"/>
        <v>60.15</v>
      </c>
      <c r="R2548" t="str">
        <f t="shared" si="235"/>
        <v>music</v>
      </c>
      <c r="S2548" t="str">
        <f t="shared" si="236"/>
        <v>classical music</v>
      </c>
      <c r="T2548">
        <f t="shared" si="23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234"/>
        <v>40973.773182870369</v>
      </c>
      <c r="P2549">
        <f t="shared" si="237"/>
        <v>120</v>
      </c>
      <c r="Q2549">
        <f t="shared" si="238"/>
        <v>49.19</v>
      </c>
      <c r="R2549" t="str">
        <f t="shared" si="235"/>
        <v>music</v>
      </c>
      <c r="S2549" t="str">
        <f t="shared" si="236"/>
        <v>classical music</v>
      </c>
      <c r="T2549">
        <f t="shared" si="23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234"/>
        <v>42618.625428240746</v>
      </c>
      <c r="P2550">
        <f t="shared" si="237"/>
        <v>102</v>
      </c>
      <c r="Q2550">
        <f t="shared" si="238"/>
        <v>165.16</v>
      </c>
      <c r="R2550" t="str">
        <f t="shared" si="235"/>
        <v>music</v>
      </c>
      <c r="S2550" t="str">
        <f t="shared" si="236"/>
        <v>classical music</v>
      </c>
      <c r="T2550">
        <f t="shared" si="23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234"/>
        <v>41390.757754629631</v>
      </c>
      <c r="P2551">
        <f t="shared" si="237"/>
        <v>103</v>
      </c>
      <c r="Q2551">
        <f t="shared" si="238"/>
        <v>43.62</v>
      </c>
      <c r="R2551" t="str">
        <f t="shared" si="235"/>
        <v>music</v>
      </c>
      <c r="S2551" t="str">
        <f t="shared" si="236"/>
        <v>classical music</v>
      </c>
      <c r="T2551">
        <f t="shared" si="23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234"/>
        <v>42228.634328703702</v>
      </c>
      <c r="P2552">
        <f t="shared" si="237"/>
        <v>101</v>
      </c>
      <c r="Q2552">
        <f t="shared" si="238"/>
        <v>43.7</v>
      </c>
      <c r="R2552" t="str">
        <f t="shared" si="235"/>
        <v>music</v>
      </c>
      <c r="S2552" t="str">
        <f t="shared" si="236"/>
        <v>classical music</v>
      </c>
      <c r="T2552">
        <f t="shared" si="23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234"/>
        <v>40961.252141203702</v>
      </c>
      <c r="P2553">
        <f t="shared" si="237"/>
        <v>103</v>
      </c>
      <c r="Q2553">
        <f t="shared" si="238"/>
        <v>67.42</v>
      </c>
      <c r="R2553" t="str">
        <f t="shared" si="235"/>
        <v>music</v>
      </c>
      <c r="S2553" t="str">
        <f t="shared" si="236"/>
        <v>classical music</v>
      </c>
      <c r="T2553">
        <f t="shared" si="23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234"/>
        <v>42769.809965277775</v>
      </c>
      <c r="P2554">
        <f t="shared" si="237"/>
        <v>107</v>
      </c>
      <c r="Q2554">
        <f t="shared" si="238"/>
        <v>177.5</v>
      </c>
      <c r="R2554" t="str">
        <f t="shared" si="235"/>
        <v>music</v>
      </c>
      <c r="S2554" t="str">
        <f t="shared" si="236"/>
        <v>classical music</v>
      </c>
      <c r="T2554">
        <f t="shared" si="23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234"/>
        <v>41113.199155092596</v>
      </c>
      <c r="P2555">
        <f t="shared" si="237"/>
        <v>156</v>
      </c>
      <c r="Q2555">
        <f t="shared" si="238"/>
        <v>38.880000000000003</v>
      </c>
      <c r="R2555" t="str">
        <f t="shared" si="235"/>
        <v>music</v>
      </c>
      <c r="S2555" t="str">
        <f t="shared" si="236"/>
        <v>classical music</v>
      </c>
      <c r="T2555">
        <f t="shared" si="23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234"/>
        <v>42125.078275462962</v>
      </c>
      <c r="P2556">
        <f t="shared" si="237"/>
        <v>123</v>
      </c>
      <c r="Q2556">
        <f t="shared" si="238"/>
        <v>54.99</v>
      </c>
      <c r="R2556" t="str">
        <f t="shared" si="235"/>
        <v>music</v>
      </c>
      <c r="S2556" t="str">
        <f t="shared" si="236"/>
        <v>classical music</v>
      </c>
      <c r="T2556">
        <f t="shared" si="23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234"/>
        <v>41026.655011574076</v>
      </c>
      <c r="P2557">
        <f t="shared" si="237"/>
        <v>107</v>
      </c>
      <c r="Q2557">
        <f t="shared" si="238"/>
        <v>61.34</v>
      </c>
      <c r="R2557" t="str">
        <f t="shared" si="235"/>
        <v>music</v>
      </c>
      <c r="S2557" t="str">
        <f t="shared" si="236"/>
        <v>classical music</v>
      </c>
      <c r="T2557">
        <f t="shared" si="23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234"/>
        <v>41222.991400462961</v>
      </c>
      <c r="P2558">
        <f t="shared" si="237"/>
        <v>106</v>
      </c>
      <c r="Q2558">
        <f t="shared" si="238"/>
        <v>23.12</v>
      </c>
      <c r="R2558" t="str">
        <f t="shared" si="235"/>
        <v>music</v>
      </c>
      <c r="S2558" t="str">
        <f t="shared" si="236"/>
        <v>classical music</v>
      </c>
      <c r="T2558">
        <f t="shared" si="23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234"/>
        <v>41744.745208333334</v>
      </c>
      <c r="P2559">
        <f t="shared" si="237"/>
        <v>118</v>
      </c>
      <c r="Q2559">
        <f t="shared" si="238"/>
        <v>29.61</v>
      </c>
      <c r="R2559" t="str">
        <f t="shared" si="235"/>
        <v>music</v>
      </c>
      <c r="S2559" t="str">
        <f t="shared" si="236"/>
        <v>classical music</v>
      </c>
      <c r="T2559">
        <f t="shared" si="23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234"/>
        <v>42093.860023148154</v>
      </c>
      <c r="P2560">
        <f t="shared" si="237"/>
        <v>109</v>
      </c>
      <c r="Q2560">
        <f t="shared" si="238"/>
        <v>75.61</v>
      </c>
      <c r="R2560" t="str">
        <f t="shared" si="235"/>
        <v>music</v>
      </c>
      <c r="S2560" t="str">
        <f t="shared" si="236"/>
        <v>classical music</v>
      </c>
      <c r="T2560">
        <f t="shared" si="23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234"/>
        <v>40829.873657407406</v>
      </c>
      <c r="P2561">
        <f t="shared" si="237"/>
        <v>111</v>
      </c>
      <c r="Q2561">
        <f t="shared" si="238"/>
        <v>35.6</v>
      </c>
      <c r="R2561" t="str">
        <f t="shared" si="235"/>
        <v>music</v>
      </c>
      <c r="S2561" t="str">
        <f t="shared" si="236"/>
        <v>classical music</v>
      </c>
      <c r="T2561">
        <f t="shared" si="23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240">(((J2562/60)/60)/24)+DATE(1970,1,1)</f>
        <v>42039.951087962967</v>
      </c>
      <c r="P2562">
        <f t="shared" si="237"/>
        <v>100</v>
      </c>
      <c r="Q2562">
        <f t="shared" si="238"/>
        <v>143</v>
      </c>
      <c r="R2562" t="str">
        <f t="shared" ref="R2562:R2625" si="241">LEFT(N2562,SEARCH("/",N2562)-1)</f>
        <v>music</v>
      </c>
      <c r="S2562" t="str">
        <f t="shared" ref="S2562:S2625" si="242">RIGHT(N2562,LEN(N2562)-SEARCH("/",N2562))</f>
        <v>classical music</v>
      </c>
      <c r="T2562">
        <f t="shared" si="23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240"/>
        <v>42260.528807870374</v>
      </c>
      <c r="P2563">
        <f t="shared" ref="P2563:P2626" si="243">ROUND(E2563/D2563*100,0)</f>
        <v>0</v>
      </c>
      <c r="Q2563">
        <f t="shared" ref="Q2563:Q2626" si="244">IFERROR(ROUND(E2563/L2563,2),0)</f>
        <v>0</v>
      </c>
      <c r="R2563" t="str">
        <f t="shared" si="241"/>
        <v>food</v>
      </c>
      <c r="S2563" t="str">
        <f t="shared" si="242"/>
        <v>food trucks</v>
      </c>
      <c r="T2563">
        <f t="shared" ref="T2563:T2626" si="245">YEAR(O2563)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40"/>
        <v>42594.524756944447</v>
      </c>
      <c r="P2564">
        <f t="shared" si="243"/>
        <v>1</v>
      </c>
      <c r="Q2564">
        <f t="shared" si="244"/>
        <v>25</v>
      </c>
      <c r="R2564" t="str">
        <f t="shared" si="241"/>
        <v>food</v>
      </c>
      <c r="S2564" t="str">
        <f t="shared" si="242"/>
        <v>food trucks</v>
      </c>
      <c r="T2564">
        <f t="shared" si="245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40"/>
        <v>42155.139479166668</v>
      </c>
      <c r="P2565">
        <f t="shared" si="243"/>
        <v>0</v>
      </c>
      <c r="Q2565">
        <f t="shared" si="244"/>
        <v>0</v>
      </c>
      <c r="R2565" t="str">
        <f t="shared" si="241"/>
        <v>food</v>
      </c>
      <c r="S2565" t="str">
        <f t="shared" si="242"/>
        <v>food trucks</v>
      </c>
      <c r="T2565">
        <f t="shared" si="245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40"/>
        <v>41822.040497685186</v>
      </c>
      <c r="P2566">
        <f t="shared" si="243"/>
        <v>0</v>
      </c>
      <c r="Q2566">
        <f t="shared" si="244"/>
        <v>0</v>
      </c>
      <c r="R2566" t="str">
        <f t="shared" si="241"/>
        <v>food</v>
      </c>
      <c r="S2566" t="str">
        <f t="shared" si="242"/>
        <v>food trucks</v>
      </c>
      <c r="T2566">
        <f t="shared" si="245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40"/>
        <v>42440.650335648148</v>
      </c>
      <c r="P2567">
        <f t="shared" si="243"/>
        <v>1</v>
      </c>
      <c r="Q2567">
        <f t="shared" si="244"/>
        <v>100</v>
      </c>
      <c r="R2567" t="str">
        <f t="shared" si="241"/>
        <v>food</v>
      </c>
      <c r="S2567" t="str">
        <f t="shared" si="242"/>
        <v>food trucks</v>
      </c>
      <c r="T2567">
        <f t="shared" si="245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40"/>
        <v>41842.980879629627</v>
      </c>
      <c r="P2568">
        <f t="shared" si="243"/>
        <v>0</v>
      </c>
      <c r="Q2568">
        <f t="shared" si="244"/>
        <v>0</v>
      </c>
      <c r="R2568" t="str">
        <f t="shared" si="241"/>
        <v>food</v>
      </c>
      <c r="S2568" t="str">
        <f t="shared" si="242"/>
        <v>food trucks</v>
      </c>
      <c r="T2568">
        <f t="shared" si="245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40"/>
        <v>42087.878912037035</v>
      </c>
      <c r="P2569">
        <f t="shared" si="243"/>
        <v>0</v>
      </c>
      <c r="Q2569">
        <f t="shared" si="244"/>
        <v>60</v>
      </c>
      <c r="R2569" t="str">
        <f t="shared" si="241"/>
        <v>food</v>
      </c>
      <c r="S2569" t="str">
        <f t="shared" si="242"/>
        <v>food trucks</v>
      </c>
      <c r="T2569">
        <f t="shared" si="245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40"/>
        <v>42584.666597222225</v>
      </c>
      <c r="P2570">
        <f t="shared" si="243"/>
        <v>1</v>
      </c>
      <c r="Q2570">
        <f t="shared" si="244"/>
        <v>50</v>
      </c>
      <c r="R2570" t="str">
        <f t="shared" si="241"/>
        <v>food</v>
      </c>
      <c r="S2570" t="str">
        <f t="shared" si="242"/>
        <v>food trucks</v>
      </c>
      <c r="T2570">
        <f t="shared" si="245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40"/>
        <v>42234.105462962965</v>
      </c>
      <c r="P2571">
        <f t="shared" si="243"/>
        <v>2</v>
      </c>
      <c r="Q2571">
        <f t="shared" si="244"/>
        <v>72.5</v>
      </c>
      <c r="R2571" t="str">
        <f t="shared" si="241"/>
        <v>food</v>
      </c>
      <c r="S2571" t="str">
        <f t="shared" si="242"/>
        <v>food trucks</v>
      </c>
      <c r="T2571">
        <f t="shared" si="245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40"/>
        <v>42744.903182870374</v>
      </c>
      <c r="P2572">
        <f t="shared" si="243"/>
        <v>1</v>
      </c>
      <c r="Q2572">
        <f t="shared" si="244"/>
        <v>29.5</v>
      </c>
      <c r="R2572" t="str">
        <f t="shared" si="241"/>
        <v>food</v>
      </c>
      <c r="S2572" t="str">
        <f t="shared" si="242"/>
        <v>food trucks</v>
      </c>
      <c r="T2572">
        <f t="shared" si="245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40"/>
        <v>42449.341678240744</v>
      </c>
      <c r="P2573">
        <f t="shared" si="243"/>
        <v>0</v>
      </c>
      <c r="Q2573">
        <f t="shared" si="244"/>
        <v>62.5</v>
      </c>
      <c r="R2573" t="str">
        <f t="shared" si="241"/>
        <v>food</v>
      </c>
      <c r="S2573" t="str">
        <f t="shared" si="242"/>
        <v>food trucks</v>
      </c>
      <c r="T2573">
        <f t="shared" si="245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40"/>
        <v>42077.119409722218</v>
      </c>
      <c r="P2574">
        <f t="shared" si="243"/>
        <v>0</v>
      </c>
      <c r="Q2574">
        <f t="shared" si="244"/>
        <v>0</v>
      </c>
      <c r="R2574" t="str">
        <f t="shared" si="241"/>
        <v>food</v>
      </c>
      <c r="S2574" t="str">
        <f t="shared" si="242"/>
        <v>food trucks</v>
      </c>
      <c r="T2574">
        <f t="shared" si="245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40"/>
        <v>41829.592002314814</v>
      </c>
      <c r="P2575">
        <f t="shared" si="243"/>
        <v>0</v>
      </c>
      <c r="Q2575">
        <f t="shared" si="244"/>
        <v>0</v>
      </c>
      <c r="R2575" t="str">
        <f t="shared" si="241"/>
        <v>food</v>
      </c>
      <c r="S2575" t="str">
        <f t="shared" si="242"/>
        <v>food trucks</v>
      </c>
      <c r="T2575">
        <f t="shared" si="245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40"/>
        <v>42487.825752314813</v>
      </c>
      <c r="P2576">
        <f t="shared" si="243"/>
        <v>0</v>
      </c>
      <c r="Q2576">
        <f t="shared" si="244"/>
        <v>0</v>
      </c>
      <c r="R2576" t="str">
        <f t="shared" si="241"/>
        <v>food</v>
      </c>
      <c r="S2576" t="str">
        <f t="shared" si="242"/>
        <v>food trucks</v>
      </c>
      <c r="T2576">
        <f t="shared" si="245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40"/>
        <v>41986.108726851846</v>
      </c>
      <c r="P2577">
        <f t="shared" si="243"/>
        <v>0</v>
      </c>
      <c r="Q2577">
        <f t="shared" si="244"/>
        <v>0</v>
      </c>
      <c r="R2577" t="str">
        <f t="shared" si="241"/>
        <v>food</v>
      </c>
      <c r="S2577" t="str">
        <f t="shared" si="242"/>
        <v>food trucks</v>
      </c>
      <c r="T2577">
        <f t="shared" si="245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40"/>
        <v>42060.00980324074</v>
      </c>
      <c r="P2578">
        <f t="shared" si="243"/>
        <v>0</v>
      </c>
      <c r="Q2578">
        <f t="shared" si="244"/>
        <v>0</v>
      </c>
      <c r="R2578" t="str">
        <f t="shared" si="241"/>
        <v>food</v>
      </c>
      <c r="S2578" t="str">
        <f t="shared" si="242"/>
        <v>food trucks</v>
      </c>
      <c r="T2578">
        <f t="shared" si="245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40"/>
        <v>41830.820567129631</v>
      </c>
      <c r="P2579">
        <f t="shared" si="243"/>
        <v>0</v>
      </c>
      <c r="Q2579">
        <f t="shared" si="244"/>
        <v>0</v>
      </c>
      <c r="R2579" t="str">
        <f t="shared" si="241"/>
        <v>food</v>
      </c>
      <c r="S2579" t="str">
        <f t="shared" si="242"/>
        <v>food trucks</v>
      </c>
      <c r="T2579">
        <f t="shared" si="245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40"/>
        <v>42238.022905092599</v>
      </c>
      <c r="P2580">
        <f t="shared" si="243"/>
        <v>0</v>
      </c>
      <c r="Q2580">
        <f t="shared" si="244"/>
        <v>0</v>
      </c>
      <c r="R2580" t="str">
        <f t="shared" si="241"/>
        <v>food</v>
      </c>
      <c r="S2580" t="str">
        <f t="shared" si="242"/>
        <v>food trucks</v>
      </c>
      <c r="T2580">
        <f t="shared" si="245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40"/>
        <v>41837.829895833333</v>
      </c>
      <c r="P2581">
        <f t="shared" si="243"/>
        <v>0</v>
      </c>
      <c r="Q2581">
        <f t="shared" si="244"/>
        <v>23.08</v>
      </c>
      <c r="R2581" t="str">
        <f t="shared" si="241"/>
        <v>food</v>
      </c>
      <c r="S2581" t="str">
        <f t="shared" si="242"/>
        <v>food trucks</v>
      </c>
      <c r="T2581">
        <f t="shared" si="245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40"/>
        <v>42110.326423611114</v>
      </c>
      <c r="P2582">
        <f t="shared" si="243"/>
        <v>1</v>
      </c>
      <c r="Q2582">
        <f t="shared" si="244"/>
        <v>25.5</v>
      </c>
      <c r="R2582" t="str">
        <f t="shared" si="241"/>
        <v>food</v>
      </c>
      <c r="S2582" t="str">
        <f t="shared" si="242"/>
        <v>food trucks</v>
      </c>
      <c r="T2582">
        <f t="shared" si="245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40"/>
        <v>42294.628449074073</v>
      </c>
      <c r="P2583">
        <f t="shared" si="243"/>
        <v>11</v>
      </c>
      <c r="Q2583">
        <f t="shared" si="244"/>
        <v>48.18</v>
      </c>
      <c r="R2583" t="str">
        <f t="shared" si="241"/>
        <v>food</v>
      </c>
      <c r="S2583" t="str">
        <f t="shared" si="242"/>
        <v>food trucks</v>
      </c>
      <c r="T2583">
        <f t="shared" si="245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40"/>
        <v>42642.988819444443</v>
      </c>
      <c r="P2584">
        <f t="shared" si="243"/>
        <v>0</v>
      </c>
      <c r="Q2584">
        <f t="shared" si="244"/>
        <v>1</v>
      </c>
      <c r="R2584" t="str">
        <f t="shared" si="241"/>
        <v>food</v>
      </c>
      <c r="S2584" t="str">
        <f t="shared" si="242"/>
        <v>food trucks</v>
      </c>
      <c r="T2584">
        <f t="shared" si="245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40"/>
        <v>42019.76944444445</v>
      </c>
      <c r="P2585">
        <f t="shared" si="243"/>
        <v>1</v>
      </c>
      <c r="Q2585">
        <f t="shared" si="244"/>
        <v>1</v>
      </c>
      <c r="R2585" t="str">
        <f t="shared" si="241"/>
        <v>food</v>
      </c>
      <c r="S2585" t="str">
        <f t="shared" si="242"/>
        <v>food trucks</v>
      </c>
      <c r="T2585">
        <f t="shared" si="245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40"/>
        <v>42140.173252314817</v>
      </c>
      <c r="P2586">
        <f t="shared" si="243"/>
        <v>0</v>
      </c>
      <c r="Q2586">
        <f t="shared" si="244"/>
        <v>0</v>
      </c>
      <c r="R2586" t="str">
        <f t="shared" si="241"/>
        <v>food</v>
      </c>
      <c r="S2586" t="str">
        <f t="shared" si="242"/>
        <v>food trucks</v>
      </c>
      <c r="T2586">
        <f t="shared" si="245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40"/>
        <v>41795.963333333333</v>
      </c>
      <c r="P2587">
        <f t="shared" si="243"/>
        <v>0</v>
      </c>
      <c r="Q2587">
        <f t="shared" si="244"/>
        <v>50</v>
      </c>
      <c r="R2587" t="str">
        <f t="shared" si="241"/>
        <v>food</v>
      </c>
      <c r="S2587" t="str">
        <f t="shared" si="242"/>
        <v>food trucks</v>
      </c>
      <c r="T2587">
        <f t="shared" si="245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40"/>
        <v>42333.330277777779</v>
      </c>
      <c r="P2588">
        <f t="shared" si="243"/>
        <v>0</v>
      </c>
      <c r="Q2588">
        <f t="shared" si="244"/>
        <v>5</v>
      </c>
      <c r="R2588" t="str">
        <f t="shared" si="241"/>
        <v>food</v>
      </c>
      <c r="S2588" t="str">
        <f t="shared" si="242"/>
        <v>food trucks</v>
      </c>
      <c r="T2588">
        <f t="shared" si="245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40"/>
        <v>42338.675381944442</v>
      </c>
      <c r="P2589">
        <f t="shared" si="243"/>
        <v>2</v>
      </c>
      <c r="Q2589">
        <f t="shared" si="244"/>
        <v>202.83</v>
      </c>
      <c r="R2589" t="str">
        <f t="shared" si="241"/>
        <v>food</v>
      </c>
      <c r="S2589" t="str">
        <f t="shared" si="242"/>
        <v>food trucks</v>
      </c>
      <c r="T2589">
        <f t="shared" si="245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40"/>
        <v>42042.676226851851</v>
      </c>
      <c r="P2590">
        <f t="shared" si="243"/>
        <v>4</v>
      </c>
      <c r="Q2590">
        <f t="shared" si="244"/>
        <v>29.13</v>
      </c>
      <c r="R2590" t="str">
        <f t="shared" si="241"/>
        <v>food</v>
      </c>
      <c r="S2590" t="str">
        <f t="shared" si="242"/>
        <v>food trucks</v>
      </c>
      <c r="T2590">
        <f t="shared" si="245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40"/>
        <v>42422.536192129628</v>
      </c>
      <c r="P2591">
        <f t="shared" si="243"/>
        <v>0</v>
      </c>
      <c r="Q2591">
        <f t="shared" si="244"/>
        <v>5</v>
      </c>
      <c r="R2591" t="str">
        <f t="shared" si="241"/>
        <v>food</v>
      </c>
      <c r="S2591" t="str">
        <f t="shared" si="242"/>
        <v>food trucks</v>
      </c>
      <c r="T2591">
        <f t="shared" si="245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40"/>
        <v>42388.589085648149</v>
      </c>
      <c r="P2592">
        <f t="shared" si="243"/>
        <v>0</v>
      </c>
      <c r="Q2592">
        <f t="shared" si="244"/>
        <v>0</v>
      </c>
      <c r="R2592" t="str">
        <f t="shared" si="241"/>
        <v>food</v>
      </c>
      <c r="S2592" t="str">
        <f t="shared" si="242"/>
        <v>food trucks</v>
      </c>
      <c r="T2592">
        <f t="shared" si="245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40"/>
        <v>42382.906527777777</v>
      </c>
      <c r="P2593">
        <f t="shared" si="243"/>
        <v>2</v>
      </c>
      <c r="Q2593">
        <f t="shared" si="244"/>
        <v>13</v>
      </c>
      <c r="R2593" t="str">
        <f t="shared" si="241"/>
        <v>food</v>
      </c>
      <c r="S2593" t="str">
        <f t="shared" si="242"/>
        <v>food trucks</v>
      </c>
      <c r="T2593">
        <f t="shared" si="245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40"/>
        <v>41887.801168981481</v>
      </c>
      <c r="P2594">
        <f t="shared" si="243"/>
        <v>0</v>
      </c>
      <c r="Q2594">
        <f t="shared" si="244"/>
        <v>50</v>
      </c>
      <c r="R2594" t="str">
        <f t="shared" si="241"/>
        <v>food</v>
      </c>
      <c r="S2594" t="str">
        <f t="shared" si="242"/>
        <v>food trucks</v>
      </c>
      <c r="T2594">
        <f t="shared" si="245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40"/>
        <v>42089.84520833334</v>
      </c>
      <c r="P2595">
        <f t="shared" si="243"/>
        <v>0</v>
      </c>
      <c r="Q2595">
        <f t="shared" si="244"/>
        <v>0</v>
      </c>
      <c r="R2595" t="str">
        <f t="shared" si="241"/>
        <v>food</v>
      </c>
      <c r="S2595" t="str">
        <f t="shared" si="242"/>
        <v>food trucks</v>
      </c>
      <c r="T2595">
        <f t="shared" si="245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40"/>
        <v>41828.967916666668</v>
      </c>
      <c r="P2596">
        <f t="shared" si="243"/>
        <v>0</v>
      </c>
      <c r="Q2596">
        <f t="shared" si="244"/>
        <v>1</v>
      </c>
      <c r="R2596" t="str">
        <f t="shared" si="241"/>
        <v>food</v>
      </c>
      <c r="S2596" t="str">
        <f t="shared" si="242"/>
        <v>food trucks</v>
      </c>
      <c r="T2596">
        <f t="shared" si="245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40"/>
        <v>42760.244212962964</v>
      </c>
      <c r="P2597">
        <f t="shared" si="243"/>
        <v>12</v>
      </c>
      <c r="Q2597">
        <f t="shared" si="244"/>
        <v>96.05</v>
      </c>
      <c r="R2597" t="str">
        <f t="shared" si="241"/>
        <v>food</v>
      </c>
      <c r="S2597" t="str">
        <f t="shared" si="242"/>
        <v>food trucks</v>
      </c>
      <c r="T2597">
        <f t="shared" si="245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40"/>
        <v>41828.664456018516</v>
      </c>
      <c r="P2598">
        <f t="shared" si="243"/>
        <v>24</v>
      </c>
      <c r="Q2598">
        <f t="shared" si="244"/>
        <v>305.77999999999997</v>
      </c>
      <c r="R2598" t="str">
        <f t="shared" si="241"/>
        <v>food</v>
      </c>
      <c r="S2598" t="str">
        <f t="shared" si="242"/>
        <v>food trucks</v>
      </c>
      <c r="T2598">
        <f t="shared" si="245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40"/>
        <v>42510.341631944444</v>
      </c>
      <c r="P2599">
        <f t="shared" si="243"/>
        <v>6</v>
      </c>
      <c r="Q2599">
        <f t="shared" si="244"/>
        <v>12.14</v>
      </c>
      <c r="R2599" t="str">
        <f t="shared" si="241"/>
        <v>food</v>
      </c>
      <c r="S2599" t="str">
        <f t="shared" si="242"/>
        <v>food trucks</v>
      </c>
      <c r="T2599">
        <f t="shared" si="245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40"/>
        <v>42240.840289351851</v>
      </c>
      <c r="P2600">
        <f t="shared" si="243"/>
        <v>39</v>
      </c>
      <c r="Q2600">
        <f t="shared" si="244"/>
        <v>83.57</v>
      </c>
      <c r="R2600" t="str">
        <f t="shared" si="241"/>
        <v>food</v>
      </c>
      <c r="S2600" t="str">
        <f t="shared" si="242"/>
        <v>food trucks</v>
      </c>
      <c r="T2600">
        <f t="shared" si="245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40"/>
        <v>41809.754016203704</v>
      </c>
      <c r="P2601">
        <f t="shared" si="243"/>
        <v>1</v>
      </c>
      <c r="Q2601">
        <f t="shared" si="244"/>
        <v>18</v>
      </c>
      <c r="R2601" t="str">
        <f t="shared" si="241"/>
        <v>food</v>
      </c>
      <c r="S2601" t="str">
        <f t="shared" si="242"/>
        <v>food trucks</v>
      </c>
      <c r="T2601">
        <f t="shared" si="245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40"/>
        <v>42394.900462962964</v>
      </c>
      <c r="P2602">
        <f t="shared" si="243"/>
        <v>7</v>
      </c>
      <c r="Q2602">
        <f t="shared" si="244"/>
        <v>115.53</v>
      </c>
      <c r="R2602" t="str">
        <f t="shared" si="241"/>
        <v>food</v>
      </c>
      <c r="S2602" t="str">
        <f t="shared" si="242"/>
        <v>food trucks</v>
      </c>
      <c r="T2602">
        <f t="shared" si="245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40"/>
        <v>41150.902187499996</v>
      </c>
      <c r="P2603">
        <f t="shared" si="243"/>
        <v>661</v>
      </c>
      <c r="Q2603">
        <f t="shared" si="244"/>
        <v>21.9</v>
      </c>
      <c r="R2603" t="str">
        <f t="shared" si="241"/>
        <v>technology</v>
      </c>
      <c r="S2603" t="str">
        <f t="shared" si="242"/>
        <v>space exploration</v>
      </c>
      <c r="T2603">
        <f t="shared" si="245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40"/>
        <v>41915.747314814813</v>
      </c>
      <c r="P2604">
        <f t="shared" si="243"/>
        <v>326</v>
      </c>
      <c r="Q2604">
        <f t="shared" si="244"/>
        <v>80.02</v>
      </c>
      <c r="R2604" t="str">
        <f t="shared" si="241"/>
        <v>technology</v>
      </c>
      <c r="S2604" t="str">
        <f t="shared" si="242"/>
        <v>space exploration</v>
      </c>
      <c r="T2604">
        <f t="shared" si="245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40"/>
        <v>41617.912662037037</v>
      </c>
      <c r="P2605">
        <f t="shared" si="243"/>
        <v>101</v>
      </c>
      <c r="Q2605">
        <f t="shared" si="244"/>
        <v>35.520000000000003</v>
      </c>
      <c r="R2605" t="str">
        <f t="shared" si="241"/>
        <v>technology</v>
      </c>
      <c r="S2605" t="str">
        <f t="shared" si="242"/>
        <v>space exploration</v>
      </c>
      <c r="T2605">
        <f t="shared" si="245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40"/>
        <v>40998.051192129627</v>
      </c>
      <c r="P2606">
        <f t="shared" si="243"/>
        <v>104</v>
      </c>
      <c r="Q2606">
        <f t="shared" si="244"/>
        <v>64.930000000000007</v>
      </c>
      <c r="R2606" t="str">
        <f t="shared" si="241"/>
        <v>technology</v>
      </c>
      <c r="S2606" t="str">
        <f t="shared" si="242"/>
        <v>space exploration</v>
      </c>
      <c r="T2606">
        <f t="shared" si="245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40"/>
        <v>42508.541550925926</v>
      </c>
      <c r="P2607">
        <f t="shared" si="243"/>
        <v>107</v>
      </c>
      <c r="Q2607">
        <f t="shared" si="244"/>
        <v>60.97</v>
      </c>
      <c r="R2607" t="str">
        <f t="shared" si="241"/>
        <v>technology</v>
      </c>
      <c r="S2607" t="str">
        <f t="shared" si="242"/>
        <v>space exploration</v>
      </c>
      <c r="T2607">
        <f t="shared" si="245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40"/>
        <v>41726.712754629632</v>
      </c>
      <c r="P2608">
        <f t="shared" si="243"/>
        <v>110</v>
      </c>
      <c r="Q2608">
        <f t="shared" si="244"/>
        <v>31.44</v>
      </c>
      <c r="R2608" t="str">
        <f t="shared" si="241"/>
        <v>technology</v>
      </c>
      <c r="S2608" t="str">
        <f t="shared" si="242"/>
        <v>space exploration</v>
      </c>
      <c r="T2608">
        <f t="shared" si="245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40"/>
        <v>42184.874675925923</v>
      </c>
      <c r="P2609">
        <f t="shared" si="243"/>
        <v>408</v>
      </c>
      <c r="Q2609">
        <f t="shared" si="244"/>
        <v>81.95</v>
      </c>
      <c r="R2609" t="str">
        <f t="shared" si="241"/>
        <v>technology</v>
      </c>
      <c r="S2609" t="str">
        <f t="shared" si="242"/>
        <v>space exploration</v>
      </c>
      <c r="T2609">
        <f t="shared" si="245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40"/>
        <v>42767.801712962959</v>
      </c>
      <c r="P2610">
        <f t="shared" si="243"/>
        <v>224</v>
      </c>
      <c r="Q2610">
        <f t="shared" si="244"/>
        <v>58.93</v>
      </c>
      <c r="R2610" t="str">
        <f t="shared" si="241"/>
        <v>technology</v>
      </c>
      <c r="S2610" t="str">
        <f t="shared" si="242"/>
        <v>space exploration</v>
      </c>
      <c r="T2610">
        <f t="shared" si="245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40"/>
        <v>41075.237858796296</v>
      </c>
      <c r="P2611">
        <f t="shared" si="243"/>
        <v>304</v>
      </c>
      <c r="Q2611">
        <f t="shared" si="244"/>
        <v>157.29</v>
      </c>
      <c r="R2611" t="str">
        <f t="shared" si="241"/>
        <v>technology</v>
      </c>
      <c r="S2611" t="str">
        <f t="shared" si="242"/>
        <v>space exploration</v>
      </c>
      <c r="T2611">
        <f t="shared" si="245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40"/>
        <v>42564.881076388891</v>
      </c>
      <c r="P2612">
        <f t="shared" si="243"/>
        <v>141</v>
      </c>
      <c r="Q2612">
        <f t="shared" si="244"/>
        <v>55.76</v>
      </c>
      <c r="R2612" t="str">
        <f t="shared" si="241"/>
        <v>technology</v>
      </c>
      <c r="S2612" t="str">
        <f t="shared" si="242"/>
        <v>space exploration</v>
      </c>
      <c r="T2612">
        <f t="shared" si="245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40"/>
        <v>42704.335810185185</v>
      </c>
      <c r="P2613">
        <f t="shared" si="243"/>
        <v>2791</v>
      </c>
      <c r="Q2613">
        <f t="shared" si="244"/>
        <v>83.8</v>
      </c>
      <c r="R2613" t="str">
        <f t="shared" si="241"/>
        <v>technology</v>
      </c>
      <c r="S2613" t="str">
        <f t="shared" si="242"/>
        <v>space exploration</v>
      </c>
      <c r="T2613">
        <f t="shared" si="245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40"/>
        <v>41982.143171296295</v>
      </c>
      <c r="P2614">
        <f t="shared" si="243"/>
        <v>172</v>
      </c>
      <c r="Q2614">
        <f t="shared" si="244"/>
        <v>58.42</v>
      </c>
      <c r="R2614" t="str">
        <f t="shared" si="241"/>
        <v>technology</v>
      </c>
      <c r="S2614" t="str">
        <f t="shared" si="242"/>
        <v>space exploration</v>
      </c>
      <c r="T2614">
        <f t="shared" si="245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40"/>
        <v>41143.81821759259</v>
      </c>
      <c r="P2615">
        <f t="shared" si="243"/>
        <v>101</v>
      </c>
      <c r="Q2615">
        <f t="shared" si="244"/>
        <v>270.57</v>
      </c>
      <c r="R2615" t="str">
        <f t="shared" si="241"/>
        <v>technology</v>
      </c>
      <c r="S2615" t="str">
        <f t="shared" si="242"/>
        <v>space exploration</v>
      </c>
      <c r="T2615">
        <f t="shared" si="245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40"/>
        <v>41730.708472222221</v>
      </c>
      <c r="P2616">
        <f t="shared" si="243"/>
        <v>102</v>
      </c>
      <c r="Q2616">
        <f t="shared" si="244"/>
        <v>107.1</v>
      </c>
      <c r="R2616" t="str">
        <f t="shared" si="241"/>
        <v>technology</v>
      </c>
      <c r="S2616" t="str">
        <f t="shared" si="242"/>
        <v>space exploration</v>
      </c>
      <c r="T2616">
        <f t="shared" si="245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40"/>
        <v>42453.49726851852</v>
      </c>
      <c r="P2617">
        <f t="shared" si="243"/>
        <v>170</v>
      </c>
      <c r="Q2617">
        <f t="shared" si="244"/>
        <v>47.18</v>
      </c>
      <c r="R2617" t="str">
        <f t="shared" si="241"/>
        <v>technology</v>
      </c>
      <c r="S2617" t="str">
        <f t="shared" si="242"/>
        <v>space exploration</v>
      </c>
      <c r="T2617">
        <f t="shared" si="245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40"/>
        <v>42211.99454861111</v>
      </c>
      <c r="P2618">
        <f t="shared" si="243"/>
        <v>115</v>
      </c>
      <c r="Q2618">
        <f t="shared" si="244"/>
        <v>120.31</v>
      </c>
      <c r="R2618" t="str">
        <f t="shared" si="241"/>
        <v>technology</v>
      </c>
      <c r="S2618" t="str">
        <f t="shared" si="242"/>
        <v>space exploration</v>
      </c>
      <c r="T2618">
        <f t="shared" si="245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40"/>
        <v>41902.874432870369</v>
      </c>
      <c r="P2619">
        <f t="shared" si="243"/>
        <v>878</v>
      </c>
      <c r="Q2619">
        <f t="shared" si="244"/>
        <v>27.6</v>
      </c>
      <c r="R2619" t="str">
        <f t="shared" si="241"/>
        <v>technology</v>
      </c>
      <c r="S2619" t="str">
        <f t="shared" si="242"/>
        <v>space exploration</v>
      </c>
      <c r="T2619">
        <f t="shared" si="245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40"/>
        <v>42279.792372685188</v>
      </c>
      <c r="P2620">
        <f t="shared" si="243"/>
        <v>105</v>
      </c>
      <c r="Q2620">
        <f t="shared" si="244"/>
        <v>205.3</v>
      </c>
      <c r="R2620" t="str">
        <f t="shared" si="241"/>
        <v>technology</v>
      </c>
      <c r="S2620" t="str">
        <f t="shared" si="242"/>
        <v>space exploration</v>
      </c>
      <c r="T2620">
        <f t="shared" si="245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40"/>
        <v>42273.884305555555</v>
      </c>
      <c r="P2621">
        <f t="shared" si="243"/>
        <v>188</v>
      </c>
      <c r="Q2621">
        <f t="shared" si="244"/>
        <v>35.549999999999997</v>
      </c>
      <c r="R2621" t="str">
        <f t="shared" si="241"/>
        <v>technology</v>
      </c>
      <c r="S2621" t="str">
        <f t="shared" si="242"/>
        <v>space exploration</v>
      </c>
      <c r="T2621">
        <f t="shared" si="245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40"/>
        <v>42251.16715277778</v>
      </c>
      <c r="P2622">
        <f t="shared" si="243"/>
        <v>144</v>
      </c>
      <c r="Q2622">
        <f t="shared" si="244"/>
        <v>74.64</v>
      </c>
      <c r="R2622" t="str">
        <f t="shared" si="241"/>
        <v>technology</v>
      </c>
      <c r="S2622" t="str">
        <f t="shared" si="242"/>
        <v>space exploration</v>
      </c>
      <c r="T2622">
        <f t="shared" si="245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40"/>
        <v>42115.74754629629</v>
      </c>
      <c r="P2623">
        <f t="shared" si="243"/>
        <v>146</v>
      </c>
      <c r="Q2623">
        <f t="shared" si="244"/>
        <v>47.06</v>
      </c>
      <c r="R2623" t="str">
        <f t="shared" si="241"/>
        <v>technology</v>
      </c>
      <c r="S2623" t="str">
        <f t="shared" si="242"/>
        <v>space exploration</v>
      </c>
      <c r="T2623">
        <f t="shared" si="245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40"/>
        <v>42689.74324074074</v>
      </c>
      <c r="P2624">
        <f t="shared" si="243"/>
        <v>131</v>
      </c>
      <c r="Q2624">
        <f t="shared" si="244"/>
        <v>26.59</v>
      </c>
      <c r="R2624" t="str">
        <f t="shared" si="241"/>
        <v>technology</v>
      </c>
      <c r="S2624" t="str">
        <f t="shared" si="242"/>
        <v>space exploration</v>
      </c>
      <c r="T2624">
        <f t="shared" si="245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40"/>
        <v>42692.256550925929</v>
      </c>
      <c r="P2625">
        <f t="shared" si="243"/>
        <v>114</v>
      </c>
      <c r="Q2625">
        <f t="shared" si="244"/>
        <v>36.770000000000003</v>
      </c>
      <c r="R2625" t="str">
        <f t="shared" si="241"/>
        <v>technology</v>
      </c>
      <c r="S2625" t="str">
        <f t="shared" si="242"/>
        <v>space exploration</v>
      </c>
      <c r="T2625">
        <f t="shared" si="245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246">(((J2626/60)/60)/24)+DATE(1970,1,1)</f>
        <v>41144.42155092593</v>
      </c>
      <c r="P2626">
        <f t="shared" si="243"/>
        <v>1379</v>
      </c>
      <c r="Q2626">
        <f t="shared" si="244"/>
        <v>31.82</v>
      </c>
      <c r="R2626" t="str">
        <f t="shared" ref="R2626:R2689" si="247">LEFT(N2626,SEARCH("/",N2626)-1)</f>
        <v>technology</v>
      </c>
      <c r="S2626" t="str">
        <f t="shared" ref="S2626:S2689" si="248">RIGHT(N2626,LEN(N2626)-SEARCH("/",N2626))</f>
        <v>space exploration</v>
      </c>
      <c r="T2626">
        <f t="shared" si="245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246"/>
        <v>42658.810277777782</v>
      </c>
      <c r="P2627">
        <f t="shared" ref="P2627:P2690" si="249">ROUND(E2627/D2627*100,0)</f>
        <v>956</v>
      </c>
      <c r="Q2627">
        <f t="shared" ref="Q2627:Q2690" si="250">IFERROR(ROUND(E2627/L2627,2),0)</f>
        <v>27.58</v>
      </c>
      <c r="R2627" t="str">
        <f t="shared" si="247"/>
        <v>technology</v>
      </c>
      <c r="S2627" t="str">
        <f t="shared" si="248"/>
        <v>space exploration</v>
      </c>
      <c r="T2627">
        <f t="shared" ref="T2627:T2690" si="251">YEAR(O2627)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46"/>
        <v>42128.628113425926</v>
      </c>
      <c r="P2628">
        <f t="shared" si="249"/>
        <v>112</v>
      </c>
      <c r="Q2628">
        <f t="shared" si="250"/>
        <v>56</v>
      </c>
      <c r="R2628" t="str">
        <f t="shared" si="247"/>
        <v>technology</v>
      </c>
      <c r="S2628" t="str">
        <f t="shared" si="248"/>
        <v>space exploration</v>
      </c>
      <c r="T2628">
        <f t="shared" si="251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46"/>
        <v>42304.829409722224</v>
      </c>
      <c r="P2629">
        <f t="shared" si="249"/>
        <v>647</v>
      </c>
      <c r="Q2629">
        <f t="shared" si="250"/>
        <v>21.56</v>
      </c>
      <c r="R2629" t="str">
        <f t="shared" si="247"/>
        <v>technology</v>
      </c>
      <c r="S2629" t="str">
        <f t="shared" si="248"/>
        <v>space exploration</v>
      </c>
      <c r="T2629">
        <f t="shared" si="251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46"/>
        <v>41953.966053240743</v>
      </c>
      <c r="P2630">
        <f t="shared" si="249"/>
        <v>110</v>
      </c>
      <c r="Q2630">
        <f t="shared" si="250"/>
        <v>44.1</v>
      </c>
      <c r="R2630" t="str">
        <f t="shared" si="247"/>
        <v>technology</v>
      </c>
      <c r="S2630" t="str">
        <f t="shared" si="248"/>
        <v>space exploration</v>
      </c>
      <c r="T2630">
        <f t="shared" si="251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46"/>
        <v>42108.538449074069</v>
      </c>
      <c r="P2631">
        <f t="shared" si="249"/>
        <v>128</v>
      </c>
      <c r="Q2631">
        <f t="shared" si="250"/>
        <v>63.87</v>
      </c>
      <c r="R2631" t="str">
        <f t="shared" si="247"/>
        <v>technology</v>
      </c>
      <c r="S2631" t="str">
        <f t="shared" si="248"/>
        <v>space exploration</v>
      </c>
      <c r="T2631">
        <f t="shared" si="251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46"/>
        <v>42524.105462962965</v>
      </c>
      <c r="P2632">
        <f t="shared" si="249"/>
        <v>158</v>
      </c>
      <c r="Q2632">
        <f t="shared" si="250"/>
        <v>38.99</v>
      </c>
      <c r="R2632" t="str">
        <f t="shared" si="247"/>
        <v>technology</v>
      </c>
      <c r="S2632" t="str">
        <f t="shared" si="248"/>
        <v>space exploration</v>
      </c>
      <c r="T2632">
        <f t="shared" si="251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46"/>
        <v>42218.169293981482</v>
      </c>
      <c r="P2633">
        <f t="shared" si="249"/>
        <v>115</v>
      </c>
      <c r="Q2633">
        <f t="shared" si="250"/>
        <v>80.19</v>
      </c>
      <c r="R2633" t="str">
        <f t="shared" si="247"/>
        <v>technology</v>
      </c>
      <c r="S2633" t="str">
        <f t="shared" si="248"/>
        <v>space exploration</v>
      </c>
      <c r="T2633">
        <f t="shared" si="251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46"/>
        <v>42494.061793981484</v>
      </c>
      <c r="P2634">
        <f t="shared" si="249"/>
        <v>137</v>
      </c>
      <c r="Q2634">
        <f t="shared" si="250"/>
        <v>34.9</v>
      </c>
      <c r="R2634" t="str">
        <f t="shared" si="247"/>
        <v>technology</v>
      </c>
      <c r="S2634" t="str">
        <f t="shared" si="248"/>
        <v>space exploration</v>
      </c>
      <c r="T2634">
        <f t="shared" si="251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46"/>
        <v>41667.823287037041</v>
      </c>
      <c r="P2635">
        <f t="shared" si="249"/>
        <v>355</v>
      </c>
      <c r="Q2635">
        <f t="shared" si="250"/>
        <v>89.1</v>
      </c>
      <c r="R2635" t="str">
        <f t="shared" si="247"/>
        <v>technology</v>
      </c>
      <c r="S2635" t="str">
        <f t="shared" si="248"/>
        <v>space exploration</v>
      </c>
      <c r="T2635">
        <f t="shared" si="251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46"/>
        <v>42612.656493055561</v>
      </c>
      <c r="P2636">
        <f t="shared" si="249"/>
        <v>106</v>
      </c>
      <c r="Q2636">
        <f t="shared" si="250"/>
        <v>39.44</v>
      </c>
      <c r="R2636" t="str">
        <f t="shared" si="247"/>
        <v>technology</v>
      </c>
      <c r="S2636" t="str">
        <f t="shared" si="248"/>
        <v>space exploration</v>
      </c>
      <c r="T2636">
        <f t="shared" si="251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46"/>
        <v>42037.950937500005</v>
      </c>
      <c r="P2637">
        <f t="shared" si="249"/>
        <v>100</v>
      </c>
      <c r="Q2637">
        <f t="shared" si="250"/>
        <v>136.9</v>
      </c>
      <c r="R2637" t="str">
        <f t="shared" si="247"/>
        <v>technology</v>
      </c>
      <c r="S2637" t="str">
        <f t="shared" si="248"/>
        <v>space exploration</v>
      </c>
      <c r="T2637">
        <f t="shared" si="251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46"/>
        <v>42636.614745370374</v>
      </c>
      <c r="P2638">
        <f t="shared" si="249"/>
        <v>187</v>
      </c>
      <c r="Q2638">
        <f t="shared" si="250"/>
        <v>37.46</v>
      </c>
      <c r="R2638" t="str">
        <f t="shared" si="247"/>
        <v>technology</v>
      </c>
      <c r="S2638" t="str">
        <f t="shared" si="248"/>
        <v>space exploration</v>
      </c>
      <c r="T2638">
        <f t="shared" si="251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46"/>
        <v>42639.549479166672</v>
      </c>
      <c r="P2639">
        <f t="shared" si="249"/>
        <v>166</v>
      </c>
      <c r="Q2639">
        <f t="shared" si="250"/>
        <v>31.96</v>
      </c>
      <c r="R2639" t="str">
        <f t="shared" si="247"/>
        <v>technology</v>
      </c>
      <c r="S2639" t="str">
        <f t="shared" si="248"/>
        <v>space exploration</v>
      </c>
      <c r="T2639">
        <f t="shared" si="251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46"/>
        <v>41989.913136574076</v>
      </c>
      <c r="P2640">
        <f t="shared" si="249"/>
        <v>102</v>
      </c>
      <c r="Q2640">
        <f t="shared" si="250"/>
        <v>25.21</v>
      </c>
      <c r="R2640" t="str">
        <f t="shared" si="247"/>
        <v>technology</v>
      </c>
      <c r="S2640" t="str">
        <f t="shared" si="248"/>
        <v>space exploration</v>
      </c>
      <c r="T2640">
        <f t="shared" si="251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46"/>
        <v>42024.86513888889</v>
      </c>
      <c r="P2641">
        <f t="shared" si="249"/>
        <v>164</v>
      </c>
      <c r="Q2641">
        <f t="shared" si="250"/>
        <v>10.039999999999999</v>
      </c>
      <c r="R2641" t="str">
        <f t="shared" si="247"/>
        <v>technology</v>
      </c>
      <c r="S2641" t="str">
        <f t="shared" si="248"/>
        <v>space exploration</v>
      </c>
      <c r="T2641">
        <f t="shared" si="251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46"/>
        <v>42103.160578703704</v>
      </c>
      <c r="P2642">
        <f t="shared" si="249"/>
        <v>106</v>
      </c>
      <c r="Q2642">
        <f t="shared" si="250"/>
        <v>45.94</v>
      </c>
      <c r="R2642" t="str">
        <f t="shared" si="247"/>
        <v>technology</v>
      </c>
      <c r="S2642" t="str">
        <f t="shared" si="248"/>
        <v>space exploration</v>
      </c>
      <c r="T2642">
        <f t="shared" si="251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46"/>
        <v>41880.827118055553</v>
      </c>
      <c r="P2643">
        <f t="shared" si="249"/>
        <v>1</v>
      </c>
      <c r="Q2643">
        <f t="shared" si="250"/>
        <v>15</v>
      </c>
      <c r="R2643" t="str">
        <f t="shared" si="247"/>
        <v>technology</v>
      </c>
      <c r="S2643" t="str">
        <f t="shared" si="248"/>
        <v>space exploration</v>
      </c>
      <c r="T2643">
        <f t="shared" si="251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46"/>
        <v>42536.246620370366</v>
      </c>
      <c r="P2644">
        <f t="shared" si="249"/>
        <v>0</v>
      </c>
      <c r="Q2644">
        <f t="shared" si="250"/>
        <v>0</v>
      </c>
      <c r="R2644" t="str">
        <f t="shared" si="247"/>
        <v>technology</v>
      </c>
      <c r="S2644" t="str">
        <f t="shared" si="248"/>
        <v>space exploration</v>
      </c>
      <c r="T2644">
        <f t="shared" si="251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46"/>
        <v>42689.582349537035</v>
      </c>
      <c r="P2645">
        <f t="shared" si="249"/>
        <v>34</v>
      </c>
      <c r="Q2645">
        <f t="shared" si="250"/>
        <v>223.58</v>
      </c>
      <c r="R2645" t="str">
        <f t="shared" si="247"/>
        <v>technology</v>
      </c>
      <c r="S2645" t="str">
        <f t="shared" si="248"/>
        <v>space exploration</v>
      </c>
      <c r="T2645">
        <f t="shared" si="251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46"/>
        <v>42774.792071759264</v>
      </c>
      <c r="P2646">
        <f t="shared" si="249"/>
        <v>2</v>
      </c>
      <c r="Q2646">
        <f t="shared" si="250"/>
        <v>39.479999999999997</v>
      </c>
      <c r="R2646" t="str">
        <f t="shared" si="247"/>
        <v>technology</v>
      </c>
      <c r="S2646" t="str">
        <f t="shared" si="248"/>
        <v>space exploration</v>
      </c>
      <c r="T2646">
        <f t="shared" si="251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46"/>
        <v>41921.842627314814</v>
      </c>
      <c r="P2647">
        <f t="shared" si="249"/>
        <v>11</v>
      </c>
      <c r="Q2647">
        <f t="shared" si="250"/>
        <v>91.3</v>
      </c>
      <c r="R2647" t="str">
        <f t="shared" si="247"/>
        <v>technology</v>
      </c>
      <c r="S2647" t="str">
        <f t="shared" si="248"/>
        <v>space exploration</v>
      </c>
      <c r="T2647">
        <f t="shared" si="251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46"/>
        <v>42226.313298611116</v>
      </c>
      <c r="P2648">
        <f t="shared" si="249"/>
        <v>8</v>
      </c>
      <c r="Q2648">
        <f t="shared" si="250"/>
        <v>78.67</v>
      </c>
      <c r="R2648" t="str">
        <f t="shared" si="247"/>
        <v>technology</v>
      </c>
      <c r="S2648" t="str">
        <f t="shared" si="248"/>
        <v>space exploration</v>
      </c>
      <c r="T2648">
        <f t="shared" si="251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46"/>
        <v>42200.261793981481</v>
      </c>
      <c r="P2649">
        <f t="shared" si="249"/>
        <v>1</v>
      </c>
      <c r="Q2649">
        <f t="shared" si="250"/>
        <v>12</v>
      </c>
      <c r="R2649" t="str">
        <f t="shared" si="247"/>
        <v>technology</v>
      </c>
      <c r="S2649" t="str">
        <f t="shared" si="248"/>
        <v>space exploration</v>
      </c>
      <c r="T2649">
        <f t="shared" si="251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46"/>
        <v>42408.714814814812</v>
      </c>
      <c r="P2650">
        <f t="shared" si="249"/>
        <v>1</v>
      </c>
      <c r="Q2650">
        <f t="shared" si="250"/>
        <v>17.670000000000002</v>
      </c>
      <c r="R2650" t="str">
        <f t="shared" si="247"/>
        <v>technology</v>
      </c>
      <c r="S2650" t="str">
        <f t="shared" si="248"/>
        <v>space exploration</v>
      </c>
      <c r="T2650">
        <f t="shared" si="251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46"/>
        <v>42341.99700231482</v>
      </c>
      <c r="P2651">
        <f t="shared" si="249"/>
        <v>0</v>
      </c>
      <c r="Q2651">
        <f t="shared" si="250"/>
        <v>41.33</v>
      </c>
      <c r="R2651" t="str">
        <f t="shared" si="247"/>
        <v>technology</v>
      </c>
      <c r="S2651" t="str">
        <f t="shared" si="248"/>
        <v>space exploration</v>
      </c>
      <c r="T2651">
        <f t="shared" si="251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46"/>
        <v>42695.624340277776</v>
      </c>
      <c r="P2652">
        <f t="shared" si="249"/>
        <v>1</v>
      </c>
      <c r="Q2652">
        <f t="shared" si="250"/>
        <v>71.599999999999994</v>
      </c>
      <c r="R2652" t="str">
        <f t="shared" si="247"/>
        <v>technology</v>
      </c>
      <c r="S2652" t="str">
        <f t="shared" si="248"/>
        <v>space exploration</v>
      </c>
      <c r="T2652">
        <f t="shared" si="251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46"/>
        <v>42327.805659722217</v>
      </c>
      <c r="P2653">
        <f t="shared" si="249"/>
        <v>2</v>
      </c>
      <c r="Q2653">
        <f t="shared" si="250"/>
        <v>307.82</v>
      </c>
      <c r="R2653" t="str">
        <f t="shared" si="247"/>
        <v>technology</v>
      </c>
      <c r="S2653" t="str">
        <f t="shared" si="248"/>
        <v>space exploration</v>
      </c>
      <c r="T2653">
        <f t="shared" si="251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46"/>
        <v>41953.158854166672</v>
      </c>
      <c r="P2654">
        <f t="shared" si="249"/>
        <v>1</v>
      </c>
      <c r="Q2654">
        <f t="shared" si="250"/>
        <v>80.45</v>
      </c>
      <c r="R2654" t="str">
        <f t="shared" si="247"/>
        <v>technology</v>
      </c>
      <c r="S2654" t="str">
        <f t="shared" si="248"/>
        <v>space exploration</v>
      </c>
      <c r="T2654">
        <f t="shared" si="251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46"/>
        <v>41771.651932870373</v>
      </c>
      <c r="P2655">
        <f t="shared" si="249"/>
        <v>12</v>
      </c>
      <c r="Q2655">
        <f t="shared" si="250"/>
        <v>83.94</v>
      </c>
      <c r="R2655" t="str">
        <f t="shared" si="247"/>
        <v>technology</v>
      </c>
      <c r="S2655" t="str">
        <f t="shared" si="248"/>
        <v>space exploration</v>
      </c>
      <c r="T2655">
        <f t="shared" si="251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46"/>
        <v>42055.600995370376</v>
      </c>
      <c r="P2656">
        <f t="shared" si="249"/>
        <v>0</v>
      </c>
      <c r="Q2656">
        <f t="shared" si="250"/>
        <v>8.5</v>
      </c>
      <c r="R2656" t="str">
        <f t="shared" si="247"/>
        <v>technology</v>
      </c>
      <c r="S2656" t="str">
        <f t="shared" si="248"/>
        <v>space exploration</v>
      </c>
      <c r="T2656">
        <f t="shared" si="251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46"/>
        <v>42381.866284722222</v>
      </c>
      <c r="P2657">
        <f t="shared" si="249"/>
        <v>21</v>
      </c>
      <c r="Q2657">
        <f t="shared" si="250"/>
        <v>73.37</v>
      </c>
      <c r="R2657" t="str">
        <f t="shared" si="247"/>
        <v>technology</v>
      </c>
      <c r="S2657" t="str">
        <f t="shared" si="248"/>
        <v>space exploration</v>
      </c>
      <c r="T2657">
        <f t="shared" si="251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46"/>
        <v>42767.688518518517</v>
      </c>
      <c r="P2658">
        <f t="shared" si="249"/>
        <v>11</v>
      </c>
      <c r="Q2658">
        <f t="shared" si="250"/>
        <v>112.86</v>
      </c>
      <c r="R2658" t="str">
        <f t="shared" si="247"/>
        <v>technology</v>
      </c>
      <c r="S2658" t="str">
        <f t="shared" si="248"/>
        <v>space exploration</v>
      </c>
      <c r="T2658">
        <f t="shared" si="251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46"/>
        <v>42551.928854166668</v>
      </c>
      <c r="P2659">
        <f t="shared" si="249"/>
        <v>19</v>
      </c>
      <c r="Q2659">
        <f t="shared" si="250"/>
        <v>95.28</v>
      </c>
      <c r="R2659" t="str">
        <f t="shared" si="247"/>
        <v>technology</v>
      </c>
      <c r="S2659" t="str">
        <f t="shared" si="248"/>
        <v>space exploration</v>
      </c>
      <c r="T2659">
        <f t="shared" si="251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46"/>
        <v>42551.884189814817</v>
      </c>
      <c r="P2660">
        <f t="shared" si="249"/>
        <v>0</v>
      </c>
      <c r="Q2660">
        <f t="shared" si="250"/>
        <v>22.75</v>
      </c>
      <c r="R2660" t="str">
        <f t="shared" si="247"/>
        <v>technology</v>
      </c>
      <c r="S2660" t="str">
        <f t="shared" si="248"/>
        <v>space exploration</v>
      </c>
      <c r="T2660">
        <f t="shared" si="251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46"/>
        <v>42082.069560185191</v>
      </c>
      <c r="P2661">
        <f t="shared" si="249"/>
        <v>3</v>
      </c>
      <c r="Q2661">
        <f t="shared" si="250"/>
        <v>133.30000000000001</v>
      </c>
      <c r="R2661" t="str">
        <f t="shared" si="247"/>
        <v>technology</v>
      </c>
      <c r="S2661" t="str">
        <f t="shared" si="248"/>
        <v>space exploration</v>
      </c>
      <c r="T2661">
        <f t="shared" si="251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46"/>
        <v>42272.713171296295</v>
      </c>
      <c r="P2662">
        <f t="shared" si="249"/>
        <v>0</v>
      </c>
      <c r="Q2662">
        <f t="shared" si="250"/>
        <v>3.8</v>
      </c>
      <c r="R2662" t="str">
        <f t="shared" si="247"/>
        <v>technology</v>
      </c>
      <c r="S2662" t="str">
        <f t="shared" si="248"/>
        <v>space exploration</v>
      </c>
      <c r="T2662">
        <f t="shared" si="251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46"/>
        <v>41542.958449074074</v>
      </c>
      <c r="P2663">
        <f t="shared" si="249"/>
        <v>103</v>
      </c>
      <c r="Q2663">
        <f t="shared" si="250"/>
        <v>85.75</v>
      </c>
      <c r="R2663" t="str">
        <f t="shared" si="247"/>
        <v>technology</v>
      </c>
      <c r="S2663" t="str">
        <f t="shared" si="248"/>
        <v>makerspaces</v>
      </c>
      <c r="T2663">
        <f t="shared" si="251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46"/>
        <v>42207.746678240743</v>
      </c>
      <c r="P2664">
        <f t="shared" si="249"/>
        <v>107</v>
      </c>
      <c r="Q2664">
        <f t="shared" si="250"/>
        <v>267</v>
      </c>
      <c r="R2664" t="str">
        <f t="shared" si="247"/>
        <v>technology</v>
      </c>
      <c r="S2664" t="str">
        <f t="shared" si="248"/>
        <v>makerspaces</v>
      </c>
      <c r="T2664">
        <f t="shared" si="251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46"/>
        <v>42222.622766203705</v>
      </c>
      <c r="P2665">
        <f t="shared" si="249"/>
        <v>105</v>
      </c>
      <c r="Q2665">
        <f t="shared" si="250"/>
        <v>373.56</v>
      </c>
      <c r="R2665" t="str">
        <f t="shared" si="247"/>
        <v>technology</v>
      </c>
      <c r="S2665" t="str">
        <f t="shared" si="248"/>
        <v>makerspaces</v>
      </c>
      <c r="T2665">
        <f t="shared" si="251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46"/>
        <v>42313.02542824074</v>
      </c>
      <c r="P2666">
        <f t="shared" si="249"/>
        <v>103</v>
      </c>
      <c r="Q2666">
        <f t="shared" si="250"/>
        <v>174.04</v>
      </c>
      <c r="R2666" t="str">
        <f t="shared" si="247"/>
        <v>technology</v>
      </c>
      <c r="S2666" t="str">
        <f t="shared" si="248"/>
        <v>makerspaces</v>
      </c>
      <c r="T2666">
        <f t="shared" si="251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46"/>
        <v>42083.895532407405</v>
      </c>
      <c r="P2667">
        <f t="shared" si="249"/>
        <v>123</v>
      </c>
      <c r="Q2667">
        <f t="shared" si="250"/>
        <v>93.7</v>
      </c>
      <c r="R2667" t="str">
        <f t="shared" si="247"/>
        <v>technology</v>
      </c>
      <c r="S2667" t="str">
        <f t="shared" si="248"/>
        <v>makerspaces</v>
      </c>
      <c r="T2667">
        <f t="shared" si="251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46"/>
        <v>42235.764340277776</v>
      </c>
      <c r="P2668">
        <f t="shared" si="249"/>
        <v>159</v>
      </c>
      <c r="Q2668">
        <f t="shared" si="250"/>
        <v>77.33</v>
      </c>
      <c r="R2668" t="str">
        <f t="shared" si="247"/>
        <v>technology</v>
      </c>
      <c r="S2668" t="str">
        <f t="shared" si="248"/>
        <v>makerspaces</v>
      </c>
      <c r="T2668">
        <f t="shared" si="251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46"/>
        <v>42380.926111111112</v>
      </c>
      <c r="P2669">
        <f t="shared" si="249"/>
        <v>111</v>
      </c>
      <c r="Q2669">
        <f t="shared" si="250"/>
        <v>92.22</v>
      </c>
      <c r="R2669" t="str">
        <f t="shared" si="247"/>
        <v>technology</v>
      </c>
      <c r="S2669" t="str">
        <f t="shared" si="248"/>
        <v>makerspaces</v>
      </c>
      <c r="T2669">
        <f t="shared" si="251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46"/>
        <v>42275.588715277772</v>
      </c>
      <c r="P2670">
        <f t="shared" si="249"/>
        <v>171</v>
      </c>
      <c r="Q2670">
        <f t="shared" si="250"/>
        <v>60.96</v>
      </c>
      <c r="R2670" t="str">
        <f t="shared" si="247"/>
        <v>technology</v>
      </c>
      <c r="S2670" t="str">
        <f t="shared" si="248"/>
        <v>makerspaces</v>
      </c>
      <c r="T2670">
        <f t="shared" si="251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46"/>
        <v>42319.035833333335</v>
      </c>
      <c r="P2671">
        <f t="shared" si="249"/>
        <v>125</v>
      </c>
      <c r="Q2671">
        <f t="shared" si="250"/>
        <v>91</v>
      </c>
      <c r="R2671" t="str">
        <f t="shared" si="247"/>
        <v>technology</v>
      </c>
      <c r="S2671" t="str">
        <f t="shared" si="248"/>
        <v>makerspaces</v>
      </c>
      <c r="T2671">
        <f t="shared" si="251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46"/>
        <v>41821.020601851851</v>
      </c>
      <c r="P2672">
        <f t="shared" si="249"/>
        <v>6</v>
      </c>
      <c r="Q2672">
        <f t="shared" si="250"/>
        <v>41.58</v>
      </c>
      <c r="R2672" t="str">
        <f t="shared" si="247"/>
        <v>technology</v>
      </c>
      <c r="S2672" t="str">
        <f t="shared" si="248"/>
        <v>makerspaces</v>
      </c>
      <c r="T2672">
        <f t="shared" si="251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46"/>
        <v>41962.749027777783</v>
      </c>
      <c r="P2673">
        <f t="shared" si="249"/>
        <v>11</v>
      </c>
      <c r="Q2673">
        <f t="shared" si="250"/>
        <v>33.76</v>
      </c>
      <c r="R2673" t="str">
        <f t="shared" si="247"/>
        <v>technology</v>
      </c>
      <c r="S2673" t="str">
        <f t="shared" si="248"/>
        <v>makerspaces</v>
      </c>
      <c r="T2673">
        <f t="shared" si="251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46"/>
        <v>42344.884143518517</v>
      </c>
      <c r="P2674">
        <f t="shared" si="249"/>
        <v>33</v>
      </c>
      <c r="Q2674">
        <f t="shared" si="250"/>
        <v>70.62</v>
      </c>
      <c r="R2674" t="str">
        <f t="shared" si="247"/>
        <v>technology</v>
      </c>
      <c r="S2674" t="str">
        <f t="shared" si="248"/>
        <v>makerspaces</v>
      </c>
      <c r="T2674">
        <f t="shared" si="251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46"/>
        <v>41912.541655092595</v>
      </c>
      <c r="P2675">
        <f t="shared" si="249"/>
        <v>28</v>
      </c>
      <c r="Q2675">
        <f t="shared" si="250"/>
        <v>167.15</v>
      </c>
      <c r="R2675" t="str">
        <f t="shared" si="247"/>
        <v>technology</v>
      </c>
      <c r="S2675" t="str">
        <f t="shared" si="248"/>
        <v>makerspaces</v>
      </c>
      <c r="T2675">
        <f t="shared" si="251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46"/>
        <v>42529.632754629631</v>
      </c>
      <c r="P2676">
        <f t="shared" si="249"/>
        <v>63</v>
      </c>
      <c r="Q2676">
        <f t="shared" si="250"/>
        <v>128.62</v>
      </c>
      <c r="R2676" t="str">
        <f t="shared" si="247"/>
        <v>technology</v>
      </c>
      <c r="S2676" t="str">
        <f t="shared" si="248"/>
        <v>makerspaces</v>
      </c>
      <c r="T2676">
        <f t="shared" si="251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46"/>
        <v>41923.857511574075</v>
      </c>
      <c r="P2677">
        <f t="shared" si="249"/>
        <v>8</v>
      </c>
      <c r="Q2677">
        <f t="shared" si="250"/>
        <v>65.41</v>
      </c>
      <c r="R2677" t="str">
        <f t="shared" si="247"/>
        <v>technology</v>
      </c>
      <c r="S2677" t="str">
        <f t="shared" si="248"/>
        <v>makerspaces</v>
      </c>
      <c r="T2677">
        <f t="shared" si="251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46"/>
        <v>42482.624699074076</v>
      </c>
      <c r="P2678">
        <f t="shared" si="249"/>
        <v>50</v>
      </c>
      <c r="Q2678">
        <f t="shared" si="250"/>
        <v>117.56</v>
      </c>
      <c r="R2678" t="str">
        <f t="shared" si="247"/>
        <v>technology</v>
      </c>
      <c r="S2678" t="str">
        <f t="shared" si="248"/>
        <v>makerspaces</v>
      </c>
      <c r="T2678">
        <f t="shared" si="251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46"/>
        <v>41793.029432870368</v>
      </c>
      <c r="P2679">
        <f t="shared" si="249"/>
        <v>18</v>
      </c>
      <c r="Q2679">
        <f t="shared" si="250"/>
        <v>126.48</v>
      </c>
      <c r="R2679" t="str">
        <f t="shared" si="247"/>
        <v>technology</v>
      </c>
      <c r="S2679" t="str">
        <f t="shared" si="248"/>
        <v>makerspaces</v>
      </c>
      <c r="T2679">
        <f t="shared" si="251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46"/>
        <v>42241.798206018517</v>
      </c>
      <c r="P2680">
        <f t="shared" si="249"/>
        <v>0</v>
      </c>
      <c r="Q2680">
        <f t="shared" si="250"/>
        <v>550</v>
      </c>
      <c r="R2680" t="str">
        <f t="shared" si="247"/>
        <v>technology</v>
      </c>
      <c r="S2680" t="str">
        <f t="shared" si="248"/>
        <v>makerspaces</v>
      </c>
      <c r="T2680">
        <f t="shared" si="251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46"/>
        <v>42033.001087962963</v>
      </c>
      <c r="P2681">
        <f t="shared" si="249"/>
        <v>0</v>
      </c>
      <c r="Q2681">
        <f t="shared" si="250"/>
        <v>44</v>
      </c>
      <c r="R2681" t="str">
        <f t="shared" si="247"/>
        <v>technology</v>
      </c>
      <c r="S2681" t="str">
        <f t="shared" si="248"/>
        <v>makerspaces</v>
      </c>
      <c r="T2681">
        <f t="shared" si="251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46"/>
        <v>42436.211701388893</v>
      </c>
      <c r="P2682">
        <f t="shared" si="249"/>
        <v>1</v>
      </c>
      <c r="Q2682">
        <f t="shared" si="250"/>
        <v>69</v>
      </c>
      <c r="R2682" t="str">
        <f t="shared" si="247"/>
        <v>technology</v>
      </c>
      <c r="S2682" t="str">
        <f t="shared" si="248"/>
        <v>makerspaces</v>
      </c>
      <c r="T2682">
        <f t="shared" si="251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46"/>
        <v>41805.895254629628</v>
      </c>
      <c r="P2683">
        <f t="shared" si="249"/>
        <v>1</v>
      </c>
      <c r="Q2683">
        <f t="shared" si="250"/>
        <v>27.5</v>
      </c>
      <c r="R2683" t="str">
        <f t="shared" si="247"/>
        <v>food</v>
      </c>
      <c r="S2683" t="str">
        <f t="shared" si="248"/>
        <v>food trucks</v>
      </c>
      <c r="T2683">
        <f t="shared" si="251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46"/>
        <v>41932.871990740743</v>
      </c>
      <c r="P2684">
        <f t="shared" si="249"/>
        <v>28</v>
      </c>
      <c r="Q2684">
        <f t="shared" si="250"/>
        <v>84.9</v>
      </c>
      <c r="R2684" t="str">
        <f t="shared" si="247"/>
        <v>food</v>
      </c>
      <c r="S2684" t="str">
        <f t="shared" si="248"/>
        <v>food trucks</v>
      </c>
      <c r="T2684">
        <f t="shared" si="251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46"/>
        <v>42034.75509259259</v>
      </c>
      <c r="P2685">
        <f t="shared" si="249"/>
        <v>0</v>
      </c>
      <c r="Q2685">
        <f t="shared" si="250"/>
        <v>12</v>
      </c>
      <c r="R2685" t="str">
        <f t="shared" si="247"/>
        <v>food</v>
      </c>
      <c r="S2685" t="str">
        <f t="shared" si="248"/>
        <v>food trucks</v>
      </c>
      <c r="T2685">
        <f t="shared" si="251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46"/>
        <v>41820.914641203701</v>
      </c>
      <c r="P2686">
        <f t="shared" si="249"/>
        <v>1</v>
      </c>
      <c r="Q2686">
        <f t="shared" si="250"/>
        <v>200</v>
      </c>
      <c r="R2686" t="str">
        <f t="shared" si="247"/>
        <v>food</v>
      </c>
      <c r="S2686" t="str">
        <f t="shared" si="248"/>
        <v>food trucks</v>
      </c>
      <c r="T2686">
        <f t="shared" si="251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46"/>
        <v>42061.69594907407</v>
      </c>
      <c r="P2687">
        <f t="shared" si="249"/>
        <v>0</v>
      </c>
      <c r="Q2687">
        <f t="shared" si="250"/>
        <v>10</v>
      </c>
      <c r="R2687" t="str">
        <f t="shared" si="247"/>
        <v>food</v>
      </c>
      <c r="S2687" t="str">
        <f t="shared" si="248"/>
        <v>food trucks</v>
      </c>
      <c r="T2687">
        <f t="shared" si="251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46"/>
        <v>41892.974803240737</v>
      </c>
      <c r="P2688">
        <f t="shared" si="249"/>
        <v>0</v>
      </c>
      <c r="Q2688">
        <f t="shared" si="250"/>
        <v>0</v>
      </c>
      <c r="R2688" t="str">
        <f t="shared" si="247"/>
        <v>food</v>
      </c>
      <c r="S2688" t="str">
        <f t="shared" si="248"/>
        <v>food trucks</v>
      </c>
      <c r="T2688">
        <f t="shared" si="251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46"/>
        <v>42154.64025462963</v>
      </c>
      <c r="P2689">
        <f t="shared" si="249"/>
        <v>0</v>
      </c>
      <c r="Q2689">
        <f t="shared" si="250"/>
        <v>0</v>
      </c>
      <c r="R2689" t="str">
        <f t="shared" si="247"/>
        <v>food</v>
      </c>
      <c r="S2689" t="str">
        <f t="shared" si="248"/>
        <v>food trucks</v>
      </c>
      <c r="T2689">
        <f t="shared" si="251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252">(((J2690/60)/60)/24)+DATE(1970,1,1)</f>
        <v>42028.118865740747</v>
      </c>
      <c r="P2690">
        <f t="shared" si="249"/>
        <v>0</v>
      </c>
      <c r="Q2690">
        <f t="shared" si="250"/>
        <v>5.29</v>
      </c>
      <c r="R2690" t="str">
        <f t="shared" ref="R2690:R2753" si="253">LEFT(N2690,SEARCH("/",N2690)-1)</f>
        <v>food</v>
      </c>
      <c r="S2690" t="str">
        <f t="shared" ref="S2690:S2753" si="254">RIGHT(N2690,LEN(N2690)-SEARCH("/",N2690))</f>
        <v>food trucks</v>
      </c>
      <c r="T2690">
        <f t="shared" si="251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252"/>
        <v>42551.961689814809</v>
      </c>
      <c r="P2691">
        <f t="shared" ref="P2691:P2754" si="255">ROUND(E2691/D2691*100,0)</f>
        <v>0</v>
      </c>
      <c r="Q2691">
        <f t="shared" ref="Q2691:Q2754" si="256">IFERROR(ROUND(E2691/L2691,2),0)</f>
        <v>1</v>
      </c>
      <c r="R2691" t="str">
        <f t="shared" si="253"/>
        <v>food</v>
      </c>
      <c r="S2691" t="str">
        <f t="shared" si="254"/>
        <v>food trucks</v>
      </c>
      <c r="T2691">
        <f t="shared" ref="T2691:T2754" si="257">YEAR(O2691)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52"/>
        <v>42113.105046296296</v>
      </c>
      <c r="P2692">
        <f t="shared" si="255"/>
        <v>11</v>
      </c>
      <c r="Q2692">
        <f t="shared" si="256"/>
        <v>72.760000000000005</v>
      </c>
      <c r="R2692" t="str">
        <f t="shared" si="253"/>
        <v>food</v>
      </c>
      <c r="S2692" t="str">
        <f t="shared" si="254"/>
        <v>food trucks</v>
      </c>
      <c r="T2692">
        <f t="shared" si="257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52"/>
        <v>42089.724039351851</v>
      </c>
      <c r="P2693">
        <f t="shared" si="255"/>
        <v>0</v>
      </c>
      <c r="Q2693">
        <f t="shared" si="256"/>
        <v>17.5</v>
      </c>
      <c r="R2693" t="str">
        <f t="shared" si="253"/>
        <v>food</v>
      </c>
      <c r="S2693" t="str">
        <f t="shared" si="254"/>
        <v>food trucks</v>
      </c>
      <c r="T2693">
        <f t="shared" si="257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52"/>
        <v>42058.334027777775</v>
      </c>
      <c r="P2694">
        <f t="shared" si="255"/>
        <v>1</v>
      </c>
      <c r="Q2694">
        <f t="shared" si="256"/>
        <v>25</v>
      </c>
      <c r="R2694" t="str">
        <f t="shared" si="253"/>
        <v>food</v>
      </c>
      <c r="S2694" t="str">
        <f t="shared" si="254"/>
        <v>food trucks</v>
      </c>
      <c r="T2694">
        <f t="shared" si="257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52"/>
        <v>41834.138495370367</v>
      </c>
      <c r="P2695">
        <f t="shared" si="255"/>
        <v>1</v>
      </c>
      <c r="Q2695">
        <f t="shared" si="256"/>
        <v>13.33</v>
      </c>
      <c r="R2695" t="str">
        <f t="shared" si="253"/>
        <v>food</v>
      </c>
      <c r="S2695" t="str">
        <f t="shared" si="254"/>
        <v>food trucks</v>
      </c>
      <c r="T2695">
        <f t="shared" si="257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52"/>
        <v>41878.140497685185</v>
      </c>
      <c r="P2696">
        <f t="shared" si="255"/>
        <v>0</v>
      </c>
      <c r="Q2696">
        <f t="shared" si="256"/>
        <v>1</v>
      </c>
      <c r="R2696" t="str">
        <f t="shared" si="253"/>
        <v>food</v>
      </c>
      <c r="S2696" t="str">
        <f t="shared" si="254"/>
        <v>food trucks</v>
      </c>
      <c r="T2696">
        <f t="shared" si="257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52"/>
        <v>42048.181921296295</v>
      </c>
      <c r="P2697">
        <f t="shared" si="255"/>
        <v>0</v>
      </c>
      <c r="Q2697">
        <f t="shared" si="256"/>
        <v>23.67</v>
      </c>
      <c r="R2697" t="str">
        <f t="shared" si="253"/>
        <v>food</v>
      </c>
      <c r="S2697" t="str">
        <f t="shared" si="254"/>
        <v>food trucks</v>
      </c>
      <c r="T2697">
        <f t="shared" si="257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52"/>
        <v>41964.844444444447</v>
      </c>
      <c r="P2698">
        <f t="shared" si="255"/>
        <v>6</v>
      </c>
      <c r="Q2698">
        <f t="shared" si="256"/>
        <v>89.21</v>
      </c>
      <c r="R2698" t="str">
        <f t="shared" si="253"/>
        <v>food</v>
      </c>
      <c r="S2698" t="str">
        <f t="shared" si="254"/>
        <v>food trucks</v>
      </c>
      <c r="T2698">
        <f t="shared" si="257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52"/>
        <v>42187.940081018518</v>
      </c>
      <c r="P2699">
        <f t="shared" si="255"/>
        <v>26</v>
      </c>
      <c r="Q2699">
        <f t="shared" si="256"/>
        <v>116.56</v>
      </c>
      <c r="R2699" t="str">
        <f t="shared" si="253"/>
        <v>food</v>
      </c>
      <c r="S2699" t="str">
        <f t="shared" si="254"/>
        <v>food trucks</v>
      </c>
      <c r="T2699">
        <f t="shared" si="257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52"/>
        <v>41787.898240740738</v>
      </c>
      <c r="P2700">
        <f t="shared" si="255"/>
        <v>0</v>
      </c>
      <c r="Q2700">
        <f t="shared" si="256"/>
        <v>13.01</v>
      </c>
      <c r="R2700" t="str">
        <f t="shared" si="253"/>
        <v>food</v>
      </c>
      <c r="S2700" t="str">
        <f t="shared" si="254"/>
        <v>food trucks</v>
      </c>
      <c r="T2700">
        <f t="shared" si="257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52"/>
        <v>41829.896562499998</v>
      </c>
      <c r="P2701">
        <f t="shared" si="255"/>
        <v>0</v>
      </c>
      <c r="Q2701">
        <f t="shared" si="256"/>
        <v>0</v>
      </c>
      <c r="R2701" t="str">
        <f t="shared" si="253"/>
        <v>food</v>
      </c>
      <c r="S2701" t="str">
        <f t="shared" si="254"/>
        <v>food trucks</v>
      </c>
      <c r="T2701">
        <f t="shared" si="257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52"/>
        <v>41870.87467592593</v>
      </c>
      <c r="P2702">
        <f t="shared" si="255"/>
        <v>1</v>
      </c>
      <c r="Q2702">
        <f t="shared" si="256"/>
        <v>17.5</v>
      </c>
      <c r="R2702" t="str">
        <f t="shared" si="253"/>
        <v>food</v>
      </c>
      <c r="S2702" t="str">
        <f t="shared" si="254"/>
        <v>food trucks</v>
      </c>
      <c r="T2702">
        <f t="shared" si="257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52"/>
        <v>42801.774699074071</v>
      </c>
      <c r="P2703">
        <f t="shared" si="255"/>
        <v>46</v>
      </c>
      <c r="Q2703">
        <f t="shared" si="256"/>
        <v>34.130000000000003</v>
      </c>
      <c r="R2703" t="str">
        <f t="shared" si="253"/>
        <v>theater</v>
      </c>
      <c r="S2703" t="str">
        <f t="shared" si="254"/>
        <v>spaces</v>
      </c>
      <c r="T2703">
        <f t="shared" si="257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52"/>
        <v>42800.801817129628</v>
      </c>
      <c r="P2704">
        <f t="shared" si="255"/>
        <v>34</v>
      </c>
      <c r="Q2704">
        <f t="shared" si="256"/>
        <v>132.35</v>
      </c>
      <c r="R2704" t="str">
        <f t="shared" si="253"/>
        <v>theater</v>
      </c>
      <c r="S2704" t="str">
        <f t="shared" si="254"/>
        <v>spaces</v>
      </c>
      <c r="T2704">
        <f t="shared" si="257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52"/>
        <v>42756.690162037034</v>
      </c>
      <c r="P2705">
        <f t="shared" si="255"/>
        <v>104</v>
      </c>
      <c r="Q2705">
        <f t="shared" si="256"/>
        <v>922.22</v>
      </c>
      <c r="R2705" t="str">
        <f t="shared" si="253"/>
        <v>theater</v>
      </c>
      <c r="S2705" t="str">
        <f t="shared" si="254"/>
        <v>spaces</v>
      </c>
      <c r="T2705">
        <f t="shared" si="257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52"/>
        <v>42787.862430555557</v>
      </c>
      <c r="P2706">
        <f t="shared" si="255"/>
        <v>6</v>
      </c>
      <c r="Q2706">
        <f t="shared" si="256"/>
        <v>163.57</v>
      </c>
      <c r="R2706" t="str">
        <f t="shared" si="253"/>
        <v>theater</v>
      </c>
      <c r="S2706" t="str">
        <f t="shared" si="254"/>
        <v>spaces</v>
      </c>
      <c r="T2706">
        <f t="shared" si="257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52"/>
        <v>42773.916180555556</v>
      </c>
      <c r="P2707">
        <f t="shared" si="255"/>
        <v>11</v>
      </c>
      <c r="Q2707">
        <f t="shared" si="256"/>
        <v>217.38</v>
      </c>
      <c r="R2707" t="str">
        <f t="shared" si="253"/>
        <v>theater</v>
      </c>
      <c r="S2707" t="str">
        <f t="shared" si="254"/>
        <v>spaces</v>
      </c>
      <c r="T2707">
        <f t="shared" si="257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52"/>
        <v>41899.294942129629</v>
      </c>
      <c r="P2708">
        <f t="shared" si="255"/>
        <v>112</v>
      </c>
      <c r="Q2708">
        <f t="shared" si="256"/>
        <v>149.44</v>
      </c>
      <c r="R2708" t="str">
        <f t="shared" si="253"/>
        <v>theater</v>
      </c>
      <c r="S2708" t="str">
        <f t="shared" si="254"/>
        <v>spaces</v>
      </c>
      <c r="T2708">
        <f t="shared" si="257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52"/>
        <v>41391.782905092594</v>
      </c>
      <c r="P2709">
        <f t="shared" si="255"/>
        <v>351</v>
      </c>
      <c r="Q2709">
        <f t="shared" si="256"/>
        <v>71.239999999999995</v>
      </c>
      <c r="R2709" t="str">
        <f t="shared" si="253"/>
        <v>theater</v>
      </c>
      <c r="S2709" t="str">
        <f t="shared" si="254"/>
        <v>spaces</v>
      </c>
      <c r="T2709">
        <f t="shared" si="257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52"/>
        <v>42512.698217592595</v>
      </c>
      <c r="P2710">
        <f t="shared" si="255"/>
        <v>233</v>
      </c>
      <c r="Q2710">
        <f t="shared" si="256"/>
        <v>44.46</v>
      </c>
      <c r="R2710" t="str">
        <f t="shared" si="253"/>
        <v>theater</v>
      </c>
      <c r="S2710" t="str">
        <f t="shared" si="254"/>
        <v>spaces</v>
      </c>
      <c r="T2710">
        <f t="shared" si="257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52"/>
        <v>42612.149780092594</v>
      </c>
      <c r="P2711">
        <f t="shared" si="255"/>
        <v>102</v>
      </c>
      <c r="Q2711">
        <f t="shared" si="256"/>
        <v>164.94</v>
      </c>
      <c r="R2711" t="str">
        <f t="shared" si="253"/>
        <v>theater</v>
      </c>
      <c r="S2711" t="str">
        <f t="shared" si="254"/>
        <v>spaces</v>
      </c>
      <c r="T2711">
        <f t="shared" si="257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52"/>
        <v>41828.229490740741</v>
      </c>
      <c r="P2712">
        <f t="shared" si="255"/>
        <v>154</v>
      </c>
      <c r="Q2712">
        <f t="shared" si="256"/>
        <v>84.87</v>
      </c>
      <c r="R2712" t="str">
        <f t="shared" si="253"/>
        <v>theater</v>
      </c>
      <c r="S2712" t="str">
        <f t="shared" si="254"/>
        <v>spaces</v>
      </c>
      <c r="T2712">
        <f t="shared" si="257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52"/>
        <v>41780.745254629634</v>
      </c>
      <c r="P2713">
        <f t="shared" si="255"/>
        <v>101</v>
      </c>
      <c r="Q2713">
        <f t="shared" si="256"/>
        <v>53.95</v>
      </c>
      <c r="R2713" t="str">
        <f t="shared" si="253"/>
        <v>theater</v>
      </c>
      <c r="S2713" t="str">
        <f t="shared" si="254"/>
        <v>spaces</v>
      </c>
      <c r="T2713">
        <f t="shared" si="257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52"/>
        <v>41432.062037037038</v>
      </c>
      <c r="P2714">
        <f t="shared" si="255"/>
        <v>131</v>
      </c>
      <c r="Q2714">
        <f t="shared" si="256"/>
        <v>50.53</v>
      </c>
      <c r="R2714" t="str">
        <f t="shared" si="253"/>
        <v>theater</v>
      </c>
      <c r="S2714" t="str">
        <f t="shared" si="254"/>
        <v>spaces</v>
      </c>
      <c r="T2714">
        <f t="shared" si="257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52"/>
        <v>42322.653749999998</v>
      </c>
      <c r="P2715">
        <f t="shared" si="255"/>
        <v>102</v>
      </c>
      <c r="Q2715">
        <f t="shared" si="256"/>
        <v>108</v>
      </c>
      <c r="R2715" t="str">
        <f t="shared" si="253"/>
        <v>theater</v>
      </c>
      <c r="S2715" t="str">
        <f t="shared" si="254"/>
        <v>spaces</v>
      </c>
      <c r="T2715">
        <f t="shared" si="257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52"/>
        <v>42629.655046296291</v>
      </c>
      <c r="P2716">
        <f t="shared" si="255"/>
        <v>116</v>
      </c>
      <c r="Q2716">
        <f t="shared" si="256"/>
        <v>95.37</v>
      </c>
      <c r="R2716" t="str">
        <f t="shared" si="253"/>
        <v>theater</v>
      </c>
      <c r="S2716" t="str">
        <f t="shared" si="254"/>
        <v>spaces</v>
      </c>
      <c r="T2716">
        <f t="shared" si="257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52"/>
        <v>42387.398472222223</v>
      </c>
      <c r="P2717">
        <f t="shared" si="255"/>
        <v>265</v>
      </c>
      <c r="Q2717">
        <f t="shared" si="256"/>
        <v>57.63</v>
      </c>
      <c r="R2717" t="str">
        <f t="shared" si="253"/>
        <v>theater</v>
      </c>
      <c r="S2717" t="str">
        <f t="shared" si="254"/>
        <v>spaces</v>
      </c>
      <c r="T2717">
        <f t="shared" si="257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52"/>
        <v>42255.333252314813</v>
      </c>
      <c r="P2718">
        <f t="shared" si="255"/>
        <v>120</v>
      </c>
      <c r="Q2718">
        <f t="shared" si="256"/>
        <v>64.16</v>
      </c>
      <c r="R2718" t="str">
        <f t="shared" si="253"/>
        <v>theater</v>
      </c>
      <c r="S2718" t="str">
        <f t="shared" si="254"/>
        <v>spaces</v>
      </c>
      <c r="T2718">
        <f t="shared" si="257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52"/>
        <v>41934.914918981485</v>
      </c>
      <c r="P2719">
        <f t="shared" si="255"/>
        <v>120</v>
      </c>
      <c r="Q2719">
        <f t="shared" si="256"/>
        <v>92.39</v>
      </c>
      <c r="R2719" t="str">
        <f t="shared" si="253"/>
        <v>theater</v>
      </c>
      <c r="S2719" t="str">
        <f t="shared" si="254"/>
        <v>spaces</v>
      </c>
      <c r="T2719">
        <f t="shared" si="257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52"/>
        <v>42465.596585648149</v>
      </c>
      <c r="P2720">
        <f t="shared" si="255"/>
        <v>104</v>
      </c>
      <c r="Q2720">
        <f t="shared" si="256"/>
        <v>125.98</v>
      </c>
      <c r="R2720" t="str">
        <f t="shared" si="253"/>
        <v>theater</v>
      </c>
      <c r="S2720" t="str">
        <f t="shared" si="254"/>
        <v>spaces</v>
      </c>
      <c r="T2720">
        <f t="shared" si="257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52"/>
        <v>42418.031180555554</v>
      </c>
      <c r="P2721">
        <f t="shared" si="255"/>
        <v>109</v>
      </c>
      <c r="Q2721">
        <f t="shared" si="256"/>
        <v>94.64</v>
      </c>
      <c r="R2721" t="str">
        <f t="shared" si="253"/>
        <v>theater</v>
      </c>
      <c r="S2721" t="str">
        <f t="shared" si="254"/>
        <v>spaces</v>
      </c>
      <c r="T2721">
        <f t="shared" si="257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52"/>
        <v>42655.465891203698</v>
      </c>
      <c r="P2722">
        <f t="shared" si="255"/>
        <v>118</v>
      </c>
      <c r="Q2722">
        <f t="shared" si="256"/>
        <v>170.7</v>
      </c>
      <c r="R2722" t="str">
        <f t="shared" si="253"/>
        <v>theater</v>
      </c>
      <c r="S2722" t="str">
        <f t="shared" si="254"/>
        <v>spaces</v>
      </c>
      <c r="T2722">
        <f t="shared" si="257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52"/>
        <v>41493.543958333335</v>
      </c>
      <c r="P2723">
        <f t="shared" si="255"/>
        <v>1462</v>
      </c>
      <c r="Q2723">
        <f t="shared" si="256"/>
        <v>40.76</v>
      </c>
      <c r="R2723" t="str">
        <f t="shared" si="253"/>
        <v>technology</v>
      </c>
      <c r="S2723" t="str">
        <f t="shared" si="254"/>
        <v>hardware</v>
      </c>
      <c r="T2723">
        <f t="shared" si="257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52"/>
        <v>42704.857094907406</v>
      </c>
      <c r="P2724">
        <f t="shared" si="255"/>
        <v>253</v>
      </c>
      <c r="Q2724">
        <f t="shared" si="256"/>
        <v>68.25</v>
      </c>
      <c r="R2724" t="str">
        <f t="shared" si="253"/>
        <v>technology</v>
      </c>
      <c r="S2724" t="str">
        <f t="shared" si="254"/>
        <v>hardware</v>
      </c>
      <c r="T2724">
        <f t="shared" si="257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52"/>
        <v>41944.83898148148</v>
      </c>
      <c r="P2725">
        <f t="shared" si="255"/>
        <v>140</v>
      </c>
      <c r="Q2725">
        <f t="shared" si="256"/>
        <v>95.49</v>
      </c>
      <c r="R2725" t="str">
        <f t="shared" si="253"/>
        <v>technology</v>
      </c>
      <c r="S2725" t="str">
        <f t="shared" si="254"/>
        <v>hardware</v>
      </c>
      <c r="T2725">
        <f t="shared" si="257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52"/>
        <v>42199.32707175926</v>
      </c>
      <c r="P2726">
        <f t="shared" si="255"/>
        <v>297</v>
      </c>
      <c r="Q2726">
        <f t="shared" si="256"/>
        <v>7.19</v>
      </c>
      <c r="R2726" t="str">
        <f t="shared" si="253"/>
        <v>technology</v>
      </c>
      <c r="S2726" t="str">
        <f t="shared" si="254"/>
        <v>hardware</v>
      </c>
      <c r="T2726">
        <f t="shared" si="257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52"/>
        <v>42745.744618055556</v>
      </c>
      <c r="P2727">
        <f t="shared" si="255"/>
        <v>145</v>
      </c>
      <c r="Q2727">
        <f t="shared" si="256"/>
        <v>511.65</v>
      </c>
      <c r="R2727" t="str">
        <f t="shared" si="253"/>
        <v>technology</v>
      </c>
      <c r="S2727" t="str">
        <f t="shared" si="254"/>
        <v>hardware</v>
      </c>
      <c r="T2727">
        <f t="shared" si="257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52"/>
        <v>42452.579988425925</v>
      </c>
      <c r="P2728">
        <f t="shared" si="255"/>
        <v>106</v>
      </c>
      <c r="Q2728">
        <f t="shared" si="256"/>
        <v>261.75</v>
      </c>
      <c r="R2728" t="str">
        <f t="shared" si="253"/>
        <v>technology</v>
      </c>
      <c r="S2728" t="str">
        <f t="shared" si="254"/>
        <v>hardware</v>
      </c>
      <c r="T2728">
        <f t="shared" si="257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52"/>
        <v>42198.676655092597</v>
      </c>
      <c r="P2729">
        <f t="shared" si="255"/>
        <v>493</v>
      </c>
      <c r="Q2729">
        <f t="shared" si="256"/>
        <v>69.760000000000005</v>
      </c>
      <c r="R2729" t="str">
        <f t="shared" si="253"/>
        <v>technology</v>
      </c>
      <c r="S2729" t="str">
        <f t="shared" si="254"/>
        <v>hardware</v>
      </c>
      <c r="T2729">
        <f t="shared" si="257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52"/>
        <v>42333.59993055556</v>
      </c>
      <c r="P2730">
        <f t="shared" si="255"/>
        <v>202</v>
      </c>
      <c r="Q2730">
        <f t="shared" si="256"/>
        <v>77.23</v>
      </c>
      <c r="R2730" t="str">
        <f t="shared" si="253"/>
        <v>technology</v>
      </c>
      <c r="S2730" t="str">
        <f t="shared" si="254"/>
        <v>hardware</v>
      </c>
      <c r="T2730">
        <f t="shared" si="257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52"/>
        <v>42095.240706018521</v>
      </c>
      <c r="P2731">
        <f t="shared" si="255"/>
        <v>104</v>
      </c>
      <c r="Q2731">
        <f t="shared" si="256"/>
        <v>340.57</v>
      </c>
      <c r="R2731" t="str">
        <f t="shared" si="253"/>
        <v>technology</v>
      </c>
      <c r="S2731" t="str">
        <f t="shared" si="254"/>
        <v>hardware</v>
      </c>
      <c r="T2731">
        <f t="shared" si="257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52"/>
        <v>41351.541377314818</v>
      </c>
      <c r="P2732">
        <f t="shared" si="255"/>
        <v>170</v>
      </c>
      <c r="Q2732">
        <f t="shared" si="256"/>
        <v>67.42</v>
      </c>
      <c r="R2732" t="str">
        <f t="shared" si="253"/>
        <v>technology</v>
      </c>
      <c r="S2732" t="str">
        <f t="shared" si="254"/>
        <v>hardware</v>
      </c>
      <c r="T2732">
        <f t="shared" si="257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52"/>
        <v>41872.525717592594</v>
      </c>
      <c r="P2733">
        <f t="shared" si="255"/>
        <v>104</v>
      </c>
      <c r="Q2733">
        <f t="shared" si="256"/>
        <v>845.7</v>
      </c>
      <c r="R2733" t="str">
        <f t="shared" si="253"/>
        <v>technology</v>
      </c>
      <c r="S2733" t="str">
        <f t="shared" si="254"/>
        <v>hardware</v>
      </c>
      <c r="T2733">
        <f t="shared" si="257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52"/>
        <v>41389.808194444442</v>
      </c>
      <c r="P2734">
        <f t="shared" si="255"/>
        <v>118</v>
      </c>
      <c r="Q2734">
        <f t="shared" si="256"/>
        <v>97.19</v>
      </c>
      <c r="R2734" t="str">
        <f t="shared" si="253"/>
        <v>technology</v>
      </c>
      <c r="S2734" t="str">
        <f t="shared" si="254"/>
        <v>hardware</v>
      </c>
      <c r="T2734">
        <f t="shared" si="257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52"/>
        <v>42044.272847222222</v>
      </c>
      <c r="P2735">
        <f t="shared" si="255"/>
        <v>108</v>
      </c>
      <c r="Q2735">
        <f t="shared" si="256"/>
        <v>451.84</v>
      </c>
      <c r="R2735" t="str">
        <f t="shared" si="253"/>
        <v>technology</v>
      </c>
      <c r="S2735" t="str">
        <f t="shared" si="254"/>
        <v>hardware</v>
      </c>
      <c r="T2735">
        <f t="shared" si="257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52"/>
        <v>42626.668888888889</v>
      </c>
      <c r="P2736">
        <f t="shared" si="255"/>
        <v>2260300</v>
      </c>
      <c r="Q2736">
        <f t="shared" si="256"/>
        <v>138.66999999999999</v>
      </c>
      <c r="R2736" t="str">
        <f t="shared" si="253"/>
        <v>technology</v>
      </c>
      <c r="S2736" t="str">
        <f t="shared" si="254"/>
        <v>hardware</v>
      </c>
      <c r="T2736">
        <f t="shared" si="257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52"/>
        <v>41316.120949074073</v>
      </c>
      <c r="P2737">
        <f t="shared" si="255"/>
        <v>978</v>
      </c>
      <c r="Q2737">
        <f t="shared" si="256"/>
        <v>21.64</v>
      </c>
      <c r="R2737" t="str">
        <f t="shared" si="253"/>
        <v>technology</v>
      </c>
      <c r="S2737" t="str">
        <f t="shared" si="254"/>
        <v>hardware</v>
      </c>
      <c r="T2737">
        <f t="shared" si="257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52"/>
        <v>41722.666354166664</v>
      </c>
      <c r="P2738">
        <f t="shared" si="255"/>
        <v>123</v>
      </c>
      <c r="Q2738">
        <f t="shared" si="256"/>
        <v>169.52</v>
      </c>
      <c r="R2738" t="str">
        <f t="shared" si="253"/>
        <v>technology</v>
      </c>
      <c r="S2738" t="str">
        <f t="shared" si="254"/>
        <v>hardware</v>
      </c>
      <c r="T2738">
        <f t="shared" si="257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52"/>
        <v>41611.917673611111</v>
      </c>
      <c r="P2739">
        <f t="shared" si="255"/>
        <v>246</v>
      </c>
      <c r="Q2739">
        <f t="shared" si="256"/>
        <v>161.88</v>
      </c>
      <c r="R2739" t="str">
        <f t="shared" si="253"/>
        <v>technology</v>
      </c>
      <c r="S2739" t="str">
        <f t="shared" si="254"/>
        <v>hardware</v>
      </c>
      <c r="T2739">
        <f t="shared" si="257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52"/>
        <v>42620.143564814818</v>
      </c>
      <c r="P2740">
        <f t="shared" si="255"/>
        <v>148</v>
      </c>
      <c r="Q2740">
        <f t="shared" si="256"/>
        <v>493.13</v>
      </c>
      <c r="R2740" t="str">
        <f t="shared" si="253"/>
        <v>technology</v>
      </c>
      <c r="S2740" t="str">
        <f t="shared" si="254"/>
        <v>hardware</v>
      </c>
      <c r="T2740">
        <f t="shared" si="257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52"/>
        <v>41719.887928240743</v>
      </c>
      <c r="P2741">
        <f t="shared" si="255"/>
        <v>384</v>
      </c>
      <c r="Q2741">
        <f t="shared" si="256"/>
        <v>22.12</v>
      </c>
      <c r="R2741" t="str">
        <f t="shared" si="253"/>
        <v>technology</v>
      </c>
      <c r="S2741" t="str">
        <f t="shared" si="254"/>
        <v>hardware</v>
      </c>
      <c r="T2741">
        <f t="shared" si="257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52"/>
        <v>42045.031851851847</v>
      </c>
      <c r="P2742">
        <f t="shared" si="255"/>
        <v>103</v>
      </c>
      <c r="Q2742">
        <f t="shared" si="256"/>
        <v>18.239999999999998</v>
      </c>
      <c r="R2742" t="str">
        <f t="shared" si="253"/>
        <v>technology</v>
      </c>
      <c r="S2742" t="str">
        <f t="shared" si="254"/>
        <v>hardware</v>
      </c>
      <c r="T2742">
        <f t="shared" si="257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52"/>
        <v>41911.657430555555</v>
      </c>
      <c r="P2743">
        <f t="shared" si="255"/>
        <v>0</v>
      </c>
      <c r="Q2743">
        <f t="shared" si="256"/>
        <v>8.75</v>
      </c>
      <c r="R2743" t="str">
        <f t="shared" si="253"/>
        <v>publishing</v>
      </c>
      <c r="S2743" t="str">
        <f t="shared" si="254"/>
        <v>children's books</v>
      </c>
      <c r="T2743">
        <f t="shared" si="257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52"/>
        <v>41030.719756944447</v>
      </c>
      <c r="P2744">
        <f t="shared" si="255"/>
        <v>29</v>
      </c>
      <c r="Q2744">
        <f t="shared" si="256"/>
        <v>40.61</v>
      </c>
      <c r="R2744" t="str">
        <f t="shared" si="253"/>
        <v>publishing</v>
      </c>
      <c r="S2744" t="str">
        <f t="shared" si="254"/>
        <v>children's books</v>
      </c>
      <c r="T2744">
        <f t="shared" si="257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52"/>
        <v>42632.328784722224</v>
      </c>
      <c r="P2745">
        <f t="shared" si="255"/>
        <v>0</v>
      </c>
      <c r="Q2745">
        <f t="shared" si="256"/>
        <v>0</v>
      </c>
      <c r="R2745" t="str">
        <f t="shared" si="253"/>
        <v>publishing</v>
      </c>
      <c r="S2745" t="str">
        <f t="shared" si="254"/>
        <v>children's books</v>
      </c>
      <c r="T2745">
        <f t="shared" si="257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52"/>
        <v>40938.062476851854</v>
      </c>
      <c r="P2746">
        <f t="shared" si="255"/>
        <v>5</v>
      </c>
      <c r="Q2746">
        <f t="shared" si="256"/>
        <v>37.950000000000003</v>
      </c>
      <c r="R2746" t="str">
        <f t="shared" si="253"/>
        <v>publishing</v>
      </c>
      <c r="S2746" t="str">
        <f t="shared" si="254"/>
        <v>children's books</v>
      </c>
      <c r="T2746">
        <f t="shared" si="257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52"/>
        <v>41044.988055555557</v>
      </c>
      <c r="P2747">
        <f t="shared" si="255"/>
        <v>22</v>
      </c>
      <c r="Q2747">
        <f t="shared" si="256"/>
        <v>35.729999999999997</v>
      </c>
      <c r="R2747" t="str">
        <f t="shared" si="253"/>
        <v>publishing</v>
      </c>
      <c r="S2747" t="str">
        <f t="shared" si="254"/>
        <v>children's books</v>
      </c>
      <c r="T2747">
        <f t="shared" si="257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52"/>
        <v>41850.781377314815</v>
      </c>
      <c r="P2748">
        <f t="shared" si="255"/>
        <v>27</v>
      </c>
      <c r="Q2748">
        <f t="shared" si="256"/>
        <v>42.16</v>
      </c>
      <c r="R2748" t="str">
        <f t="shared" si="253"/>
        <v>publishing</v>
      </c>
      <c r="S2748" t="str">
        <f t="shared" si="254"/>
        <v>children's books</v>
      </c>
      <c r="T2748">
        <f t="shared" si="257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52"/>
        <v>41044.64811342593</v>
      </c>
      <c r="P2749">
        <f t="shared" si="255"/>
        <v>28</v>
      </c>
      <c r="Q2749">
        <f t="shared" si="256"/>
        <v>35</v>
      </c>
      <c r="R2749" t="str">
        <f t="shared" si="253"/>
        <v>publishing</v>
      </c>
      <c r="S2749" t="str">
        <f t="shared" si="254"/>
        <v>children's books</v>
      </c>
      <c r="T2749">
        <f t="shared" si="257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52"/>
        <v>42585.7106712963</v>
      </c>
      <c r="P2750">
        <f t="shared" si="255"/>
        <v>1</v>
      </c>
      <c r="Q2750">
        <f t="shared" si="256"/>
        <v>13.25</v>
      </c>
      <c r="R2750" t="str">
        <f t="shared" si="253"/>
        <v>publishing</v>
      </c>
      <c r="S2750" t="str">
        <f t="shared" si="254"/>
        <v>children's books</v>
      </c>
      <c r="T2750">
        <f t="shared" si="257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52"/>
        <v>42068.799039351856</v>
      </c>
      <c r="P2751">
        <f t="shared" si="255"/>
        <v>1</v>
      </c>
      <c r="Q2751">
        <f t="shared" si="256"/>
        <v>55</v>
      </c>
      <c r="R2751" t="str">
        <f t="shared" si="253"/>
        <v>publishing</v>
      </c>
      <c r="S2751" t="str">
        <f t="shared" si="254"/>
        <v>children's books</v>
      </c>
      <c r="T2751">
        <f t="shared" si="257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52"/>
        <v>41078.899826388886</v>
      </c>
      <c r="P2752">
        <f t="shared" si="255"/>
        <v>0</v>
      </c>
      <c r="Q2752">
        <f t="shared" si="256"/>
        <v>0</v>
      </c>
      <c r="R2752" t="str">
        <f t="shared" si="253"/>
        <v>publishing</v>
      </c>
      <c r="S2752" t="str">
        <f t="shared" si="254"/>
        <v>children's books</v>
      </c>
      <c r="T2752">
        <f t="shared" si="257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52"/>
        <v>41747.887060185189</v>
      </c>
      <c r="P2753">
        <f t="shared" si="255"/>
        <v>0</v>
      </c>
      <c r="Q2753">
        <f t="shared" si="256"/>
        <v>0</v>
      </c>
      <c r="R2753" t="str">
        <f t="shared" si="253"/>
        <v>publishing</v>
      </c>
      <c r="S2753" t="str">
        <f t="shared" si="254"/>
        <v>children's books</v>
      </c>
      <c r="T2753">
        <f t="shared" si="257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258">(((J2754/60)/60)/24)+DATE(1970,1,1)</f>
        <v>40855.765092592592</v>
      </c>
      <c r="P2754">
        <f t="shared" si="255"/>
        <v>11</v>
      </c>
      <c r="Q2754">
        <f t="shared" si="256"/>
        <v>39.29</v>
      </c>
      <c r="R2754" t="str">
        <f t="shared" ref="R2754:R2817" si="259">LEFT(N2754,SEARCH("/",N2754)-1)</f>
        <v>publishing</v>
      </c>
      <c r="S2754" t="str">
        <f t="shared" ref="S2754:S2817" si="260">RIGHT(N2754,LEN(N2754)-SEARCH("/",N2754))</f>
        <v>children's books</v>
      </c>
      <c r="T2754">
        <f t="shared" si="257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258"/>
        <v>41117.900729166664</v>
      </c>
      <c r="P2755">
        <f t="shared" ref="P2755:P2818" si="261">ROUND(E2755/D2755*100,0)</f>
        <v>19</v>
      </c>
      <c r="Q2755">
        <f t="shared" ref="Q2755:Q2818" si="262">IFERROR(ROUND(E2755/L2755,2),0)</f>
        <v>47.5</v>
      </c>
      <c r="R2755" t="str">
        <f t="shared" si="259"/>
        <v>publishing</v>
      </c>
      <c r="S2755" t="str">
        <f t="shared" si="260"/>
        <v>children's books</v>
      </c>
      <c r="T2755">
        <f t="shared" ref="T2755:T2818" si="263">YEAR(O2755)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58"/>
        <v>41863.636006944449</v>
      </c>
      <c r="P2756">
        <f t="shared" si="261"/>
        <v>0</v>
      </c>
      <c r="Q2756">
        <f t="shared" si="262"/>
        <v>0</v>
      </c>
      <c r="R2756" t="str">
        <f t="shared" si="259"/>
        <v>publishing</v>
      </c>
      <c r="S2756" t="str">
        <f t="shared" si="260"/>
        <v>children's books</v>
      </c>
      <c r="T2756">
        <f t="shared" si="263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58"/>
        <v>42072.790821759263</v>
      </c>
      <c r="P2757">
        <f t="shared" si="261"/>
        <v>52</v>
      </c>
      <c r="Q2757">
        <f t="shared" si="262"/>
        <v>17.329999999999998</v>
      </c>
      <c r="R2757" t="str">
        <f t="shared" si="259"/>
        <v>publishing</v>
      </c>
      <c r="S2757" t="str">
        <f t="shared" si="260"/>
        <v>children's books</v>
      </c>
      <c r="T2757">
        <f t="shared" si="263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58"/>
        <v>41620.90047453704</v>
      </c>
      <c r="P2758">
        <f t="shared" si="261"/>
        <v>10</v>
      </c>
      <c r="Q2758">
        <f t="shared" si="262"/>
        <v>31.76</v>
      </c>
      <c r="R2758" t="str">
        <f t="shared" si="259"/>
        <v>publishing</v>
      </c>
      <c r="S2758" t="str">
        <f t="shared" si="260"/>
        <v>children's books</v>
      </c>
      <c r="T2758">
        <f t="shared" si="263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58"/>
        <v>42573.65662037037</v>
      </c>
      <c r="P2759">
        <f t="shared" si="261"/>
        <v>1</v>
      </c>
      <c r="Q2759">
        <f t="shared" si="262"/>
        <v>5</v>
      </c>
      <c r="R2759" t="str">
        <f t="shared" si="259"/>
        <v>publishing</v>
      </c>
      <c r="S2759" t="str">
        <f t="shared" si="260"/>
        <v>children's books</v>
      </c>
      <c r="T2759">
        <f t="shared" si="263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58"/>
        <v>42639.441932870366</v>
      </c>
      <c r="P2760">
        <f t="shared" si="261"/>
        <v>12</v>
      </c>
      <c r="Q2760">
        <f t="shared" si="262"/>
        <v>39</v>
      </c>
      <c r="R2760" t="str">
        <f t="shared" si="259"/>
        <v>publishing</v>
      </c>
      <c r="S2760" t="str">
        <f t="shared" si="260"/>
        <v>children's books</v>
      </c>
      <c r="T2760">
        <f t="shared" si="263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58"/>
        <v>42524.36650462963</v>
      </c>
      <c r="P2761">
        <f t="shared" si="261"/>
        <v>11</v>
      </c>
      <c r="Q2761">
        <f t="shared" si="262"/>
        <v>52.5</v>
      </c>
      <c r="R2761" t="str">
        <f t="shared" si="259"/>
        <v>publishing</v>
      </c>
      <c r="S2761" t="str">
        <f t="shared" si="260"/>
        <v>children's books</v>
      </c>
      <c r="T2761">
        <f t="shared" si="263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58"/>
        <v>41415.461319444446</v>
      </c>
      <c r="P2762">
        <f t="shared" si="261"/>
        <v>0</v>
      </c>
      <c r="Q2762">
        <f t="shared" si="262"/>
        <v>0</v>
      </c>
      <c r="R2762" t="str">
        <f t="shared" si="259"/>
        <v>publishing</v>
      </c>
      <c r="S2762" t="str">
        <f t="shared" si="260"/>
        <v>children's books</v>
      </c>
      <c r="T2762">
        <f t="shared" si="263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58"/>
        <v>41247.063576388886</v>
      </c>
      <c r="P2763">
        <f t="shared" si="261"/>
        <v>1</v>
      </c>
      <c r="Q2763">
        <f t="shared" si="262"/>
        <v>9</v>
      </c>
      <c r="R2763" t="str">
        <f t="shared" si="259"/>
        <v>publishing</v>
      </c>
      <c r="S2763" t="str">
        <f t="shared" si="260"/>
        <v>children's books</v>
      </c>
      <c r="T2763">
        <f t="shared" si="263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58"/>
        <v>40927.036979166667</v>
      </c>
      <c r="P2764">
        <f t="shared" si="261"/>
        <v>1</v>
      </c>
      <c r="Q2764">
        <f t="shared" si="262"/>
        <v>25</v>
      </c>
      <c r="R2764" t="str">
        <f t="shared" si="259"/>
        <v>publishing</v>
      </c>
      <c r="S2764" t="str">
        <f t="shared" si="260"/>
        <v>children's books</v>
      </c>
      <c r="T2764">
        <f t="shared" si="263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58"/>
        <v>41373.579675925925</v>
      </c>
      <c r="P2765">
        <f t="shared" si="261"/>
        <v>0</v>
      </c>
      <c r="Q2765">
        <f t="shared" si="262"/>
        <v>30</v>
      </c>
      <c r="R2765" t="str">
        <f t="shared" si="259"/>
        <v>publishing</v>
      </c>
      <c r="S2765" t="str">
        <f t="shared" si="260"/>
        <v>children's books</v>
      </c>
      <c r="T2765">
        <f t="shared" si="263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58"/>
        <v>41030.292025462964</v>
      </c>
      <c r="P2766">
        <f t="shared" si="261"/>
        <v>1</v>
      </c>
      <c r="Q2766">
        <f t="shared" si="262"/>
        <v>11.25</v>
      </c>
      <c r="R2766" t="str">
        <f t="shared" si="259"/>
        <v>publishing</v>
      </c>
      <c r="S2766" t="str">
        <f t="shared" si="260"/>
        <v>children's books</v>
      </c>
      <c r="T2766">
        <f t="shared" si="263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58"/>
        <v>41194.579027777778</v>
      </c>
      <c r="P2767">
        <f t="shared" si="261"/>
        <v>0</v>
      </c>
      <c r="Q2767">
        <f t="shared" si="262"/>
        <v>0</v>
      </c>
      <c r="R2767" t="str">
        <f t="shared" si="259"/>
        <v>publishing</v>
      </c>
      <c r="S2767" t="str">
        <f t="shared" si="260"/>
        <v>children's books</v>
      </c>
      <c r="T2767">
        <f t="shared" si="263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58"/>
        <v>40736.668032407404</v>
      </c>
      <c r="P2768">
        <f t="shared" si="261"/>
        <v>2</v>
      </c>
      <c r="Q2768">
        <f t="shared" si="262"/>
        <v>25</v>
      </c>
      <c r="R2768" t="str">
        <f t="shared" si="259"/>
        <v>publishing</v>
      </c>
      <c r="S2768" t="str">
        <f t="shared" si="260"/>
        <v>children's books</v>
      </c>
      <c r="T2768">
        <f t="shared" si="263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58"/>
        <v>42172.958912037036</v>
      </c>
      <c r="P2769">
        <f t="shared" si="261"/>
        <v>1</v>
      </c>
      <c r="Q2769">
        <f t="shared" si="262"/>
        <v>11.33</v>
      </c>
      <c r="R2769" t="str">
        <f t="shared" si="259"/>
        <v>publishing</v>
      </c>
      <c r="S2769" t="str">
        <f t="shared" si="260"/>
        <v>children's books</v>
      </c>
      <c r="T2769">
        <f t="shared" si="263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58"/>
        <v>40967.614849537036</v>
      </c>
      <c r="P2770">
        <f t="shared" si="261"/>
        <v>14</v>
      </c>
      <c r="Q2770">
        <f t="shared" si="262"/>
        <v>29.47</v>
      </c>
      <c r="R2770" t="str">
        <f t="shared" si="259"/>
        <v>publishing</v>
      </c>
      <c r="S2770" t="str">
        <f t="shared" si="260"/>
        <v>children's books</v>
      </c>
      <c r="T2770">
        <f t="shared" si="263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58"/>
        <v>41745.826273148145</v>
      </c>
      <c r="P2771">
        <f t="shared" si="261"/>
        <v>0</v>
      </c>
      <c r="Q2771">
        <f t="shared" si="262"/>
        <v>1</v>
      </c>
      <c r="R2771" t="str">
        <f t="shared" si="259"/>
        <v>publishing</v>
      </c>
      <c r="S2771" t="str">
        <f t="shared" si="260"/>
        <v>children's books</v>
      </c>
      <c r="T2771">
        <f t="shared" si="263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58"/>
        <v>41686.705208333333</v>
      </c>
      <c r="P2772">
        <f t="shared" si="261"/>
        <v>10</v>
      </c>
      <c r="Q2772">
        <f t="shared" si="262"/>
        <v>63.1</v>
      </c>
      <c r="R2772" t="str">
        <f t="shared" si="259"/>
        <v>publishing</v>
      </c>
      <c r="S2772" t="str">
        <f t="shared" si="260"/>
        <v>children's books</v>
      </c>
      <c r="T2772">
        <f t="shared" si="263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58"/>
        <v>41257.531712962962</v>
      </c>
      <c r="P2773">
        <f t="shared" si="261"/>
        <v>0</v>
      </c>
      <c r="Q2773">
        <f t="shared" si="262"/>
        <v>0</v>
      </c>
      <c r="R2773" t="str">
        <f t="shared" si="259"/>
        <v>publishing</v>
      </c>
      <c r="S2773" t="str">
        <f t="shared" si="260"/>
        <v>children's books</v>
      </c>
      <c r="T2773">
        <f t="shared" si="263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58"/>
        <v>41537.869143518517</v>
      </c>
      <c r="P2774">
        <f t="shared" si="261"/>
        <v>0</v>
      </c>
      <c r="Q2774">
        <f t="shared" si="262"/>
        <v>0</v>
      </c>
      <c r="R2774" t="str">
        <f t="shared" si="259"/>
        <v>publishing</v>
      </c>
      <c r="S2774" t="str">
        <f t="shared" si="260"/>
        <v>children's books</v>
      </c>
      <c r="T2774">
        <f t="shared" si="263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58"/>
        <v>42474.86482638889</v>
      </c>
      <c r="P2775">
        <f t="shared" si="261"/>
        <v>0</v>
      </c>
      <c r="Q2775">
        <f t="shared" si="262"/>
        <v>1</v>
      </c>
      <c r="R2775" t="str">
        <f t="shared" si="259"/>
        <v>publishing</v>
      </c>
      <c r="S2775" t="str">
        <f t="shared" si="260"/>
        <v>children's books</v>
      </c>
      <c r="T2775">
        <f t="shared" si="263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58"/>
        <v>41311.126481481479</v>
      </c>
      <c r="P2776">
        <f t="shared" si="261"/>
        <v>14</v>
      </c>
      <c r="Q2776">
        <f t="shared" si="262"/>
        <v>43.85</v>
      </c>
      <c r="R2776" t="str">
        <f t="shared" si="259"/>
        <v>publishing</v>
      </c>
      <c r="S2776" t="str">
        <f t="shared" si="260"/>
        <v>children's books</v>
      </c>
      <c r="T2776">
        <f t="shared" si="263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58"/>
        <v>40863.013356481482</v>
      </c>
      <c r="P2777">
        <f t="shared" si="261"/>
        <v>3</v>
      </c>
      <c r="Q2777">
        <f t="shared" si="262"/>
        <v>75</v>
      </c>
      <c r="R2777" t="str">
        <f t="shared" si="259"/>
        <v>publishing</v>
      </c>
      <c r="S2777" t="str">
        <f t="shared" si="260"/>
        <v>children's books</v>
      </c>
      <c r="T2777">
        <f t="shared" si="263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58"/>
        <v>42136.297175925924</v>
      </c>
      <c r="P2778">
        <f t="shared" si="261"/>
        <v>8</v>
      </c>
      <c r="Q2778">
        <f t="shared" si="262"/>
        <v>45.97</v>
      </c>
      <c r="R2778" t="str">
        <f t="shared" si="259"/>
        <v>publishing</v>
      </c>
      <c r="S2778" t="str">
        <f t="shared" si="260"/>
        <v>children's books</v>
      </c>
      <c r="T2778">
        <f t="shared" si="263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58"/>
        <v>42172.669027777782</v>
      </c>
      <c r="P2779">
        <f t="shared" si="261"/>
        <v>0</v>
      </c>
      <c r="Q2779">
        <f t="shared" si="262"/>
        <v>10</v>
      </c>
      <c r="R2779" t="str">
        <f t="shared" si="259"/>
        <v>publishing</v>
      </c>
      <c r="S2779" t="str">
        <f t="shared" si="260"/>
        <v>children's books</v>
      </c>
      <c r="T2779">
        <f t="shared" si="263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58"/>
        <v>41846.978078703702</v>
      </c>
      <c r="P2780">
        <f t="shared" si="261"/>
        <v>26</v>
      </c>
      <c r="Q2780">
        <f t="shared" si="262"/>
        <v>93.67</v>
      </c>
      <c r="R2780" t="str">
        <f t="shared" si="259"/>
        <v>publishing</v>
      </c>
      <c r="S2780" t="str">
        <f t="shared" si="260"/>
        <v>children's books</v>
      </c>
      <c r="T2780">
        <f t="shared" si="263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58"/>
        <v>42300.585891203707</v>
      </c>
      <c r="P2781">
        <f t="shared" si="261"/>
        <v>2</v>
      </c>
      <c r="Q2781">
        <f t="shared" si="262"/>
        <v>53</v>
      </c>
      <c r="R2781" t="str">
        <f t="shared" si="259"/>
        <v>publishing</v>
      </c>
      <c r="S2781" t="str">
        <f t="shared" si="260"/>
        <v>children's books</v>
      </c>
      <c r="T2781">
        <f t="shared" si="263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58"/>
        <v>42774.447777777779</v>
      </c>
      <c r="P2782">
        <f t="shared" si="261"/>
        <v>0</v>
      </c>
      <c r="Q2782">
        <f t="shared" si="262"/>
        <v>0</v>
      </c>
      <c r="R2782" t="str">
        <f t="shared" si="259"/>
        <v>publishing</v>
      </c>
      <c r="S2782" t="str">
        <f t="shared" si="260"/>
        <v>children's books</v>
      </c>
      <c r="T2782">
        <f t="shared" si="263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58"/>
        <v>42018.94159722222</v>
      </c>
      <c r="P2783">
        <f t="shared" si="261"/>
        <v>105</v>
      </c>
      <c r="Q2783">
        <f t="shared" si="262"/>
        <v>47</v>
      </c>
      <c r="R2783" t="str">
        <f t="shared" si="259"/>
        <v>theater</v>
      </c>
      <c r="S2783" t="str">
        <f t="shared" si="260"/>
        <v>plays</v>
      </c>
      <c r="T2783">
        <f t="shared" si="263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58"/>
        <v>42026.924976851849</v>
      </c>
      <c r="P2784">
        <f t="shared" si="261"/>
        <v>120</v>
      </c>
      <c r="Q2784">
        <f t="shared" si="262"/>
        <v>66.67</v>
      </c>
      <c r="R2784" t="str">
        <f t="shared" si="259"/>
        <v>theater</v>
      </c>
      <c r="S2784" t="str">
        <f t="shared" si="260"/>
        <v>plays</v>
      </c>
      <c r="T2784">
        <f t="shared" si="263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58"/>
        <v>42103.535254629634</v>
      </c>
      <c r="P2785">
        <f t="shared" si="261"/>
        <v>115</v>
      </c>
      <c r="Q2785">
        <f t="shared" si="262"/>
        <v>18.77</v>
      </c>
      <c r="R2785" t="str">
        <f t="shared" si="259"/>
        <v>theater</v>
      </c>
      <c r="S2785" t="str">
        <f t="shared" si="260"/>
        <v>plays</v>
      </c>
      <c r="T2785">
        <f t="shared" si="263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58"/>
        <v>41920.787534722222</v>
      </c>
      <c r="P2786">
        <f t="shared" si="261"/>
        <v>119</v>
      </c>
      <c r="Q2786">
        <f t="shared" si="262"/>
        <v>66.11</v>
      </c>
      <c r="R2786" t="str">
        <f t="shared" si="259"/>
        <v>theater</v>
      </c>
      <c r="S2786" t="str">
        <f t="shared" si="260"/>
        <v>plays</v>
      </c>
      <c r="T2786">
        <f t="shared" si="263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58"/>
        <v>42558.189432870371</v>
      </c>
      <c r="P2787">
        <f t="shared" si="261"/>
        <v>105</v>
      </c>
      <c r="Q2787">
        <f t="shared" si="262"/>
        <v>36.86</v>
      </c>
      <c r="R2787" t="str">
        <f t="shared" si="259"/>
        <v>theater</v>
      </c>
      <c r="S2787" t="str">
        <f t="shared" si="260"/>
        <v>plays</v>
      </c>
      <c r="T2787">
        <f t="shared" si="263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58"/>
        <v>41815.569212962961</v>
      </c>
      <c r="P2788">
        <f t="shared" si="261"/>
        <v>118</v>
      </c>
      <c r="Q2788">
        <f t="shared" si="262"/>
        <v>39.81</v>
      </c>
      <c r="R2788" t="str">
        <f t="shared" si="259"/>
        <v>theater</v>
      </c>
      <c r="S2788" t="str">
        <f t="shared" si="260"/>
        <v>plays</v>
      </c>
      <c r="T2788">
        <f t="shared" si="263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58"/>
        <v>41808.198518518519</v>
      </c>
      <c r="P2789">
        <f t="shared" si="261"/>
        <v>120</v>
      </c>
      <c r="Q2789">
        <f t="shared" si="262"/>
        <v>31.5</v>
      </c>
      <c r="R2789" t="str">
        <f t="shared" si="259"/>
        <v>theater</v>
      </c>
      <c r="S2789" t="str">
        <f t="shared" si="260"/>
        <v>plays</v>
      </c>
      <c r="T2789">
        <f t="shared" si="263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58"/>
        <v>42550.701886574068</v>
      </c>
      <c r="P2790">
        <f t="shared" si="261"/>
        <v>103</v>
      </c>
      <c r="Q2790">
        <f t="shared" si="262"/>
        <v>102.5</v>
      </c>
      <c r="R2790" t="str">
        <f t="shared" si="259"/>
        <v>theater</v>
      </c>
      <c r="S2790" t="str">
        <f t="shared" si="260"/>
        <v>plays</v>
      </c>
      <c r="T2790">
        <f t="shared" si="263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58"/>
        <v>42056.013124999998</v>
      </c>
      <c r="P2791">
        <f t="shared" si="261"/>
        <v>101</v>
      </c>
      <c r="Q2791">
        <f t="shared" si="262"/>
        <v>126.46</v>
      </c>
      <c r="R2791" t="str">
        <f t="shared" si="259"/>
        <v>theater</v>
      </c>
      <c r="S2791" t="str">
        <f t="shared" si="260"/>
        <v>plays</v>
      </c>
      <c r="T2791">
        <f t="shared" si="263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58"/>
        <v>42016.938692129625</v>
      </c>
      <c r="P2792">
        <f t="shared" si="261"/>
        <v>105</v>
      </c>
      <c r="Q2792">
        <f t="shared" si="262"/>
        <v>47.88</v>
      </c>
      <c r="R2792" t="str">
        <f t="shared" si="259"/>
        <v>theater</v>
      </c>
      <c r="S2792" t="str">
        <f t="shared" si="260"/>
        <v>plays</v>
      </c>
      <c r="T2792">
        <f t="shared" si="263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58"/>
        <v>42591.899988425925</v>
      </c>
      <c r="P2793">
        <f t="shared" si="261"/>
        <v>103</v>
      </c>
      <c r="Q2793">
        <f t="shared" si="262"/>
        <v>73.209999999999994</v>
      </c>
      <c r="R2793" t="str">
        <f t="shared" si="259"/>
        <v>theater</v>
      </c>
      <c r="S2793" t="str">
        <f t="shared" si="260"/>
        <v>plays</v>
      </c>
      <c r="T2793">
        <f t="shared" si="263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58"/>
        <v>42183.231006944443</v>
      </c>
      <c r="P2794">
        <f t="shared" si="261"/>
        <v>108</v>
      </c>
      <c r="Q2794">
        <f t="shared" si="262"/>
        <v>89.67</v>
      </c>
      <c r="R2794" t="str">
        <f t="shared" si="259"/>
        <v>theater</v>
      </c>
      <c r="S2794" t="str">
        <f t="shared" si="260"/>
        <v>plays</v>
      </c>
      <c r="T2794">
        <f t="shared" si="263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58"/>
        <v>42176.419039351851</v>
      </c>
      <c r="P2795">
        <f t="shared" si="261"/>
        <v>111</v>
      </c>
      <c r="Q2795">
        <f t="shared" si="262"/>
        <v>151.46</v>
      </c>
      <c r="R2795" t="str">
        <f t="shared" si="259"/>
        <v>theater</v>
      </c>
      <c r="S2795" t="str">
        <f t="shared" si="260"/>
        <v>plays</v>
      </c>
      <c r="T2795">
        <f t="shared" si="263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58"/>
        <v>42416.691655092596</v>
      </c>
      <c r="P2796">
        <f t="shared" si="261"/>
        <v>150</v>
      </c>
      <c r="Q2796">
        <f t="shared" si="262"/>
        <v>25</v>
      </c>
      <c r="R2796" t="str">
        <f t="shared" si="259"/>
        <v>theater</v>
      </c>
      <c r="S2796" t="str">
        <f t="shared" si="260"/>
        <v>plays</v>
      </c>
      <c r="T2796">
        <f t="shared" si="263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58"/>
        <v>41780.525937500002</v>
      </c>
      <c r="P2797">
        <f t="shared" si="261"/>
        <v>104</v>
      </c>
      <c r="Q2797">
        <f t="shared" si="262"/>
        <v>36.5</v>
      </c>
      <c r="R2797" t="str">
        <f t="shared" si="259"/>
        <v>theater</v>
      </c>
      <c r="S2797" t="str">
        <f t="shared" si="260"/>
        <v>plays</v>
      </c>
      <c r="T2797">
        <f t="shared" si="263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58"/>
        <v>41795.528101851851</v>
      </c>
      <c r="P2798">
        <f t="shared" si="261"/>
        <v>116</v>
      </c>
      <c r="Q2798">
        <f t="shared" si="262"/>
        <v>44</v>
      </c>
      <c r="R2798" t="str">
        <f t="shared" si="259"/>
        <v>theater</v>
      </c>
      <c r="S2798" t="str">
        <f t="shared" si="260"/>
        <v>plays</v>
      </c>
      <c r="T2798">
        <f t="shared" si="263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58"/>
        <v>41798.94027777778</v>
      </c>
      <c r="P2799">
        <f t="shared" si="261"/>
        <v>103</v>
      </c>
      <c r="Q2799">
        <f t="shared" si="262"/>
        <v>87.36</v>
      </c>
      <c r="R2799" t="str">
        <f t="shared" si="259"/>
        <v>theater</v>
      </c>
      <c r="S2799" t="str">
        <f t="shared" si="260"/>
        <v>plays</v>
      </c>
      <c r="T2799">
        <f t="shared" si="263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58"/>
        <v>42201.675011574072</v>
      </c>
      <c r="P2800">
        <f t="shared" si="261"/>
        <v>101</v>
      </c>
      <c r="Q2800">
        <f t="shared" si="262"/>
        <v>36.47</v>
      </c>
      <c r="R2800" t="str">
        <f t="shared" si="259"/>
        <v>theater</v>
      </c>
      <c r="S2800" t="str">
        <f t="shared" si="260"/>
        <v>plays</v>
      </c>
      <c r="T2800">
        <f t="shared" si="263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58"/>
        <v>42507.264699074076</v>
      </c>
      <c r="P2801">
        <f t="shared" si="261"/>
        <v>117</v>
      </c>
      <c r="Q2801">
        <f t="shared" si="262"/>
        <v>44.86</v>
      </c>
      <c r="R2801" t="str">
        <f t="shared" si="259"/>
        <v>theater</v>
      </c>
      <c r="S2801" t="str">
        <f t="shared" si="260"/>
        <v>plays</v>
      </c>
      <c r="T2801">
        <f t="shared" si="263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58"/>
        <v>41948.552847222221</v>
      </c>
      <c r="P2802">
        <f t="shared" si="261"/>
        <v>133</v>
      </c>
      <c r="Q2802">
        <f t="shared" si="262"/>
        <v>42.9</v>
      </c>
      <c r="R2802" t="str">
        <f t="shared" si="259"/>
        <v>theater</v>
      </c>
      <c r="S2802" t="str">
        <f t="shared" si="260"/>
        <v>plays</v>
      </c>
      <c r="T2802">
        <f t="shared" si="263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58"/>
        <v>41900.243159722224</v>
      </c>
      <c r="P2803">
        <f t="shared" si="261"/>
        <v>133</v>
      </c>
      <c r="Q2803">
        <f t="shared" si="262"/>
        <v>51.23</v>
      </c>
      <c r="R2803" t="str">
        <f t="shared" si="259"/>
        <v>theater</v>
      </c>
      <c r="S2803" t="str">
        <f t="shared" si="260"/>
        <v>plays</v>
      </c>
      <c r="T2803">
        <f t="shared" si="263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58"/>
        <v>42192.64707175926</v>
      </c>
      <c r="P2804">
        <f t="shared" si="261"/>
        <v>102</v>
      </c>
      <c r="Q2804">
        <f t="shared" si="262"/>
        <v>33.94</v>
      </c>
      <c r="R2804" t="str">
        <f t="shared" si="259"/>
        <v>theater</v>
      </c>
      <c r="S2804" t="str">
        <f t="shared" si="260"/>
        <v>plays</v>
      </c>
      <c r="T2804">
        <f t="shared" si="263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58"/>
        <v>42158.065694444449</v>
      </c>
      <c r="P2805">
        <f t="shared" si="261"/>
        <v>128</v>
      </c>
      <c r="Q2805">
        <f t="shared" si="262"/>
        <v>90.74</v>
      </c>
      <c r="R2805" t="str">
        <f t="shared" si="259"/>
        <v>theater</v>
      </c>
      <c r="S2805" t="str">
        <f t="shared" si="260"/>
        <v>plays</v>
      </c>
      <c r="T2805">
        <f t="shared" si="263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58"/>
        <v>41881.453587962962</v>
      </c>
      <c r="P2806">
        <f t="shared" si="261"/>
        <v>115</v>
      </c>
      <c r="Q2806">
        <f t="shared" si="262"/>
        <v>50</v>
      </c>
      <c r="R2806" t="str">
        <f t="shared" si="259"/>
        <v>theater</v>
      </c>
      <c r="S2806" t="str">
        <f t="shared" si="260"/>
        <v>plays</v>
      </c>
      <c r="T2806">
        <f t="shared" si="263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58"/>
        <v>42213.505474537036</v>
      </c>
      <c r="P2807">
        <f t="shared" si="261"/>
        <v>110</v>
      </c>
      <c r="Q2807">
        <f t="shared" si="262"/>
        <v>24.44</v>
      </c>
      <c r="R2807" t="str">
        <f t="shared" si="259"/>
        <v>theater</v>
      </c>
      <c r="S2807" t="str">
        <f t="shared" si="260"/>
        <v>plays</v>
      </c>
      <c r="T2807">
        <f t="shared" si="263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58"/>
        <v>42185.267245370371</v>
      </c>
      <c r="P2808">
        <f t="shared" si="261"/>
        <v>112</v>
      </c>
      <c r="Q2808">
        <f t="shared" si="262"/>
        <v>44.25</v>
      </c>
      <c r="R2808" t="str">
        <f t="shared" si="259"/>
        <v>theater</v>
      </c>
      <c r="S2808" t="str">
        <f t="shared" si="260"/>
        <v>plays</v>
      </c>
      <c r="T2808">
        <f t="shared" si="263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58"/>
        <v>42154.873124999998</v>
      </c>
      <c r="P2809">
        <f t="shared" si="261"/>
        <v>126</v>
      </c>
      <c r="Q2809">
        <f t="shared" si="262"/>
        <v>67.739999999999995</v>
      </c>
      <c r="R2809" t="str">
        <f t="shared" si="259"/>
        <v>theater</v>
      </c>
      <c r="S2809" t="str">
        <f t="shared" si="260"/>
        <v>plays</v>
      </c>
      <c r="T2809">
        <f t="shared" si="263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58"/>
        <v>42208.84646990741</v>
      </c>
      <c r="P2810">
        <f t="shared" si="261"/>
        <v>100</v>
      </c>
      <c r="Q2810">
        <f t="shared" si="262"/>
        <v>65.38</v>
      </c>
      <c r="R2810" t="str">
        <f t="shared" si="259"/>
        <v>theater</v>
      </c>
      <c r="S2810" t="str">
        <f t="shared" si="260"/>
        <v>plays</v>
      </c>
      <c r="T2810">
        <f t="shared" si="263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58"/>
        <v>42451.496817129635</v>
      </c>
      <c r="P2811">
        <f t="shared" si="261"/>
        <v>102</v>
      </c>
      <c r="Q2811">
        <f t="shared" si="262"/>
        <v>121.9</v>
      </c>
      <c r="R2811" t="str">
        <f t="shared" si="259"/>
        <v>theater</v>
      </c>
      <c r="S2811" t="str">
        <f t="shared" si="260"/>
        <v>plays</v>
      </c>
      <c r="T2811">
        <f t="shared" si="263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58"/>
        <v>41759.13962962963</v>
      </c>
      <c r="P2812">
        <f t="shared" si="261"/>
        <v>108</v>
      </c>
      <c r="Q2812">
        <f t="shared" si="262"/>
        <v>47.46</v>
      </c>
      <c r="R2812" t="str">
        <f t="shared" si="259"/>
        <v>theater</v>
      </c>
      <c r="S2812" t="str">
        <f t="shared" si="260"/>
        <v>plays</v>
      </c>
      <c r="T2812">
        <f t="shared" si="263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58"/>
        <v>42028.496562500004</v>
      </c>
      <c r="P2813">
        <f t="shared" si="261"/>
        <v>100</v>
      </c>
      <c r="Q2813">
        <f t="shared" si="262"/>
        <v>92.84</v>
      </c>
      <c r="R2813" t="str">
        <f t="shared" si="259"/>
        <v>theater</v>
      </c>
      <c r="S2813" t="str">
        <f t="shared" si="260"/>
        <v>plays</v>
      </c>
      <c r="T2813">
        <f t="shared" si="263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58"/>
        <v>42054.74418981481</v>
      </c>
      <c r="P2814">
        <f t="shared" si="261"/>
        <v>113</v>
      </c>
      <c r="Q2814">
        <f t="shared" si="262"/>
        <v>68.25</v>
      </c>
      <c r="R2814" t="str">
        <f t="shared" si="259"/>
        <v>theater</v>
      </c>
      <c r="S2814" t="str">
        <f t="shared" si="260"/>
        <v>plays</v>
      </c>
      <c r="T2814">
        <f t="shared" si="263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58"/>
        <v>42693.742604166662</v>
      </c>
      <c r="P2815">
        <f t="shared" si="261"/>
        <v>128</v>
      </c>
      <c r="Q2815">
        <f t="shared" si="262"/>
        <v>37.21</v>
      </c>
      <c r="R2815" t="str">
        <f t="shared" si="259"/>
        <v>theater</v>
      </c>
      <c r="S2815" t="str">
        <f t="shared" si="260"/>
        <v>plays</v>
      </c>
      <c r="T2815">
        <f t="shared" si="263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58"/>
        <v>42103.399479166663</v>
      </c>
      <c r="P2816">
        <f t="shared" si="261"/>
        <v>108</v>
      </c>
      <c r="Q2816">
        <f t="shared" si="262"/>
        <v>25.25</v>
      </c>
      <c r="R2816" t="str">
        <f t="shared" si="259"/>
        <v>theater</v>
      </c>
      <c r="S2816" t="str">
        <f t="shared" si="260"/>
        <v>plays</v>
      </c>
      <c r="T2816">
        <f t="shared" si="263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58"/>
        <v>42559.776724537034</v>
      </c>
      <c r="P2817">
        <f t="shared" si="261"/>
        <v>242</v>
      </c>
      <c r="Q2817">
        <f t="shared" si="262"/>
        <v>43.21</v>
      </c>
      <c r="R2817" t="str">
        <f t="shared" si="259"/>
        <v>theater</v>
      </c>
      <c r="S2817" t="str">
        <f t="shared" si="260"/>
        <v>plays</v>
      </c>
      <c r="T2817">
        <f t="shared" si="263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264">(((J2818/60)/60)/24)+DATE(1970,1,1)</f>
        <v>42188.467499999999</v>
      </c>
      <c r="P2818">
        <f t="shared" si="261"/>
        <v>142</v>
      </c>
      <c r="Q2818">
        <f t="shared" si="262"/>
        <v>25.13</v>
      </c>
      <c r="R2818" t="str">
        <f t="shared" ref="R2818:R2881" si="265">LEFT(N2818,SEARCH("/",N2818)-1)</f>
        <v>theater</v>
      </c>
      <c r="S2818" t="str">
        <f t="shared" ref="S2818:S2881" si="266">RIGHT(N2818,LEN(N2818)-SEARCH("/",N2818))</f>
        <v>plays</v>
      </c>
      <c r="T2818">
        <f t="shared" si="263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264"/>
        <v>42023.634976851856</v>
      </c>
      <c r="P2819">
        <f t="shared" ref="P2819:P2882" si="267">ROUND(E2819/D2819*100,0)</f>
        <v>130</v>
      </c>
      <c r="Q2819">
        <f t="shared" ref="Q2819:Q2882" si="268">IFERROR(ROUND(E2819/L2819,2),0)</f>
        <v>23.64</v>
      </c>
      <c r="R2819" t="str">
        <f t="shared" si="265"/>
        <v>theater</v>
      </c>
      <c r="S2819" t="str">
        <f t="shared" si="266"/>
        <v>plays</v>
      </c>
      <c r="T2819">
        <f t="shared" ref="T2819:T2882" si="269">YEAR(O2819)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64"/>
        <v>42250.598217592589</v>
      </c>
      <c r="P2820">
        <f t="shared" si="267"/>
        <v>106</v>
      </c>
      <c r="Q2820">
        <f t="shared" si="268"/>
        <v>103.95</v>
      </c>
      <c r="R2820" t="str">
        <f t="shared" si="265"/>
        <v>theater</v>
      </c>
      <c r="S2820" t="str">
        <f t="shared" si="266"/>
        <v>plays</v>
      </c>
      <c r="T2820">
        <f t="shared" si="26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64"/>
        <v>42139.525567129633</v>
      </c>
      <c r="P2821">
        <f t="shared" si="267"/>
        <v>105</v>
      </c>
      <c r="Q2821">
        <f t="shared" si="268"/>
        <v>50.38</v>
      </c>
      <c r="R2821" t="str">
        <f t="shared" si="265"/>
        <v>theater</v>
      </c>
      <c r="S2821" t="str">
        <f t="shared" si="266"/>
        <v>plays</v>
      </c>
      <c r="T2821">
        <f t="shared" si="26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64"/>
        <v>42401.610983796301</v>
      </c>
      <c r="P2822">
        <f t="shared" si="267"/>
        <v>136</v>
      </c>
      <c r="Q2822">
        <f t="shared" si="268"/>
        <v>13.6</v>
      </c>
      <c r="R2822" t="str">
        <f t="shared" si="265"/>
        <v>theater</v>
      </c>
      <c r="S2822" t="str">
        <f t="shared" si="266"/>
        <v>plays</v>
      </c>
      <c r="T2822">
        <f t="shared" si="26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64"/>
        <v>41875.922858796301</v>
      </c>
      <c r="P2823">
        <f t="shared" si="267"/>
        <v>100</v>
      </c>
      <c r="Q2823">
        <f t="shared" si="268"/>
        <v>28.57</v>
      </c>
      <c r="R2823" t="str">
        <f t="shared" si="265"/>
        <v>theater</v>
      </c>
      <c r="S2823" t="str">
        <f t="shared" si="266"/>
        <v>plays</v>
      </c>
      <c r="T2823">
        <f t="shared" si="26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64"/>
        <v>42060.683935185181</v>
      </c>
      <c r="P2824">
        <f t="shared" si="267"/>
        <v>100</v>
      </c>
      <c r="Q2824">
        <f t="shared" si="268"/>
        <v>63.83</v>
      </c>
      <c r="R2824" t="str">
        <f t="shared" si="265"/>
        <v>theater</v>
      </c>
      <c r="S2824" t="str">
        <f t="shared" si="266"/>
        <v>plays</v>
      </c>
      <c r="T2824">
        <f t="shared" si="26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64"/>
        <v>42067.011643518519</v>
      </c>
      <c r="P2825">
        <f t="shared" si="267"/>
        <v>124</v>
      </c>
      <c r="Q2825">
        <f t="shared" si="268"/>
        <v>8.86</v>
      </c>
      <c r="R2825" t="str">
        <f t="shared" si="265"/>
        <v>theater</v>
      </c>
      <c r="S2825" t="str">
        <f t="shared" si="266"/>
        <v>plays</v>
      </c>
      <c r="T2825">
        <f t="shared" si="26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64"/>
        <v>42136.270787037036</v>
      </c>
      <c r="P2826">
        <f t="shared" si="267"/>
        <v>117</v>
      </c>
      <c r="Q2826">
        <f t="shared" si="268"/>
        <v>50.67</v>
      </c>
      <c r="R2826" t="str">
        <f t="shared" si="265"/>
        <v>theater</v>
      </c>
      <c r="S2826" t="str">
        <f t="shared" si="266"/>
        <v>plays</v>
      </c>
      <c r="T2826">
        <f t="shared" si="26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64"/>
        <v>42312.792662037042</v>
      </c>
      <c r="P2827">
        <f t="shared" si="267"/>
        <v>103</v>
      </c>
      <c r="Q2827">
        <f t="shared" si="268"/>
        <v>60.78</v>
      </c>
      <c r="R2827" t="str">
        <f t="shared" si="265"/>
        <v>theater</v>
      </c>
      <c r="S2827" t="str">
        <f t="shared" si="266"/>
        <v>plays</v>
      </c>
      <c r="T2827">
        <f t="shared" si="26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64"/>
        <v>42171.034861111111</v>
      </c>
      <c r="P2828">
        <f t="shared" si="267"/>
        <v>108</v>
      </c>
      <c r="Q2828">
        <f t="shared" si="268"/>
        <v>113.42</v>
      </c>
      <c r="R2828" t="str">
        <f t="shared" si="265"/>
        <v>theater</v>
      </c>
      <c r="S2828" t="str">
        <f t="shared" si="266"/>
        <v>plays</v>
      </c>
      <c r="T2828">
        <f t="shared" si="26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64"/>
        <v>42494.683634259258</v>
      </c>
      <c r="P2829">
        <f t="shared" si="267"/>
        <v>120</v>
      </c>
      <c r="Q2829">
        <f t="shared" si="268"/>
        <v>104.57</v>
      </c>
      <c r="R2829" t="str">
        <f t="shared" si="265"/>
        <v>theater</v>
      </c>
      <c r="S2829" t="str">
        <f t="shared" si="266"/>
        <v>plays</v>
      </c>
      <c r="T2829">
        <f t="shared" si="26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64"/>
        <v>42254.264687499999</v>
      </c>
      <c r="P2830">
        <f t="shared" si="267"/>
        <v>100</v>
      </c>
      <c r="Q2830">
        <f t="shared" si="268"/>
        <v>98.31</v>
      </c>
      <c r="R2830" t="str">
        <f t="shared" si="265"/>
        <v>theater</v>
      </c>
      <c r="S2830" t="str">
        <f t="shared" si="266"/>
        <v>plays</v>
      </c>
      <c r="T2830">
        <f t="shared" si="26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64"/>
        <v>42495.434236111112</v>
      </c>
      <c r="P2831">
        <f t="shared" si="267"/>
        <v>107</v>
      </c>
      <c r="Q2831">
        <f t="shared" si="268"/>
        <v>35.04</v>
      </c>
      <c r="R2831" t="str">
        <f t="shared" si="265"/>
        <v>theater</v>
      </c>
      <c r="S2831" t="str">
        <f t="shared" si="266"/>
        <v>plays</v>
      </c>
      <c r="T2831">
        <f t="shared" si="26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64"/>
        <v>41758.839675925927</v>
      </c>
      <c r="P2832">
        <f t="shared" si="267"/>
        <v>100</v>
      </c>
      <c r="Q2832">
        <f t="shared" si="268"/>
        <v>272.73</v>
      </c>
      <c r="R2832" t="str">
        <f t="shared" si="265"/>
        <v>theater</v>
      </c>
      <c r="S2832" t="str">
        <f t="shared" si="266"/>
        <v>plays</v>
      </c>
      <c r="T2832">
        <f t="shared" si="26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64"/>
        <v>42171.824884259258</v>
      </c>
      <c r="P2833">
        <f t="shared" si="267"/>
        <v>111</v>
      </c>
      <c r="Q2833">
        <f t="shared" si="268"/>
        <v>63.85</v>
      </c>
      <c r="R2833" t="str">
        <f t="shared" si="265"/>
        <v>theater</v>
      </c>
      <c r="S2833" t="str">
        <f t="shared" si="266"/>
        <v>plays</v>
      </c>
      <c r="T2833">
        <f t="shared" si="26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64"/>
        <v>41938.709421296298</v>
      </c>
      <c r="P2834">
        <f t="shared" si="267"/>
        <v>115</v>
      </c>
      <c r="Q2834">
        <f t="shared" si="268"/>
        <v>30.19</v>
      </c>
      <c r="R2834" t="str">
        <f t="shared" si="265"/>
        <v>theater</v>
      </c>
      <c r="S2834" t="str">
        <f t="shared" si="266"/>
        <v>plays</v>
      </c>
      <c r="T2834">
        <f t="shared" si="26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64"/>
        <v>42268.127696759257</v>
      </c>
      <c r="P2835">
        <f t="shared" si="267"/>
        <v>108</v>
      </c>
      <c r="Q2835">
        <f t="shared" si="268"/>
        <v>83.51</v>
      </c>
      <c r="R2835" t="str">
        <f t="shared" si="265"/>
        <v>theater</v>
      </c>
      <c r="S2835" t="str">
        <f t="shared" si="266"/>
        <v>plays</v>
      </c>
      <c r="T2835">
        <f t="shared" si="26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64"/>
        <v>42019.959837962961</v>
      </c>
      <c r="P2836">
        <f t="shared" si="267"/>
        <v>170</v>
      </c>
      <c r="Q2836">
        <f t="shared" si="268"/>
        <v>64.760000000000005</v>
      </c>
      <c r="R2836" t="str">
        <f t="shared" si="265"/>
        <v>theater</v>
      </c>
      <c r="S2836" t="str">
        <f t="shared" si="266"/>
        <v>plays</v>
      </c>
      <c r="T2836">
        <f t="shared" si="26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64"/>
        <v>42313.703900462962</v>
      </c>
      <c r="P2837">
        <f t="shared" si="267"/>
        <v>187</v>
      </c>
      <c r="Q2837">
        <f t="shared" si="268"/>
        <v>20.12</v>
      </c>
      <c r="R2837" t="str">
        <f t="shared" si="265"/>
        <v>theater</v>
      </c>
      <c r="S2837" t="str">
        <f t="shared" si="266"/>
        <v>plays</v>
      </c>
      <c r="T2837">
        <f t="shared" si="26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64"/>
        <v>42746.261782407411</v>
      </c>
      <c r="P2838">
        <f t="shared" si="267"/>
        <v>108</v>
      </c>
      <c r="Q2838">
        <f t="shared" si="268"/>
        <v>44.09</v>
      </c>
      <c r="R2838" t="str">
        <f t="shared" si="265"/>
        <v>theater</v>
      </c>
      <c r="S2838" t="str">
        <f t="shared" si="266"/>
        <v>plays</v>
      </c>
      <c r="T2838">
        <f t="shared" si="26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64"/>
        <v>42307.908379629633</v>
      </c>
      <c r="P2839">
        <f t="shared" si="267"/>
        <v>100</v>
      </c>
      <c r="Q2839">
        <f t="shared" si="268"/>
        <v>40.479999999999997</v>
      </c>
      <c r="R2839" t="str">
        <f t="shared" si="265"/>
        <v>theater</v>
      </c>
      <c r="S2839" t="str">
        <f t="shared" si="266"/>
        <v>plays</v>
      </c>
      <c r="T2839">
        <f t="shared" si="26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64"/>
        <v>41842.607592592591</v>
      </c>
      <c r="P2840">
        <f t="shared" si="267"/>
        <v>120</v>
      </c>
      <c r="Q2840">
        <f t="shared" si="268"/>
        <v>44.54</v>
      </c>
      <c r="R2840" t="str">
        <f t="shared" si="265"/>
        <v>theater</v>
      </c>
      <c r="S2840" t="str">
        <f t="shared" si="266"/>
        <v>plays</v>
      </c>
      <c r="T2840">
        <f t="shared" si="26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64"/>
        <v>41853.240208333329</v>
      </c>
      <c r="P2841">
        <f t="shared" si="267"/>
        <v>111</v>
      </c>
      <c r="Q2841">
        <f t="shared" si="268"/>
        <v>125.81</v>
      </c>
      <c r="R2841" t="str">
        <f t="shared" si="265"/>
        <v>theater</v>
      </c>
      <c r="S2841" t="str">
        <f t="shared" si="266"/>
        <v>plays</v>
      </c>
      <c r="T2841">
        <f t="shared" si="26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64"/>
        <v>42060.035636574074</v>
      </c>
      <c r="P2842">
        <f t="shared" si="267"/>
        <v>104</v>
      </c>
      <c r="Q2842">
        <f t="shared" si="268"/>
        <v>19.7</v>
      </c>
      <c r="R2842" t="str">
        <f t="shared" si="265"/>
        <v>theater</v>
      </c>
      <c r="S2842" t="str">
        <f t="shared" si="266"/>
        <v>plays</v>
      </c>
      <c r="T2842">
        <f t="shared" si="26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64"/>
        <v>42291.739548611105</v>
      </c>
      <c r="P2843">
        <f t="shared" si="267"/>
        <v>1</v>
      </c>
      <c r="Q2843">
        <f t="shared" si="268"/>
        <v>10</v>
      </c>
      <c r="R2843" t="str">
        <f t="shared" si="265"/>
        <v>theater</v>
      </c>
      <c r="S2843" t="str">
        <f t="shared" si="266"/>
        <v>plays</v>
      </c>
      <c r="T2843">
        <f t="shared" si="26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64"/>
        <v>41784.952488425923</v>
      </c>
      <c r="P2844">
        <f t="shared" si="267"/>
        <v>0</v>
      </c>
      <c r="Q2844">
        <f t="shared" si="268"/>
        <v>0</v>
      </c>
      <c r="R2844" t="str">
        <f t="shared" si="265"/>
        <v>theater</v>
      </c>
      <c r="S2844" t="str">
        <f t="shared" si="266"/>
        <v>plays</v>
      </c>
      <c r="T2844">
        <f t="shared" si="269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64"/>
        <v>42492.737847222219</v>
      </c>
      <c r="P2845">
        <f t="shared" si="267"/>
        <v>0</v>
      </c>
      <c r="Q2845">
        <f t="shared" si="268"/>
        <v>0</v>
      </c>
      <c r="R2845" t="str">
        <f t="shared" si="265"/>
        <v>theater</v>
      </c>
      <c r="S2845" t="str">
        <f t="shared" si="266"/>
        <v>plays</v>
      </c>
      <c r="T2845">
        <f t="shared" si="269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64"/>
        <v>42709.546064814815</v>
      </c>
      <c r="P2846">
        <f t="shared" si="267"/>
        <v>5</v>
      </c>
      <c r="Q2846">
        <f t="shared" si="268"/>
        <v>30</v>
      </c>
      <c r="R2846" t="str">
        <f t="shared" si="265"/>
        <v>theater</v>
      </c>
      <c r="S2846" t="str">
        <f t="shared" si="266"/>
        <v>plays</v>
      </c>
      <c r="T2846">
        <f t="shared" si="269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64"/>
        <v>42103.016585648147</v>
      </c>
      <c r="P2847">
        <f t="shared" si="267"/>
        <v>32</v>
      </c>
      <c r="Q2847">
        <f t="shared" si="268"/>
        <v>60.67</v>
      </c>
      <c r="R2847" t="str">
        <f t="shared" si="265"/>
        <v>theater</v>
      </c>
      <c r="S2847" t="str">
        <f t="shared" si="266"/>
        <v>plays</v>
      </c>
      <c r="T2847">
        <f t="shared" si="269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64"/>
        <v>42108.692060185189</v>
      </c>
      <c r="P2848">
        <f t="shared" si="267"/>
        <v>0</v>
      </c>
      <c r="Q2848">
        <f t="shared" si="268"/>
        <v>0</v>
      </c>
      <c r="R2848" t="str">
        <f t="shared" si="265"/>
        <v>theater</v>
      </c>
      <c r="S2848" t="str">
        <f t="shared" si="266"/>
        <v>plays</v>
      </c>
      <c r="T2848">
        <f t="shared" si="269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64"/>
        <v>42453.806307870371</v>
      </c>
      <c r="P2849">
        <f t="shared" si="267"/>
        <v>0</v>
      </c>
      <c r="Q2849">
        <f t="shared" si="268"/>
        <v>0</v>
      </c>
      <c r="R2849" t="str">
        <f t="shared" si="265"/>
        <v>theater</v>
      </c>
      <c r="S2849" t="str">
        <f t="shared" si="266"/>
        <v>plays</v>
      </c>
      <c r="T2849">
        <f t="shared" si="269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64"/>
        <v>42123.648831018523</v>
      </c>
      <c r="P2850">
        <f t="shared" si="267"/>
        <v>0</v>
      </c>
      <c r="Q2850">
        <f t="shared" si="268"/>
        <v>23.33</v>
      </c>
      <c r="R2850" t="str">
        <f t="shared" si="265"/>
        <v>theater</v>
      </c>
      <c r="S2850" t="str">
        <f t="shared" si="266"/>
        <v>plays</v>
      </c>
      <c r="T2850">
        <f t="shared" si="26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64"/>
        <v>42453.428240740745</v>
      </c>
      <c r="P2851">
        <f t="shared" si="267"/>
        <v>1</v>
      </c>
      <c r="Q2851">
        <f t="shared" si="268"/>
        <v>5</v>
      </c>
      <c r="R2851" t="str">
        <f t="shared" si="265"/>
        <v>theater</v>
      </c>
      <c r="S2851" t="str">
        <f t="shared" si="266"/>
        <v>plays</v>
      </c>
      <c r="T2851">
        <f t="shared" si="269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64"/>
        <v>41858.007071759261</v>
      </c>
      <c r="P2852">
        <f t="shared" si="267"/>
        <v>4</v>
      </c>
      <c r="Q2852">
        <f t="shared" si="268"/>
        <v>23.92</v>
      </c>
      <c r="R2852" t="str">
        <f t="shared" si="265"/>
        <v>theater</v>
      </c>
      <c r="S2852" t="str">
        <f t="shared" si="266"/>
        <v>plays</v>
      </c>
      <c r="T2852">
        <f t="shared" si="269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64"/>
        <v>42390.002650462964</v>
      </c>
      <c r="P2853">
        <f t="shared" si="267"/>
        <v>0</v>
      </c>
      <c r="Q2853">
        <f t="shared" si="268"/>
        <v>0</v>
      </c>
      <c r="R2853" t="str">
        <f t="shared" si="265"/>
        <v>theater</v>
      </c>
      <c r="S2853" t="str">
        <f t="shared" si="266"/>
        <v>plays</v>
      </c>
      <c r="T2853">
        <f t="shared" si="269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64"/>
        <v>41781.045173611114</v>
      </c>
      <c r="P2854">
        <f t="shared" si="267"/>
        <v>2</v>
      </c>
      <c r="Q2854">
        <f t="shared" si="268"/>
        <v>15.83</v>
      </c>
      <c r="R2854" t="str">
        <f t="shared" si="265"/>
        <v>theater</v>
      </c>
      <c r="S2854" t="str">
        <f t="shared" si="266"/>
        <v>plays</v>
      </c>
      <c r="T2854">
        <f t="shared" si="269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64"/>
        <v>41836.190937499996</v>
      </c>
      <c r="P2855">
        <f t="shared" si="267"/>
        <v>0</v>
      </c>
      <c r="Q2855">
        <f t="shared" si="268"/>
        <v>0</v>
      </c>
      <c r="R2855" t="str">
        <f t="shared" si="265"/>
        <v>theater</v>
      </c>
      <c r="S2855" t="str">
        <f t="shared" si="266"/>
        <v>plays</v>
      </c>
      <c r="T2855">
        <f t="shared" si="26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64"/>
        <v>42111.71665509259</v>
      </c>
      <c r="P2856">
        <f t="shared" si="267"/>
        <v>42</v>
      </c>
      <c r="Q2856">
        <f t="shared" si="268"/>
        <v>29.79</v>
      </c>
      <c r="R2856" t="str">
        <f t="shared" si="265"/>
        <v>theater</v>
      </c>
      <c r="S2856" t="str">
        <f t="shared" si="266"/>
        <v>plays</v>
      </c>
      <c r="T2856">
        <f t="shared" si="269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64"/>
        <v>42370.007766203707</v>
      </c>
      <c r="P2857">
        <f t="shared" si="267"/>
        <v>50</v>
      </c>
      <c r="Q2857">
        <f t="shared" si="268"/>
        <v>60</v>
      </c>
      <c r="R2857" t="str">
        <f t="shared" si="265"/>
        <v>theater</v>
      </c>
      <c r="S2857" t="str">
        <f t="shared" si="266"/>
        <v>plays</v>
      </c>
      <c r="T2857">
        <f t="shared" si="269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64"/>
        <v>42165.037581018521</v>
      </c>
      <c r="P2858">
        <f t="shared" si="267"/>
        <v>5</v>
      </c>
      <c r="Q2858">
        <f t="shared" si="268"/>
        <v>24.33</v>
      </c>
      <c r="R2858" t="str">
        <f t="shared" si="265"/>
        <v>theater</v>
      </c>
      <c r="S2858" t="str">
        <f t="shared" si="266"/>
        <v>plays</v>
      </c>
      <c r="T2858">
        <f t="shared" si="269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64"/>
        <v>42726.920081018514</v>
      </c>
      <c r="P2859">
        <f t="shared" si="267"/>
        <v>20</v>
      </c>
      <c r="Q2859">
        <f t="shared" si="268"/>
        <v>500</v>
      </c>
      <c r="R2859" t="str">
        <f t="shared" si="265"/>
        <v>theater</v>
      </c>
      <c r="S2859" t="str">
        <f t="shared" si="266"/>
        <v>plays</v>
      </c>
      <c r="T2859">
        <f t="shared" si="26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64"/>
        <v>41954.545081018514</v>
      </c>
      <c r="P2860">
        <f t="shared" si="267"/>
        <v>0</v>
      </c>
      <c r="Q2860">
        <f t="shared" si="268"/>
        <v>0</v>
      </c>
      <c r="R2860" t="str">
        <f t="shared" si="265"/>
        <v>theater</v>
      </c>
      <c r="S2860" t="str">
        <f t="shared" si="266"/>
        <v>plays</v>
      </c>
      <c r="T2860">
        <f t="shared" si="26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64"/>
        <v>42233.362314814818</v>
      </c>
      <c r="P2861">
        <f t="shared" si="267"/>
        <v>2</v>
      </c>
      <c r="Q2861">
        <f t="shared" si="268"/>
        <v>35</v>
      </c>
      <c r="R2861" t="str">
        <f t="shared" si="265"/>
        <v>theater</v>
      </c>
      <c r="S2861" t="str">
        <f t="shared" si="266"/>
        <v>plays</v>
      </c>
      <c r="T2861">
        <f t="shared" si="269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64"/>
        <v>42480.800648148142</v>
      </c>
      <c r="P2862">
        <f t="shared" si="267"/>
        <v>7</v>
      </c>
      <c r="Q2862">
        <f t="shared" si="268"/>
        <v>29.56</v>
      </c>
      <c r="R2862" t="str">
        <f t="shared" si="265"/>
        <v>theater</v>
      </c>
      <c r="S2862" t="str">
        <f t="shared" si="266"/>
        <v>plays</v>
      </c>
      <c r="T2862">
        <f t="shared" si="26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64"/>
        <v>42257.590833333335</v>
      </c>
      <c r="P2863">
        <f t="shared" si="267"/>
        <v>32</v>
      </c>
      <c r="Q2863">
        <f t="shared" si="268"/>
        <v>26.67</v>
      </c>
      <c r="R2863" t="str">
        <f t="shared" si="265"/>
        <v>theater</v>
      </c>
      <c r="S2863" t="str">
        <f t="shared" si="266"/>
        <v>plays</v>
      </c>
      <c r="T2863">
        <f t="shared" si="269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64"/>
        <v>41784.789687500001</v>
      </c>
      <c r="P2864">
        <f t="shared" si="267"/>
        <v>0</v>
      </c>
      <c r="Q2864">
        <f t="shared" si="268"/>
        <v>18.329999999999998</v>
      </c>
      <c r="R2864" t="str">
        <f t="shared" si="265"/>
        <v>theater</v>
      </c>
      <c r="S2864" t="str">
        <f t="shared" si="266"/>
        <v>plays</v>
      </c>
      <c r="T2864">
        <f t="shared" si="269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64"/>
        <v>41831.675034722226</v>
      </c>
      <c r="P2865">
        <f t="shared" si="267"/>
        <v>0</v>
      </c>
      <c r="Q2865">
        <f t="shared" si="268"/>
        <v>20</v>
      </c>
      <c r="R2865" t="str">
        <f t="shared" si="265"/>
        <v>theater</v>
      </c>
      <c r="S2865" t="str">
        <f t="shared" si="266"/>
        <v>plays</v>
      </c>
      <c r="T2865">
        <f t="shared" si="26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64"/>
        <v>42172.613506944443</v>
      </c>
      <c r="P2866">
        <f t="shared" si="267"/>
        <v>2</v>
      </c>
      <c r="Q2866">
        <f t="shared" si="268"/>
        <v>13.33</v>
      </c>
      <c r="R2866" t="str">
        <f t="shared" si="265"/>
        <v>theater</v>
      </c>
      <c r="S2866" t="str">
        <f t="shared" si="266"/>
        <v>plays</v>
      </c>
      <c r="T2866">
        <f t="shared" si="269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64"/>
        <v>41950.114108796297</v>
      </c>
      <c r="P2867">
        <f t="shared" si="267"/>
        <v>0</v>
      </c>
      <c r="Q2867">
        <f t="shared" si="268"/>
        <v>0</v>
      </c>
      <c r="R2867" t="str">
        <f t="shared" si="265"/>
        <v>theater</v>
      </c>
      <c r="S2867" t="str">
        <f t="shared" si="266"/>
        <v>plays</v>
      </c>
      <c r="T2867">
        <f t="shared" si="269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64"/>
        <v>42627.955104166671</v>
      </c>
      <c r="P2868">
        <f t="shared" si="267"/>
        <v>1</v>
      </c>
      <c r="Q2868">
        <f t="shared" si="268"/>
        <v>22.5</v>
      </c>
      <c r="R2868" t="str">
        <f t="shared" si="265"/>
        <v>theater</v>
      </c>
      <c r="S2868" t="str">
        <f t="shared" si="266"/>
        <v>plays</v>
      </c>
      <c r="T2868">
        <f t="shared" si="269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64"/>
        <v>42531.195277777777</v>
      </c>
      <c r="P2869">
        <f t="shared" si="267"/>
        <v>20</v>
      </c>
      <c r="Q2869">
        <f t="shared" si="268"/>
        <v>50.4</v>
      </c>
      <c r="R2869" t="str">
        <f t="shared" si="265"/>
        <v>theater</v>
      </c>
      <c r="S2869" t="str">
        <f t="shared" si="266"/>
        <v>plays</v>
      </c>
      <c r="T2869">
        <f t="shared" si="269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64"/>
        <v>42618.827013888891</v>
      </c>
      <c r="P2870">
        <f t="shared" si="267"/>
        <v>42</v>
      </c>
      <c r="Q2870">
        <f t="shared" si="268"/>
        <v>105.03</v>
      </c>
      <c r="R2870" t="str">
        <f t="shared" si="265"/>
        <v>theater</v>
      </c>
      <c r="S2870" t="str">
        <f t="shared" si="266"/>
        <v>plays</v>
      </c>
      <c r="T2870">
        <f t="shared" si="269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64"/>
        <v>42540.593530092592</v>
      </c>
      <c r="P2871">
        <f t="shared" si="267"/>
        <v>1</v>
      </c>
      <c r="Q2871">
        <f t="shared" si="268"/>
        <v>35.4</v>
      </c>
      <c r="R2871" t="str">
        <f t="shared" si="265"/>
        <v>theater</v>
      </c>
      <c r="S2871" t="str">
        <f t="shared" si="266"/>
        <v>plays</v>
      </c>
      <c r="T2871">
        <f t="shared" si="269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64"/>
        <v>41746.189409722225</v>
      </c>
      <c r="P2872">
        <f t="shared" si="267"/>
        <v>15</v>
      </c>
      <c r="Q2872">
        <f t="shared" si="268"/>
        <v>83.33</v>
      </c>
      <c r="R2872" t="str">
        <f t="shared" si="265"/>
        <v>theater</v>
      </c>
      <c r="S2872" t="str">
        <f t="shared" si="266"/>
        <v>plays</v>
      </c>
      <c r="T2872">
        <f t="shared" si="269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64"/>
        <v>41974.738576388889</v>
      </c>
      <c r="P2873">
        <f t="shared" si="267"/>
        <v>5</v>
      </c>
      <c r="Q2873">
        <f t="shared" si="268"/>
        <v>35.92</v>
      </c>
      <c r="R2873" t="str">
        <f t="shared" si="265"/>
        <v>theater</v>
      </c>
      <c r="S2873" t="str">
        <f t="shared" si="266"/>
        <v>plays</v>
      </c>
      <c r="T2873">
        <f t="shared" si="269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64"/>
        <v>42115.11618055556</v>
      </c>
      <c r="P2874">
        <f t="shared" si="267"/>
        <v>0</v>
      </c>
      <c r="Q2874">
        <f t="shared" si="268"/>
        <v>0</v>
      </c>
      <c r="R2874" t="str">
        <f t="shared" si="265"/>
        <v>theater</v>
      </c>
      <c r="S2874" t="str">
        <f t="shared" si="266"/>
        <v>plays</v>
      </c>
      <c r="T2874">
        <f t="shared" si="269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64"/>
        <v>42002.817488425921</v>
      </c>
      <c r="P2875">
        <f t="shared" si="267"/>
        <v>38</v>
      </c>
      <c r="Q2875">
        <f t="shared" si="268"/>
        <v>119.13</v>
      </c>
      <c r="R2875" t="str">
        <f t="shared" si="265"/>
        <v>theater</v>
      </c>
      <c r="S2875" t="str">
        <f t="shared" si="266"/>
        <v>plays</v>
      </c>
      <c r="T2875">
        <f t="shared" si="269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64"/>
        <v>42722.84474537037</v>
      </c>
      <c r="P2876">
        <f t="shared" si="267"/>
        <v>5</v>
      </c>
      <c r="Q2876">
        <f t="shared" si="268"/>
        <v>90.33</v>
      </c>
      <c r="R2876" t="str">
        <f t="shared" si="265"/>
        <v>theater</v>
      </c>
      <c r="S2876" t="str">
        <f t="shared" si="266"/>
        <v>plays</v>
      </c>
      <c r="T2876">
        <f t="shared" si="269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64"/>
        <v>42465.128391203703</v>
      </c>
      <c r="P2877">
        <f t="shared" si="267"/>
        <v>0</v>
      </c>
      <c r="Q2877">
        <f t="shared" si="268"/>
        <v>2.33</v>
      </c>
      <c r="R2877" t="str">
        <f t="shared" si="265"/>
        <v>theater</v>
      </c>
      <c r="S2877" t="str">
        <f t="shared" si="266"/>
        <v>plays</v>
      </c>
      <c r="T2877">
        <f t="shared" si="269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64"/>
        <v>42171.743969907402</v>
      </c>
      <c r="P2878">
        <f t="shared" si="267"/>
        <v>0</v>
      </c>
      <c r="Q2878">
        <f t="shared" si="268"/>
        <v>0</v>
      </c>
      <c r="R2878" t="str">
        <f t="shared" si="265"/>
        <v>theater</v>
      </c>
      <c r="S2878" t="str">
        <f t="shared" si="266"/>
        <v>plays</v>
      </c>
      <c r="T2878">
        <f t="shared" si="269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64"/>
        <v>42672.955138888887</v>
      </c>
      <c r="P2879">
        <f t="shared" si="267"/>
        <v>11</v>
      </c>
      <c r="Q2879">
        <f t="shared" si="268"/>
        <v>108.33</v>
      </c>
      <c r="R2879" t="str">
        <f t="shared" si="265"/>
        <v>theater</v>
      </c>
      <c r="S2879" t="str">
        <f t="shared" si="266"/>
        <v>plays</v>
      </c>
      <c r="T2879">
        <f t="shared" si="26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64"/>
        <v>42128.615682870368</v>
      </c>
      <c r="P2880">
        <f t="shared" si="267"/>
        <v>2</v>
      </c>
      <c r="Q2880">
        <f t="shared" si="268"/>
        <v>15.75</v>
      </c>
      <c r="R2880" t="str">
        <f t="shared" si="265"/>
        <v>theater</v>
      </c>
      <c r="S2880" t="str">
        <f t="shared" si="266"/>
        <v>plays</v>
      </c>
      <c r="T2880">
        <f t="shared" si="269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64"/>
        <v>42359.725243055553</v>
      </c>
      <c r="P2881">
        <f t="shared" si="267"/>
        <v>0</v>
      </c>
      <c r="Q2881">
        <f t="shared" si="268"/>
        <v>29</v>
      </c>
      <c r="R2881" t="str">
        <f t="shared" si="265"/>
        <v>theater</v>
      </c>
      <c r="S2881" t="str">
        <f t="shared" si="266"/>
        <v>plays</v>
      </c>
      <c r="T2881">
        <f t="shared" si="269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270">(((J2882/60)/60)/24)+DATE(1970,1,1)</f>
        <v>42192.905694444446</v>
      </c>
      <c r="P2882">
        <f t="shared" si="267"/>
        <v>23</v>
      </c>
      <c r="Q2882">
        <f t="shared" si="268"/>
        <v>96.55</v>
      </c>
      <c r="R2882" t="str">
        <f t="shared" ref="R2882:R2945" si="271">LEFT(N2882,SEARCH("/",N2882)-1)</f>
        <v>theater</v>
      </c>
      <c r="S2882" t="str">
        <f t="shared" ref="S2882:S2945" si="272">RIGHT(N2882,LEN(N2882)-SEARCH("/",N2882))</f>
        <v>plays</v>
      </c>
      <c r="T2882">
        <f t="shared" si="269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270"/>
        <v>41916.597638888888</v>
      </c>
      <c r="P2883">
        <f t="shared" ref="P2883:P2946" si="273">ROUND(E2883/D2883*100,0)</f>
        <v>0</v>
      </c>
      <c r="Q2883">
        <f t="shared" ref="Q2883:Q2946" si="274">IFERROR(ROUND(E2883/L2883,2),0)</f>
        <v>0</v>
      </c>
      <c r="R2883" t="str">
        <f t="shared" si="271"/>
        <v>theater</v>
      </c>
      <c r="S2883" t="str">
        <f t="shared" si="272"/>
        <v>plays</v>
      </c>
      <c r="T2883">
        <f t="shared" ref="T2883:T2946" si="275">YEAR(O2883)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70"/>
        <v>42461.596273148149</v>
      </c>
      <c r="P2884">
        <f t="shared" si="273"/>
        <v>34</v>
      </c>
      <c r="Q2884">
        <f t="shared" si="274"/>
        <v>63</v>
      </c>
      <c r="R2884" t="str">
        <f t="shared" si="271"/>
        <v>theater</v>
      </c>
      <c r="S2884" t="str">
        <f t="shared" si="272"/>
        <v>plays</v>
      </c>
      <c r="T2884">
        <f t="shared" si="275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70"/>
        <v>42370.90320601852</v>
      </c>
      <c r="P2885">
        <f t="shared" si="273"/>
        <v>19</v>
      </c>
      <c r="Q2885">
        <f t="shared" si="274"/>
        <v>381.6</v>
      </c>
      <c r="R2885" t="str">
        <f t="shared" si="271"/>
        <v>theater</v>
      </c>
      <c r="S2885" t="str">
        <f t="shared" si="272"/>
        <v>plays</v>
      </c>
      <c r="T2885">
        <f t="shared" si="275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70"/>
        <v>41948.727256944447</v>
      </c>
      <c r="P2886">
        <f t="shared" si="273"/>
        <v>0</v>
      </c>
      <c r="Q2886">
        <f t="shared" si="274"/>
        <v>46.25</v>
      </c>
      <c r="R2886" t="str">
        <f t="shared" si="271"/>
        <v>theater</v>
      </c>
      <c r="S2886" t="str">
        <f t="shared" si="272"/>
        <v>plays</v>
      </c>
      <c r="T2886">
        <f t="shared" si="275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70"/>
        <v>42047.07640046296</v>
      </c>
      <c r="P2887">
        <f t="shared" si="273"/>
        <v>33</v>
      </c>
      <c r="Q2887">
        <f t="shared" si="274"/>
        <v>26</v>
      </c>
      <c r="R2887" t="str">
        <f t="shared" si="271"/>
        <v>theater</v>
      </c>
      <c r="S2887" t="str">
        <f t="shared" si="272"/>
        <v>plays</v>
      </c>
      <c r="T2887">
        <f t="shared" si="275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70"/>
        <v>42261.632916666669</v>
      </c>
      <c r="P2888">
        <f t="shared" si="273"/>
        <v>5</v>
      </c>
      <c r="Q2888">
        <f t="shared" si="274"/>
        <v>10</v>
      </c>
      <c r="R2888" t="str">
        <f t="shared" si="271"/>
        <v>theater</v>
      </c>
      <c r="S2888" t="str">
        <f t="shared" si="272"/>
        <v>plays</v>
      </c>
      <c r="T2888">
        <f t="shared" si="275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70"/>
        <v>41985.427361111113</v>
      </c>
      <c r="P2889">
        <f t="shared" si="273"/>
        <v>0</v>
      </c>
      <c r="Q2889">
        <f t="shared" si="274"/>
        <v>5</v>
      </c>
      <c r="R2889" t="str">
        <f t="shared" si="271"/>
        <v>theater</v>
      </c>
      <c r="S2889" t="str">
        <f t="shared" si="272"/>
        <v>plays</v>
      </c>
      <c r="T2889">
        <f t="shared" si="275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70"/>
        <v>41922.535185185188</v>
      </c>
      <c r="P2890">
        <f t="shared" si="273"/>
        <v>0</v>
      </c>
      <c r="Q2890">
        <f t="shared" si="274"/>
        <v>0</v>
      </c>
      <c r="R2890" t="str">
        <f t="shared" si="271"/>
        <v>theater</v>
      </c>
      <c r="S2890" t="str">
        <f t="shared" si="272"/>
        <v>plays</v>
      </c>
      <c r="T2890">
        <f t="shared" si="275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70"/>
        <v>41850.863252314812</v>
      </c>
      <c r="P2891">
        <f t="shared" si="273"/>
        <v>38</v>
      </c>
      <c r="Q2891">
        <f t="shared" si="274"/>
        <v>81.569999999999993</v>
      </c>
      <c r="R2891" t="str">
        <f t="shared" si="271"/>
        <v>theater</v>
      </c>
      <c r="S2891" t="str">
        <f t="shared" si="272"/>
        <v>plays</v>
      </c>
      <c r="T2891">
        <f t="shared" si="275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70"/>
        <v>41831.742962962962</v>
      </c>
      <c r="P2892">
        <f t="shared" si="273"/>
        <v>1</v>
      </c>
      <c r="Q2892">
        <f t="shared" si="274"/>
        <v>7</v>
      </c>
      <c r="R2892" t="str">
        <f t="shared" si="271"/>
        <v>theater</v>
      </c>
      <c r="S2892" t="str">
        <f t="shared" si="272"/>
        <v>plays</v>
      </c>
      <c r="T2892">
        <f t="shared" si="275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70"/>
        <v>42415.883425925931</v>
      </c>
      <c r="P2893">
        <f t="shared" si="273"/>
        <v>3</v>
      </c>
      <c r="Q2893">
        <f t="shared" si="274"/>
        <v>27.3</v>
      </c>
      <c r="R2893" t="str">
        <f t="shared" si="271"/>
        <v>theater</v>
      </c>
      <c r="S2893" t="str">
        <f t="shared" si="272"/>
        <v>plays</v>
      </c>
      <c r="T2893">
        <f t="shared" si="275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70"/>
        <v>41869.714166666665</v>
      </c>
      <c r="P2894">
        <f t="shared" si="273"/>
        <v>9</v>
      </c>
      <c r="Q2894">
        <f t="shared" si="274"/>
        <v>29.41</v>
      </c>
      <c r="R2894" t="str">
        <f t="shared" si="271"/>
        <v>theater</v>
      </c>
      <c r="S2894" t="str">
        <f t="shared" si="272"/>
        <v>plays</v>
      </c>
      <c r="T2894">
        <f t="shared" si="275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70"/>
        <v>41953.773090277777</v>
      </c>
      <c r="P2895">
        <f t="shared" si="273"/>
        <v>1</v>
      </c>
      <c r="Q2895">
        <f t="shared" si="274"/>
        <v>12.5</v>
      </c>
      <c r="R2895" t="str">
        <f t="shared" si="271"/>
        <v>theater</v>
      </c>
      <c r="S2895" t="str">
        <f t="shared" si="272"/>
        <v>plays</v>
      </c>
      <c r="T2895">
        <f t="shared" si="275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70"/>
        <v>42037.986284722225</v>
      </c>
      <c r="P2896">
        <f t="shared" si="273"/>
        <v>0</v>
      </c>
      <c r="Q2896">
        <f t="shared" si="274"/>
        <v>0</v>
      </c>
      <c r="R2896" t="str">
        <f t="shared" si="271"/>
        <v>theater</v>
      </c>
      <c r="S2896" t="str">
        <f t="shared" si="272"/>
        <v>plays</v>
      </c>
      <c r="T2896">
        <f t="shared" si="275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70"/>
        <v>41811.555462962962</v>
      </c>
      <c r="P2897">
        <f t="shared" si="273"/>
        <v>5</v>
      </c>
      <c r="Q2897">
        <f t="shared" si="274"/>
        <v>5.75</v>
      </c>
      <c r="R2897" t="str">
        <f t="shared" si="271"/>
        <v>theater</v>
      </c>
      <c r="S2897" t="str">
        <f t="shared" si="272"/>
        <v>plays</v>
      </c>
      <c r="T2897">
        <f t="shared" si="275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70"/>
        <v>42701.908807870372</v>
      </c>
      <c r="P2898">
        <f t="shared" si="273"/>
        <v>21</v>
      </c>
      <c r="Q2898">
        <f t="shared" si="274"/>
        <v>52.08</v>
      </c>
      <c r="R2898" t="str">
        <f t="shared" si="271"/>
        <v>theater</v>
      </c>
      <c r="S2898" t="str">
        <f t="shared" si="272"/>
        <v>plays</v>
      </c>
      <c r="T2898">
        <f t="shared" si="275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70"/>
        <v>42258.646504629629</v>
      </c>
      <c r="P2899">
        <f t="shared" si="273"/>
        <v>5</v>
      </c>
      <c r="Q2899">
        <f t="shared" si="274"/>
        <v>183.33</v>
      </c>
      <c r="R2899" t="str">
        <f t="shared" si="271"/>
        <v>theater</v>
      </c>
      <c r="S2899" t="str">
        <f t="shared" si="272"/>
        <v>plays</v>
      </c>
      <c r="T2899">
        <f t="shared" si="275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70"/>
        <v>42278.664965277778</v>
      </c>
      <c r="P2900">
        <f t="shared" si="273"/>
        <v>4</v>
      </c>
      <c r="Q2900">
        <f t="shared" si="274"/>
        <v>26.33</v>
      </c>
      <c r="R2900" t="str">
        <f t="shared" si="271"/>
        <v>theater</v>
      </c>
      <c r="S2900" t="str">
        <f t="shared" si="272"/>
        <v>plays</v>
      </c>
      <c r="T2900">
        <f t="shared" si="275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70"/>
        <v>42515.078217592592</v>
      </c>
      <c r="P2901">
        <f t="shared" si="273"/>
        <v>0</v>
      </c>
      <c r="Q2901">
        <f t="shared" si="274"/>
        <v>0</v>
      </c>
      <c r="R2901" t="str">
        <f t="shared" si="271"/>
        <v>theater</v>
      </c>
      <c r="S2901" t="str">
        <f t="shared" si="272"/>
        <v>plays</v>
      </c>
      <c r="T2901">
        <f t="shared" si="275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70"/>
        <v>41830.234166666669</v>
      </c>
      <c r="P2902">
        <f t="shared" si="273"/>
        <v>62</v>
      </c>
      <c r="Q2902">
        <f t="shared" si="274"/>
        <v>486.43</v>
      </c>
      <c r="R2902" t="str">
        <f t="shared" si="271"/>
        <v>theater</v>
      </c>
      <c r="S2902" t="str">
        <f t="shared" si="272"/>
        <v>plays</v>
      </c>
      <c r="T2902">
        <f t="shared" si="275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70"/>
        <v>41982.904386574075</v>
      </c>
      <c r="P2903">
        <f t="shared" si="273"/>
        <v>1</v>
      </c>
      <c r="Q2903">
        <f t="shared" si="274"/>
        <v>3</v>
      </c>
      <c r="R2903" t="str">
        <f t="shared" si="271"/>
        <v>theater</v>
      </c>
      <c r="S2903" t="str">
        <f t="shared" si="272"/>
        <v>plays</v>
      </c>
      <c r="T2903">
        <f t="shared" si="275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70"/>
        <v>42210.439768518518</v>
      </c>
      <c r="P2904">
        <f t="shared" si="273"/>
        <v>0</v>
      </c>
      <c r="Q2904">
        <f t="shared" si="274"/>
        <v>25</v>
      </c>
      <c r="R2904" t="str">
        <f t="shared" si="271"/>
        <v>theater</v>
      </c>
      <c r="S2904" t="str">
        <f t="shared" si="272"/>
        <v>plays</v>
      </c>
      <c r="T2904">
        <f t="shared" si="275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70"/>
        <v>42196.166874999995</v>
      </c>
      <c r="P2905">
        <f t="shared" si="273"/>
        <v>1</v>
      </c>
      <c r="Q2905">
        <f t="shared" si="274"/>
        <v>9.75</v>
      </c>
      <c r="R2905" t="str">
        <f t="shared" si="271"/>
        <v>theater</v>
      </c>
      <c r="S2905" t="str">
        <f t="shared" si="272"/>
        <v>plays</v>
      </c>
      <c r="T2905">
        <f t="shared" si="275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70"/>
        <v>41940.967951388891</v>
      </c>
      <c r="P2906">
        <f t="shared" si="273"/>
        <v>5</v>
      </c>
      <c r="Q2906">
        <f t="shared" si="274"/>
        <v>18.75</v>
      </c>
      <c r="R2906" t="str">
        <f t="shared" si="271"/>
        <v>theater</v>
      </c>
      <c r="S2906" t="str">
        <f t="shared" si="272"/>
        <v>plays</v>
      </c>
      <c r="T2906">
        <f t="shared" si="275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70"/>
        <v>42606.056863425925</v>
      </c>
      <c r="P2907">
        <f t="shared" si="273"/>
        <v>18</v>
      </c>
      <c r="Q2907">
        <f t="shared" si="274"/>
        <v>36.590000000000003</v>
      </c>
      <c r="R2907" t="str">
        <f t="shared" si="271"/>
        <v>theater</v>
      </c>
      <c r="S2907" t="str">
        <f t="shared" si="272"/>
        <v>plays</v>
      </c>
      <c r="T2907">
        <f t="shared" si="275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70"/>
        <v>42199.648912037039</v>
      </c>
      <c r="P2908">
        <f t="shared" si="273"/>
        <v>9</v>
      </c>
      <c r="Q2908">
        <f t="shared" si="274"/>
        <v>80.709999999999994</v>
      </c>
      <c r="R2908" t="str">
        <f t="shared" si="271"/>
        <v>theater</v>
      </c>
      <c r="S2908" t="str">
        <f t="shared" si="272"/>
        <v>plays</v>
      </c>
      <c r="T2908">
        <f t="shared" si="275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70"/>
        <v>42444.877743055549</v>
      </c>
      <c r="P2909">
        <f t="shared" si="273"/>
        <v>0</v>
      </c>
      <c r="Q2909">
        <f t="shared" si="274"/>
        <v>1</v>
      </c>
      <c r="R2909" t="str">
        <f t="shared" si="271"/>
        <v>theater</v>
      </c>
      <c r="S2909" t="str">
        <f t="shared" si="272"/>
        <v>plays</v>
      </c>
      <c r="T2909">
        <f t="shared" si="275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70"/>
        <v>42499.731701388882</v>
      </c>
      <c r="P2910">
        <f t="shared" si="273"/>
        <v>3</v>
      </c>
      <c r="Q2910">
        <f t="shared" si="274"/>
        <v>52.8</v>
      </c>
      <c r="R2910" t="str">
        <f t="shared" si="271"/>
        <v>theater</v>
      </c>
      <c r="S2910" t="str">
        <f t="shared" si="272"/>
        <v>plays</v>
      </c>
      <c r="T2910">
        <f t="shared" si="275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70"/>
        <v>41929.266215277778</v>
      </c>
      <c r="P2911">
        <f t="shared" si="273"/>
        <v>0</v>
      </c>
      <c r="Q2911">
        <f t="shared" si="274"/>
        <v>20</v>
      </c>
      <c r="R2911" t="str">
        <f t="shared" si="271"/>
        <v>theater</v>
      </c>
      <c r="S2911" t="str">
        <f t="shared" si="272"/>
        <v>plays</v>
      </c>
      <c r="T2911">
        <f t="shared" si="275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70"/>
        <v>42107.841284722221</v>
      </c>
      <c r="P2912">
        <f t="shared" si="273"/>
        <v>0</v>
      </c>
      <c r="Q2912">
        <f t="shared" si="274"/>
        <v>1</v>
      </c>
      <c r="R2912" t="str">
        <f t="shared" si="271"/>
        <v>theater</v>
      </c>
      <c r="S2912" t="str">
        <f t="shared" si="272"/>
        <v>plays</v>
      </c>
      <c r="T2912">
        <f t="shared" si="275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70"/>
        <v>42142.768819444449</v>
      </c>
      <c r="P2913">
        <f t="shared" si="273"/>
        <v>37</v>
      </c>
      <c r="Q2913">
        <f t="shared" si="274"/>
        <v>46.93</v>
      </c>
      <c r="R2913" t="str">
        <f t="shared" si="271"/>
        <v>theater</v>
      </c>
      <c r="S2913" t="str">
        <f t="shared" si="272"/>
        <v>plays</v>
      </c>
      <c r="T2913">
        <f t="shared" si="275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70"/>
        <v>42354.131643518514</v>
      </c>
      <c r="P2914">
        <f t="shared" si="273"/>
        <v>14</v>
      </c>
      <c r="Q2914">
        <f t="shared" si="274"/>
        <v>78.08</v>
      </c>
      <c r="R2914" t="str">
        <f t="shared" si="271"/>
        <v>theater</v>
      </c>
      <c r="S2914" t="str">
        <f t="shared" si="272"/>
        <v>plays</v>
      </c>
      <c r="T2914">
        <f t="shared" si="275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70"/>
        <v>41828.922905092593</v>
      </c>
      <c r="P2915">
        <f t="shared" si="273"/>
        <v>0</v>
      </c>
      <c r="Q2915">
        <f t="shared" si="274"/>
        <v>1</v>
      </c>
      <c r="R2915" t="str">
        <f t="shared" si="271"/>
        <v>theater</v>
      </c>
      <c r="S2915" t="str">
        <f t="shared" si="272"/>
        <v>plays</v>
      </c>
      <c r="T2915">
        <f t="shared" si="275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70"/>
        <v>42017.907337962963</v>
      </c>
      <c r="P2916">
        <f t="shared" si="273"/>
        <v>0</v>
      </c>
      <c r="Q2916">
        <f t="shared" si="274"/>
        <v>1</v>
      </c>
      <c r="R2916" t="str">
        <f t="shared" si="271"/>
        <v>theater</v>
      </c>
      <c r="S2916" t="str">
        <f t="shared" si="272"/>
        <v>plays</v>
      </c>
      <c r="T2916">
        <f t="shared" si="275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70"/>
        <v>42415.398032407407</v>
      </c>
      <c r="P2917">
        <f t="shared" si="273"/>
        <v>61</v>
      </c>
      <c r="Q2917">
        <f t="shared" si="274"/>
        <v>203.67</v>
      </c>
      <c r="R2917" t="str">
        <f t="shared" si="271"/>
        <v>theater</v>
      </c>
      <c r="S2917" t="str">
        <f t="shared" si="272"/>
        <v>plays</v>
      </c>
      <c r="T2917">
        <f t="shared" si="275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70"/>
        <v>41755.476724537039</v>
      </c>
      <c r="P2918">
        <f t="shared" si="273"/>
        <v>8</v>
      </c>
      <c r="Q2918">
        <f t="shared" si="274"/>
        <v>20.71</v>
      </c>
      <c r="R2918" t="str">
        <f t="shared" si="271"/>
        <v>theater</v>
      </c>
      <c r="S2918" t="str">
        <f t="shared" si="272"/>
        <v>plays</v>
      </c>
      <c r="T2918">
        <f t="shared" si="275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70"/>
        <v>42245.234340277777</v>
      </c>
      <c r="P2919">
        <f t="shared" si="273"/>
        <v>22</v>
      </c>
      <c r="Q2919">
        <f t="shared" si="274"/>
        <v>48.56</v>
      </c>
      <c r="R2919" t="str">
        <f t="shared" si="271"/>
        <v>theater</v>
      </c>
      <c r="S2919" t="str">
        <f t="shared" si="272"/>
        <v>plays</v>
      </c>
      <c r="T2919">
        <f t="shared" si="275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70"/>
        <v>42278.629710648151</v>
      </c>
      <c r="P2920">
        <f t="shared" si="273"/>
        <v>27</v>
      </c>
      <c r="Q2920">
        <f t="shared" si="274"/>
        <v>68.099999999999994</v>
      </c>
      <c r="R2920" t="str">
        <f t="shared" si="271"/>
        <v>theater</v>
      </c>
      <c r="S2920" t="str">
        <f t="shared" si="272"/>
        <v>plays</v>
      </c>
      <c r="T2920">
        <f t="shared" si="275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70"/>
        <v>41826.61954861111</v>
      </c>
      <c r="P2921">
        <f t="shared" si="273"/>
        <v>9</v>
      </c>
      <c r="Q2921">
        <f t="shared" si="274"/>
        <v>8.5</v>
      </c>
      <c r="R2921" t="str">
        <f t="shared" si="271"/>
        <v>theater</v>
      </c>
      <c r="S2921" t="str">
        <f t="shared" si="272"/>
        <v>plays</v>
      </c>
      <c r="T2921">
        <f t="shared" si="275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70"/>
        <v>42058.792476851857</v>
      </c>
      <c r="P2922">
        <f t="shared" si="273"/>
        <v>27</v>
      </c>
      <c r="Q2922">
        <f t="shared" si="274"/>
        <v>51.62</v>
      </c>
      <c r="R2922" t="str">
        <f t="shared" si="271"/>
        <v>theater</v>
      </c>
      <c r="S2922" t="str">
        <f t="shared" si="272"/>
        <v>plays</v>
      </c>
      <c r="T2922">
        <f t="shared" si="275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70"/>
        <v>41877.886620370373</v>
      </c>
      <c r="P2923">
        <f t="shared" si="273"/>
        <v>129</v>
      </c>
      <c r="Q2923">
        <f t="shared" si="274"/>
        <v>43</v>
      </c>
      <c r="R2923" t="str">
        <f t="shared" si="271"/>
        <v>theater</v>
      </c>
      <c r="S2923" t="str">
        <f t="shared" si="272"/>
        <v>musical</v>
      </c>
      <c r="T2923">
        <f t="shared" si="275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70"/>
        <v>42097.874155092592</v>
      </c>
      <c r="P2924">
        <f t="shared" si="273"/>
        <v>100</v>
      </c>
      <c r="Q2924">
        <f t="shared" si="274"/>
        <v>83.33</v>
      </c>
      <c r="R2924" t="str">
        <f t="shared" si="271"/>
        <v>theater</v>
      </c>
      <c r="S2924" t="str">
        <f t="shared" si="272"/>
        <v>musical</v>
      </c>
      <c r="T2924">
        <f t="shared" si="275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70"/>
        <v>42013.15253472222</v>
      </c>
      <c r="P2925">
        <f t="shared" si="273"/>
        <v>100</v>
      </c>
      <c r="Q2925">
        <f t="shared" si="274"/>
        <v>30</v>
      </c>
      <c r="R2925" t="str">
        <f t="shared" si="271"/>
        <v>theater</v>
      </c>
      <c r="S2925" t="str">
        <f t="shared" si="272"/>
        <v>musical</v>
      </c>
      <c r="T2925">
        <f t="shared" si="275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70"/>
        <v>42103.556828703702</v>
      </c>
      <c r="P2926">
        <f t="shared" si="273"/>
        <v>103</v>
      </c>
      <c r="Q2926">
        <f t="shared" si="274"/>
        <v>175.51</v>
      </c>
      <c r="R2926" t="str">
        <f t="shared" si="271"/>
        <v>theater</v>
      </c>
      <c r="S2926" t="str">
        <f t="shared" si="272"/>
        <v>musical</v>
      </c>
      <c r="T2926">
        <f t="shared" si="275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70"/>
        <v>41863.584120370368</v>
      </c>
      <c r="P2927">
        <f t="shared" si="273"/>
        <v>102</v>
      </c>
      <c r="Q2927">
        <f t="shared" si="274"/>
        <v>231.66</v>
      </c>
      <c r="R2927" t="str">
        <f t="shared" si="271"/>
        <v>theater</v>
      </c>
      <c r="S2927" t="str">
        <f t="shared" si="272"/>
        <v>musical</v>
      </c>
      <c r="T2927">
        <f t="shared" si="275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70"/>
        <v>42044.765960648147</v>
      </c>
      <c r="P2928">
        <f t="shared" si="273"/>
        <v>125</v>
      </c>
      <c r="Q2928">
        <f t="shared" si="274"/>
        <v>75</v>
      </c>
      <c r="R2928" t="str">
        <f t="shared" si="271"/>
        <v>theater</v>
      </c>
      <c r="S2928" t="str">
        <f t="shared" si="272"/>
        <v>musical</v>
      </c>
      <c r="T2928">
        <f t="shared" si="275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70"/>
        <v>41806.669317129628</v>
      </c>
      <c r="P2929">
        <f t="shared" si="273"/>
        <v>131</v>
      </c>
      <c r="Q2929">
        <f t="shared" si="274"/>
        <v>112.14</v>
      </c>
      <c r="R2929" t="str">
        <f t="shared" si="271"/>
        <v>theater</v>
      </c>
      <c r="S2929" t="str">
        <f t="shared" si="272"/>
        <v>musical</v>
      </c>
      <c r="T2929">
        <f t="shared" si="275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70"/>
        <v>42403.998217592598</v>
      </c>
      <c r="P2930">
        <f t="shared" si="273"/>
        <v>100</v>
      </c>
      <c r="Q2930">
        <f t="shared" si="274"/>
        <v>41.67</v>
      </c>
      <c r="R2930" t="str">
        <f t="shared" si="271"/>
        <v>theater</v>
      </c>
      <c r="S2930" t="str">
        <f t="shared" si="272"/>
        <v>musical</v>
      </c>
      <c r="T2930">
        <f t="shared" si="275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70"/>
        <v>41754.564328703702</v>
      </c>
      <c r="P2931">
        <f t="shared" si="273"/>
        <v>102</v>
      </c>
      <c r="Q2931">
        <f t="shared" si="274"/>
        <v>255.17</v>
      </c>
      <c r="R2931" t="str">
        <f t="shared" si="271"/>
        <v>theater</v>
      </c>
      <c r="S2931" t="str">
        <f t="shared" si="272"/>
        <v>musical</v>
      </c>
      <c r="T2931">
        <f t="shared" si="275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70"/>
        <v>42101.584074074075</v>
      </c>
      <c r="P2932">
        <f t="shared" si="273"/>
        <v>101</v>
      </c>
      <c r="Q2932">
        <f t="shared" si="274"/>
        <v>162.77000000000001</v>
      </c>
      <c r="R2932" t="str">
        <f t="shared" si="271"/>
        <v>theater</v>
      </c>
      <c r="S2932" t="str">
        <f t="shared" si="272"/>
        <v>musical</v>
      </c>
      <c r="T2932">
        <f t="shared" si="275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70"/>
        <v>41872.291238425925</v>
      </c>
      <c r="P2933">
        <f t="shared" si="273"/>
        <v>106</v>
      </c>
      <c r="Q2933">
        <f t="shared" si="274"/>
        <v>88.33</v>
      </c>
      <c r="R2933" t="str">
        <f t="shared" si="271"/>
        <v>theater</v>
      </c>
      <c r="S2933" t="str">
        <f t="shared" si="272"/>
        <v>musical</v>
      </c>
      <c r="T2933">
        <f t="shared" si="275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70"/>
        <v>42025.164780092593</v>
      </c>
      <c r="P2934">
        <f t="shared" si="273"/>
        <v>105</v>
      </c>
      <c r="Q2934">
        <f t="shared" si="274"/>
        <v>85.74</v>
      </c>
      <c r="R2934" t="str">
        <f t="shared" si="271"/>
        <v>theater</v>
      </c>
      <c r="S2934" t="str">
        <f t="shared" si="272"/>
        <v>musical</v>
      </c>
      <c r="T2934">
        <f t="shared" si="275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70"/>
        <v>42495.956631944442</v>
      </c>
      <c r="P2935">
        <f t="shared" si="273"/>
        <v>103</v>
      </c>
      <c r="Q2935">
        <f t="shared" si="274"/>
        <v>47.57</v>
      </c>
      <c r="R2935" t="str">
        <f t="shared" si="271"/>
        <v>theater</v>
      </c>
      <c r="S2935" t="str">
        <f t="shared" si="272"/>
        <v>musical</v>
      </c>
      <c r="T2935">
        <f t="shared" si="275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70"/>
        <v>41775.636157407411</v>
      </c>
      <c r="P2936">
        <f t="shared" si="273"/>
        <v>108</v>
      </c>
      <c r="Q2936">
        <f t="shared" si="274"/>
        <v>72.97</v>
      </c>
      <c r="R2936" t="str">
        <f t="shared" si="271"/>
        <v>theater</v>
      </c>
      <c r="S2936" t="str">
        <f t="shared" si="272"/>
        <v>musical</v>
      </c>
      <c r="T2936">
        <f t="shared" si="275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70"/>
        <v>42553.583425925928</v>
      </c>
      <c r="P2937">
        <f t="shared" si="273"/>
        <v>101</v>
      </c>
      <c r="Q2937">
        <f t="shared" si="274"/>
        <v>90.54</v>
      </c>
      <c r="R2937" t="str">
        <f t="shared" si="271"/>
        <v>theater</v>
      </c>
      <c r="S2937" t="str">
        <f t="shared" si="272"/>
        <v>musical</v>
      </c>
      <c r="T2937">
        <f t="shared" si="275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70"/>
        <v>41912.650729166664</v>
      </c>
      <c r="P2938">
        <f t="shared" si="273"/>
        <v>128</v>
      </c>
      <c r="Q2938">
        <f t="shared" si="274"/>
        <v>37.65</v>
      </c>
      <c r="R2938" t="str">
        <f t="shared" si="271"/>
        <v>theater</v>
      </c>
      <c r="S2938" t="str">
        <f t="shared" si="272"/>
        <v>musical</v>
      </c>
      <c r="T2938">
        <f t="shared" si="275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70"/>
        <v>41803.457326388889</v>
      </c>
      <c r="P2939">
        <f t="shared" si="273"/>
        <v>133</v>
      </c>
      <c r="Q2939">
        <f t="shared" si="274"/>
        <v>36.36</v>
      </c>
      <c r="R2939" t="str">
        <f t="shared" si="271"/>
        <v>theater</v>
      </c>
      <c r="S2939" t="str">
        <f t="shared" si="272"/>
        <v>musical</v>
      </c>
      <c r="T2939">
        <f t="shared" si="275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70"/>
        <v>42004.703865740739</v>
      </c>
      <c r="P2940">
        <f t="shared" si="273"/>
        <v>101</v>
      </c>
      <c r="Q2940">
        <f t="shared" si="274"/>
        <v>126.72</v>
      </c>
      <c r="R2940" t="str">
        <f t="shared" si="271"/>
        <v>theater</v>
      </c>
      <c r="S2940" t="str">
        <f t="shared" si="272"/>
        <v>musical</v>
      </c>
      <c r="T2940">
        <f t="shared" si="275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70"/>
        <v>41845.809166666666</v>
      </c>
      <c r="P2941">
        <f t="shared" si="273"/>
        <v>103</v>
      </c>
      <c r="Q2941">
        <f t="shared" si="274"/>
        <v>329.2</v>
      </c>
      <c r="R2941" t="str">
        <f t="shared" si="271"/>
        <v>theater</v>
      </c>
      <c r="S2941" t="str">
        <f t="shared" si="272"/>
        <v>musical</v>
      </c>
      <c r="T2941">
        <f t="shared" si="275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70"/>
        <v>41982.773356481484</v>
      </c>
      <c r="P2942">
        <f t="shared" si="273"/>
        <v>107</v>
      </c>
      <c r="Q2942">
        <f t="shared" si="274"/>
        <v>81.239999999999995</v>
      </c>
      <c r="R2942" t="str">
        <f t="shared" si="271"/>
        <v>theater</v>
      </c>
      <c r="S2942" t="str">
        <f t="shared" si="272"/>
        <v>musical</v>
      </c>
      <c r="T2942">
        <f t="shared" si="275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70"/>
        <v>42034.960127314815</v>
      </c>
      <c r="P2943">
        <f t="shared" si="273"/>
        <v>0</v>
      </c>
      <c r="Q2943">
        <f t="shared" si="274"/>
        <v>1</v>
      </c>
      <c r="R2943" t="str">
        <f t="shared" si="271"/>
        <v>theater</v>
      </c>
      <c r="S2943" t="str">
        <f t="shared" si="272"/>
        <v>spaces</v>
      </c>
      <c r="T2943">
        <f t="shared" si="275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70"/>
        <v>42334.803923611107</v>
      </c>
      <c r="P2944">
        <f t="shared" si="273"/>
        <v>20</v>
      </c>
      <c r="Q2944">
        <f t="shared" si="274"/>
        <v>202.23</v>
      </c>
      <c r="R2944" t="str">
        <f t="shared" si="271"/>
        <v>theater</v>
      </c>
      <c r="S2944" t="str">
        <f t="shared" si="272"/>
        <v>spaces</v>
      </c>
      <c r="T2944">
        <f t="shared" si="275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70"/>
        <v>42077.129398148143</v>
      </c>
      <c r="P2945">
        <f t="shared" si="273"/>
        <v>0</v>
      </c>
      <c r="Q2945">
        <f t="shared" si="274"/>
        <v>0</v>
      </c>
      <c r="R2945" t="str">
        <f t="shared" si="271"/>
        <v>theater</v>
      </c>
      <c r="S2945" t="str">
        <f t="shared" si="272"/>
        <v>spaces</v>
      </c>
      <c r="T2945">
        <f t="shared" si="275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276">(((J2946/60)/60)/24)+DATE(1970,1,1)</f>
        <v>42132.9143287037</v>
      </c>
      <c r="P2946">
        <f t="shared" si="273"/>
        <v>1</v>
      </c>
      <c r="Q2946">
        <f t="shared" si="274"/>
        <v>100</v>
      </c>
      <c r="R2946" t="str">
        <f t="shared" ref="R2946:R3009" si="277">LEFT(N2946,SEARCH("/",N2946)-1)</f>
        <v>theater</v>
      </c>
      <c r="S2946" t="str">
        <f t="shared" ref="S2946:S3009" si="278">RIGHT(N2946,LEN(N2946)-SEARCH("/",N2946))</f>
        <v>spaces</v>
      </c>
      <c r="T2946">
        <f t="shared" si="275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76"/>
        <v>42118.139583333337</v>
      </c>
      <c r="P2947">
        <f t="shared" ref="P2947:P3010" si="279">ROUND(E2947/D2947*100,0)</f>
        <v>0</v>
      </c>
      <c r="Q2947">
        <f t="shared" ref="Q2947:Q3010" si="280">IFERROR(ROUND(E2947/L2947,2),0)</f>
        <v>0</v>
      </c>
      <c r="R2947" t="str">
        <f t="shared" si="277"/>
        <v>theater</v>
      </c>
      <c r="S2947" t="str">
        <f t="shared" si="278"/>
        <v>spaces</v>
      </c>
      <c r="T2947">
        <f t="shared" ref="T2947:T3010" si="281">YEAR(O2947)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76"/>
        <v>42567.531157407408</v>
      </c>
      <c r="P2948">
        <f t="shared" si="279"/>
        <v>0</v>
      </c>
      <c r="Q2948">
        <f t="shared" si="280"/>
        <v>1</v>
      </c>
      <c r="R2948" t="str">
        <f t="shared" si="277"/>
        <v>theater</v>
      </c>
      <c r="S2948" t="str">
        <f t="shared" si="278"/>
        <v>spaces</v>
      </c>
      <c r="T2948">
        <f t="shared" si="281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76"/>
        <v>42649.562118055561</v>
      </c>
      <c r="P2949">
        <f t="shared" si="279"/>
        <v>4</v>
      </c>
      <c r="Q2949">
        <f t="shared" si="280"/>
        <v>82.46</v>
      </c>
      <c r="R2949" t="str">
        <f t="shared" si="277"/>
        <v>theater</v>
      </c>
      <c r="S2949" t="str">
        <f t="shared" si="278"/>
        <v>spaces</v>
      </c>
      <c r="T2949">
        <f t="shared" si="281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76"/>
        <v>42097.649224537032</v>
      </c>
      <c r="P2950">
        <f t="shared" si="279"/>
        <v>0</v>
      </c>
      <c r="Q2950">
        <f t="shared" si="280"/>
        <v>2.67</v>
      </c>
      <c r="R2950" t="str">
        <f t="shared" si="277"/>
        <v>theater</v>
      </c>
      <c r="S2950" t="str">
        <f t="shared" si="278"/>
        <v>spaces</v>
      </c>
      <c r="T2950">
        <f t="shared" si="281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76"/>
        <v>42297.823113425926</v>
      </c>
      <c r="P2951">
        <f t="shared" si="279"/>
        <v>3</v>
      </c>
      <c r="Q2951">
        <f t="shared" si="280"/>
        <v>12.5</v>
      </c>
      <c r="R2951" t="str">
        <f t="shared" si="277"/>
        <v>theater</v>
      </c>
      <c r="S2951" t="str">
        <f t="shared" si="278"/>
        <v>spaces</v>
      </c>
      <c r="T2951">
        <f t="shared" si="281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76"/>
        <v>42362.36518518519</v>
      </c>
      <c r="P2952">
        <f t="shared" si="279"/>
        <v>0</v>
      </c>
      <c r="Q2952">
        <f t="shared" si="280"/>
        <v>0</v>
      </c>
      <c r="R2952" t="str">
        <f t="shared" si="277"/>
        <v>theater</v>
      </c>
      <c r="S2952" t="str">
        <f t="shared" si="278"/>
        <v>spaces</v>
      </c>
      <c r="T2952">
        <f t="shared" si="281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76"/>
        <v>41872.802928240737</v>
      </c>
      <c r="P2953">
        <f t="shared" si="279"/>
        <v>2</v>
      </c>
      <c r="Q2953">
        <f t="shared" si="280"/>
        <v>18.899999999999999</v>
      </c>
      <c r="R2953" t="str">
        <f t="shared" si="277"/>
        <v>theater</v>
      </c>
      <c r="S2953" t="str">
        <f t="shared" si="278"/>
        <v>spaces</v>
      </c>
      <c r="T2953">
        <f t="shared" si="281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76"/>
        <v>42628.690266203703</v>
      </c>
      <c r="P2954">
        <f t="shared" si="279"/>
        <v>8</v>
      </c>
      <c r="Q2954">
        <f t="shared" si="280"/>
        <v>200.63</v>
      </c>
      <c r="R2954" t="str">
        <f t="shared" si="277"/>
        <v>theater</v>
      </c>
      <c r="S2954" t="str">
        <f t="shared" si="278"/>
        <v>spaces</v>
      </c>
      <c r="T2954">
        <f t="shared" si="281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76"/>
        <v>42255.791909722218</v>
      </c>
      <c r="P2955">
        <f t="shared" si="279"/>
        <v>0</v>
      </c>
      <c r="Q2955">
        <f t="shared" si="280"/>
        <v>201.67</v>
      </c>
      <c r="R2955" t="str">
        <f t="shared" si="277"/>
        <v>theater</v>
      </c>
      <c r="S2955" t="str">
        <f t="shared" si="278"/>
        <v>spaces</v>
      </c>
      <c r="T2955">
        <f t="shared" si="281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76"/>
        <v>42790.583368055552</v>
      </c>
      <c r="P2956">
        <f t="shared" si="279"/>
        <v>0</v>
      </c>
      <c r="Q2956">
        <f t="shared" si="280"/>
        <v>0</v>
      </c>
      <c r="R2956" t="str">
        <f t="shared" si="277"/>
        <v>theater</v>
      </c>
      <c r="S2956" t="str">
        <f t="shared" si="278"/>
        <v>spaces</v>
      </c>
      <c r="T2956">
        <f t="shared" si="281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76"/>
        <v>42141.741307870368</v>
      </c>
      <c r="P2957">
        <f t="shared" si="279"/>
        <v>60</v>
      </c>
      <c r="Q2957">
        <f t="shared" si="280"/>
        <v>65</v>
      </c>
      <c r="R2957" t="str">
        <f t="shared" si="277"/>
        <v>theater</v>
      </c>
      <c r="S2957" t="str">
        <f t="shared" si="278"/>
        <v>spaces</v>
      </c>
      <c r="T2957">
        <f t="shared" si="281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76"/>
        <v>42464.958912037036</v>
      </c>
      <c r="P2958">
        <f t="shared" si="279"/>
        <v>17</v>
      </c>
      <c r="Q2958">
        <f t="shared" si="280"/>
        <v>66.099999999999994</v>
      </c>
      <c r="R2958" t="str">
        <f t="shared" si="277"/>
        <v>theater</v>
      </c>
      <c r="S2958" t="str">
        <f t="shared" si="278"/>
        <v>spaces</v>
      </c>
      <c r="T2958">
        <f t="shared" si="281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76"/>
        <v>42031.011249999996</v>
      </c>
      <c r="P2959">
        <f t="shared" si="279"/>
        <v>2</v>
      </c>
      <c r="Q2959">
        <f t="shared" si="280"/>
        <v>93.33</v>
      </c>
      <c r="R2959" t="str">
        <f t="shared" si="277"/>
        <v>theater</v>
      </c>
      <c r="S2959" t="str">
        <f t="shared" si="278"/>
        <v>spaces</v>
      </c>
      <c r="T2959">
        <f t="shared" si="281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76"/>
        <v>42438.779131944444</v>
      </c>
      <c r="P2960">
        <f t="shared" si="279"/>
        <v>0</v>
      </c>
      <c r="Q2960">
        <f t="shared" si="280"/>
        <v>0</v>
      </c>
      <c r="R2960" t="str">
        <f t="shared" si="277"/>
        <v>theater</v>
      </c>
      <c r="S2960" t="str">
        <f t="shared" si="278"/>
        <v>spaces</v>
      </c>
      <c r="T2960">
        <f t="shared" si="281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76"/>
        <v>42498.008391203708</v>
      </c>
      <c r="P2961">
        <f t="shared" si="279"/>
        <v>0</v>
      </c>
      <c r="Q2961">
        <f t="shared" si="280"/>
        <v>0</v>
      </c>
      <c r="R2961" t="str">
        <f t="shared" si="277"/>
        <v>theater</v>
      </c>
      <c r="S2961" t="str">
        <f t="shared" si="278"/>
        <v>spaces</v>
      </c>
      <c r="T2961">
        <f t="shared" si="281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76"/>
        <v>41863.757210648146</v>
      </c>
      <c r="P2962">
        <f t="shared" si="279"/>
        <v>0</v>
      </c>
      <c r="Q2962">
        <f t="shared" si="280"/>
        <v>0</v>
      </c>
      <c r="R2962" t="str">
        <f t="shared" si="277"/>
        <v>theater</v>
      </c>
      <c r="S2962" t="str">
        <f t="shared" si="278"/>
        <v>spaces</v>
      </c>
      <c r="T2962">
        <f t="shared" si="281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76"/>
        <v>42061.212488425925</v>
      </c>
      <c r="P2963">
        <f t="shared" si="279"/>
        <v>110</v>
      </c>
      <c r="Q2963">
        <f t="shared" si="280"/>
        <v>50.75</v>
      </c>
      <c r="R2963" t="str">
        <f t="shared" si="277"/>
        <v>theater</v>
      </c>
      <c r="S2963" t="str">
        <f t="shared" si="278"/>
        <v>plays</v>
      </c>
      <c r="T2963">
        <f t="shared" si="281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76"/>
        <v>42036.24428240741</v>
      </c>
      <c r="P2964">
        <f t="shared" si="279"/>
        <v>122</v>
      </c>
      <c r="Q2964">
        <f t="shared" si="280"/>
        <v>60.9</v>
      </c>
      <c r="R2964" t="str">
        <f t="shared" si="277"/>
        <v>theater</v>
      </c>
      <c r="S2964" t="str">
        <f t="shared" si="278"/>
        <v>plays</v>
      </c>
      <c r="T2964">
        <f t="shared" si="281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76"/>
        <v>42157.470185185186</v>
      </c>
      <c r="P2965">
        <f t="shared" si="279"/>
        <v>107</v>
      </c>
      <c r="Q2965">
        <f t="shared" si="280"/>
        <v>109.03</v>
      </c>
      <c r="R2965" t="str">
        <f t="shared" si="277"/>
        <v>theater</v>
      </c>
      <c r="S2965" t="str">
        <f t="shared" si="278"/>
        <v>plays</v>
      </c>
      <c r="T2965">
        <f t="shared" si="281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76"/>
        <v>41827.909942129627</v>
      </c>
      <c r="P2966">
        <f t="shared" si="279"/>
        <v>101</v>
      </c>
      <c r="Q2966">
        <f t="shared" si="280"/>
        <v>25.69</v>
      </c>
      <c r="R2966" t="str">
        <f t="shared" si="277"/>
        <v>theater</v>
      </c>
      <c r="S2966" t="str">
        <f t="shared" si="278"/>
        <v>plays</v>
      </c>
      <c r="T2966">
        <f t="shared" si="281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76"/>
        <v>42162.729548611111</v>
      </c>
      <c r="P2967">
        <f t="shared" si="279"/>
        <v>109</v>
      </c>
      <c r="Q2967">
        <f t="shared" si="280"/>
        <v>41.92</v>
      </c>
      <c r="R2967" t="str">
        <f t="shared" si="277"/>
        <v>theater</v>
      </c>
      <c r="S2967" t="str">
        <f t="shared" si="278"/>
        <v>plays</v>
      </c>
      <c r="T2967">
        <f t="shared" si="281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76"/>
        <v>42233.738564814819</v>
      </c>
      <c r="P2968">
        <f t="shared" si="279"/>
        <v>114</v>
      </c>
      <c r="Q2968">
        <f t="shared" si="280"/>
        <v>88.77</v>
      </c>
      <c r="R2968" t="str">
        <f t="shared" si="277"/>
        <v>theater</v>
      </c>
      <c r="S2968" t="str">
        <f t="shared" si="278"/>
        <v>plays</v>
      </c>
      <c r="T2968">
        <f t="shared" si="281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76"/>
        <v>42042.197824074072</v>
      </c>
      <c r="P2969">
        <f t="shared" si="279"/>
        <v>114</v>
      </c>
      <c r="Q2969">
        <f t="shared" si="280"/>
        <v>80.23</v>
      </c>
      <c r="R2969" t="str">
        <f t="shared" si="277"/>
        <v>theater</v>
      </c>
      <c r="S2969" t="str">
        <f t="shared" si="278"/>
        <v>plays</v>
      </c>
      <c r="T2969">
        <f t="shared" si="281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76"/>
        <v>42585.523842592593</v>
      </c>
      <c r="P2970">
        <f t="shared" si="279"/>
        <v>106</v>
      </c>
      <c r="Q2970">
        <f t="shared" si="280"/>
        <v>78.94</v>
      </c>
      <c r="R2970" t="str">
        <f t="shared" si="277"/>
        <v>theater</v>
      </c>
      <c r="S2970" t="str">
        <f t="shared" si="278"/>
        <v>plays</v>
      </c>
      <c r="T2970">
        <f t="shared" si="281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76"/>
        <v>42097.786493055552</v>
      </c>
      <c r="P2971">
        <f t="shared" si="279"/>
        <v>163</v>
      </c>
      <c r="Q2971">
        <f t="shared" si="280"/>
        <v>95.59</v>
      </c>
      <c r="R2971" t="str">
        <f t="shared" si="277"/>
        <v>theater</v>
      </c>
      <c r="S2971" t="str">
        <f t="shared" si="278"/>
        <v>plays</v>
      </c>
      <c r="T2971">
        <f t="shared" si="281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76"/>
        <v>41808.669571759259</v>
      </c>
      <c r="P2972">
        <f t="shared" si="279"/>
        <v>106</v>
      </c>
      <c r="Q2972">
        <f t="shared" si="280"/>
        <v>69.89</v>
      </c>
      <c r="R2972" t="str">
        <f t="shared" si="277"/>
        <v>theater</v>
      </c>
      <c r="S2972" t="str">
        <f t="shared" si="278"/>
        <v>plays</v>
      </c>
      <c r="T2972">
        <f t="shared" si="281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76"/>
        <v>41852.658310185187</v>
      </c>
      <c r="P2973">
        <f t="shared" si="279"/>
        <v>100</v>
      </c>
      <c r="Q2973">
        <f t="shared" si="280"/>
        <v>74.53</v>
      </c>
      <c r="R2973" t="str">
        <f t="shared" si="277"/>
        <v>theater</v>
      </c>
      <c r="S2973" t="str">
        <f t="shared" si="278"/>
        <v>plays</v>
      </c>
      <c r="T2973">
        <f t="shared" si="281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76"/>
        <v>42694.110185185185</v>
      </c>
      <c r="P2974">
        <f t="shared" si="279"/>
        <v>105</v>
      </c>
      <c r="Q2974">
        <f t="shared" si="280"/>
        <v>123.94</v>
      </c>
      <c r="R2974" t="str">
        <f t="shared" si="277"/>
        <v>theater</v>
      </c>
      <c r="S2974" t="str">
        <f t="shared" si="278"/>
        <v>plays</v>
      </c>
      <c r="T2974">
        <f t="shared" si="281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76"/>
        <v>42341.818379629629</v>
      </c>
      <c r="P2975">
        <f t="shared" si="279"/>
        <v>175</v>
      </c>
      <c r="Q2975">
        <f t="shared" si="280"/>
        <v>264.85000000000002</v>
      </c>
      <c r="R2975" t="str">
        <f t="shared" si="277"/>
        <v>theater</v>
      </c>
      <c r="S2975" t="str">
        <f t="shared" si="278"/>
        <v>plays</v>
      </c>
      <c r="T2975">
        <f t="shared" si="281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76"/>
        <v>41880.061006944445</v>
      </c>
      <c r="P2976">
        <f t="shared" si="279"/>
        <v>102</v>
      </c>
      <c r="Q2976">
        <f t="shared" si="280"/>
        <v>58.62</v>
      </c>
      <c r="R2976" t="str">
        <f t="shared" si="277"/>
        <v>theater</v>
      </c>
      <c r="S2976" t="str">
        <f t="shared" si="278"/>
        <v>plays</v>
      </c>
      <c r="T2976">
        <f t="shared" si="281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76"/>
        <v>41941.683865740742</v>
      </c>
      <c r="P2977">
        <f t="shared" si="279"/>
        <v>100</v>
      </c>
      <c r="Q2977">
        <f t="shared" si="280"/>
        <v>70.88</v>
      </c>
      <c r="R2977" t="str">
        <f t="shared" si="277"/>
        <v>theater</v>
      </c>
      <c r="S2977" t="str">
        <f t="shared" si="278"/>
        <v>plays</v>
      </c>
      <c r="T2977">
        <f t="shared" si="281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76"/>
        <v>42425.730671296296</v>
      </c>
      <c r="P2978">
        <f t="shared" si="279"/>
        <v>171</v>
      </c>
      <c r="Q2978">
        <f t="shared" si="280"/>
        <v>8.57</v>
      </c>
      <c r="R2978" t="str">
        <f t="shared" si="277"/>
        <v>theater</v>
      </c>
      <c r="S2978" t="str">
        <f t="shared" si="278"/>
        <v>plays</v>
      </c>
      <c r="T2978">
        <f t="shared" si="281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76"/>
        <v>42026.88118055556</v>
      </c>
      <c r="P2979">
        <f t="shared" si="279"/>
        <v>114</v>
      </c>
      <c r="Q2979">
        <f t="shared" si="280"/>
        <v>113.57</v>
      </c>
      <c r="R2979" t="str">
        <f t="shared" si="277"/>
        <v>theater</v>
      </c>
      <c r="S2979" t="str">
        <f t="shared" si="278"/>
        <v>plays</v>
      </c>
      <c r="T2979">
        <f t="shared" si="281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76"/>
        <v>41922.640590277777</v>
      </c>
      <c r="P2980">
        <f t="shared" si="279"/>
        <v>129</v>
      </c>
      <c r="Q2980">
        <f t="shared" si="280"/>
        <v>60.69</v>
      </c>
      <c r="R2980" t="str">
        <f t="shared" si="277"/>
        <v>theater</v>
      </c>
      <c r="S2980" t="str">
        <f t="shared" si="278"/>
        <v>plays</v>
      </c>
      <c r="T2980">
        <f t="shared" si="281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76"/>
        <v>41993.824340277773</v>
      </c>
      <c r="P2981">
        <f t="shared" si="279"/>
        <v>101</v>
      </c>
      <c r="Q2981">
        <f t="shared" si="280"/>
        <v>110.22</v>
      </c>
      <c r="R2981" t="str">
        <f t="shared" si="277"/>
        <v>theater</v>
      </c>
      <c r="S2981" t="str">
        <f t="shared" si="278"/>
        <v>plays</v>
      </c>
      <c r="T2981">
        <f t="shared" si="281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76"/>
        <v>42219.915856481486</v>
      </c>
      <c r="P2982">
        <f t="shared" si="279"/>
        <v>109</v>
      </c>
      <c r="Q2982">
        <f t="shared" si="280"/>
        <v>136.46</v>
      </c>
      <c r="R2982" t="str">
        <f t="shared" si="277"/>
        <v>theater</v>
      </c>
      <c r="S2982" t="str">
        <f t="shared" si="278"/>
        <v>plays</v>
      </c>
      <c r="T2982">
        <f t="shared" si="281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76"/>
        <v>42225.559675925921</v>
      </c>
      <c r="P2983">
        <f t="shared" si="279"/>
        <v>129</v>
      </c>
      <c r="Q2983">
        <f t="shared" si="280"/>
        <v>53.16</v>
      </c>
      <c r="R2983" t="str">
        <f t="shared" si="277"/>
        <v>theater</v>
      </c>
      <c r="S2983" t="str">
        <f t="shared" si="278"/>
        <v>spaces</v>
      </c>
      <c r="T2983">
        <f t="shared" si="281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76"/>
        <v>42381.686840277776</v>
      </c>
      <c r="P2984">
        <f t="shared" si="279"/>
        <v>102</v>
      </c>
      <c r="Q2984">
        <f t="shared" si="280"/>
        <v>86.49</v>
      </c>
      <c r="R2984" t="str">
        <f t="shared" si="277"/>
        <v>theater</v>
      </c>
      <c r="S2984" t="str">
        <f t="shared" si="278"/>
        <v>spaces</v>
      </c>
      <c r="T2984">
        <f t="shared" si="281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76"/>
        <v>41894.632361111115</v>
      </c>
      <c r="P2985">
        <f t="shared" si="279"/>
        <v>147</v>
      </c>
      <c r="Q2985">
        <f t="shared" si="280"/>
        <v>155.24</v>
      </c>
      <c r="R2985" t="str">
        <f t="shared" si="277"/>
        <v>theater</v>
      </c>
      <c r="S2985" t="str">
        <f t="shared" si="278"/>
        <v>spaces</v>
      </c>
      <c r="T2985">
        <f t="shared" si="281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76"/>
        <v>42576.278715277775</v>
      </c>
      <c r="P2986">
        <f t="shared" si="279"/>
        <v>100</v>
      </c>
      <c r="Q2986">
        <f t="shared" si="280"/>
        <v>115.08</v>
      </c>
      <c r="R2986" t="str">
        <f t="shared" si="277"/>
        <v>theater</v>
      </c>
      <c r="S2986" t="str">
        <f t="shared" si="278"/>
        <v>spaces</v>
      </c>
      <c r="T2986">
        <f t="shared" si="281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76"/>
        <v>42654.973703703698</v>
      </c>
      <c r="P2987">
        <f t="shared" si="279"/>
        <v>122</v>
      </c>
      <c r="Q2987">
        <f t="shared" si="280"/>
        <v>109.59</v>
      </c>
      <c r="R2987" t="str">
        <f t="shared" si="277"/>
        <v>theater</v>
      </c>
      <c r="S2987" t="str">
        <f t="shared" si="278"/>
        <v>spaces</v>
      </c>
      <c r="T2987">
        <f t="shared" si="281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76"/>
        <v>42431.500069444446</v>
      </c>
      <c r="P2988">
        <f t="shared" si="279"/>
        <v>106</v>
      </c>
      <c r="Q2988">
        <f t="shared" si="280"/>
        <v>45.21</v>
      </c>
      <c r="R2988" t="str">
        <f t="shared" si="277"/>
        <v>theater</v>
      </c>
      <c r="S2988" t="str">
        <f t="shared" si="278"/>
        <v>spaces</v>
      </c>
      <c r="T2988">
        <f t="shared" si="281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76"/>
        <v>42627.307303240741</v>
      </c>
      <c r="P2989">
        <f t="shared" si="279"/>
        <v>110</v>
      </c>
      <c r="Q2989">
        <f t="shared" si="280"/>
        <v>104.15</v>
      </c>
      <c r="R2989" t="str">
        <f t="shared" si="277"/>
        <v>theater</v>
      </c>
      <c r="S2989" t="str">
        <f t="shared" si="278"/>
        <v>spaces</v>
      </c>
      <c r="T2989">
        <f t="shared" si="281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76"/>
        <v>42511.362048611118</v>
      </c>
      <c r="P2990">
        <f t="shared" si="279"/>
        <v>100</v>
      </c>
      <c r="Q2990">
        <f t="shared" si="280"/>
        <v>35.71</v>
      </c>
      <c r="R2990" t="str">
        <f t="shared" si="277"/>
        <v>theater</v>
      </c>
      <c r="S2990" t="str">
        <f t="shared" si="278"/>
        <v>spaces</v>
      </c>
      <c r="T2990">
        <f t="shared" si="281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76"/>
        <v>42337.02039351852</v>
      </c>
      <c r="P2991">
        <f t="shared" si="279"/>
        <v>177</v>
      </c>
      <c r="Q2991">
        <f t="shared" si="280"/>
        <v>97</v>
      </c>
      <c r="R2991" t="str">
        <f t="shared" si="277"/>
        <v>theater</v>
      </c>
      <c r="S2991" t="str">
        <f t="shared" si="278"/>
        <v>spaces</v>
      </c>
      <c r="T2991">
        <f t="shared" si="281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76"/>
        <v>42341.57430555555</v>
      </c>
      <c r="P2992">
        <f t="shared" si="279"/>
        <v>100</v>
      </c>
      <c r="Q2992">
        <f t="shared" si="280"/>
        <v>370.37</v>
      </c>
      <c r="R2992" t="str">
        <f t="shared" si="277"/>
        <v>theater</v>
      </c>
      <c r="S2992" t="str">
        <f t="shared" si="278"/>
        <v>spaces</v>
      </c>
      <c r="T2992">
        <f t="shared" si="281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76"/>
        <v>42740.837152777778</v>
      </c>
      <c r="P2993">
        <f t="shared" si="279"/>
        <v>103</v>
      </c>
      <c r="Q2993">
        <f t="shared" si="280"/>
        <v>94.41</v>
      </c>
      <c r="R2993" t="str">
        <f t="shared" si="277"/>
        <v>theater</v>
      </c>
      <c r="S2993" t="str">
        <f t="shared" si="278"/>
        <v>spaces</v>
      </c>
      <c r="T2993">
        <f t="shared" si="281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76"/>
        <v>42622.767476851848</v>
      </c>
      <c r="P2994">
        <f t="shared" si="279"/>
        <v>105</v>
      </c>
      <c r="Q2994">
        <f t="shared" si="280"/>
        <v>48.98</v>
      </c>
      <c r="R2994" t="str">
        <f t="shared" si="277"/>
        <v>theater</v>
      </c>
      <c r="S2994" t="str">
        <f t="shared" si="278"/>
        <v>spaces</v>
      </c>
      <c r="T2994">
        <f t="shared" si="281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76"/>
        <v>42390.838738425926</v>
      </c>
      <c r="P2995">
        <f t="shared" si="279"/>
        <v>100</v>
      </c>
      <c r="Q2995">
        <f t="shared" si="280"/>
        <v>45.59</v>
      </c>
      <c r="R2995" t="str">
        <f t="shared" si="277"/>
        <v>theater</v>
      </c>
      <c r="S2995" t="str">
        <f t="shared" si="278"/>
        <v>spaces</v>
      </c>
      <c r="T2995">
        <f t="shared" si="281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76"/>
        <v>41885.478842592594</v>
      </c>
      <c r="P2996">
        <f t="shared" si="279"/>
        <v>458</v>
      </c>
      <c r="Q2996">
        <f t="shared" si="280"/>
        <v>23.28</v>
      </c>
      <c r="R2996" t="str">
        <f t="shared" si="277"/>
        <v>theater</v>
      </c>
      <c r="S2996" t="str">
        <f t="shared" si="278"/>
        <v>spaces</v>
      </c>
      <c r="T2996">
        <f t="shared" si="281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76"/>
        <v>42724.665173611109</v>
      </c>
      <c r="P2997">
        <f t="shared" si="279"/>
        <v>105</v>
      </c>
      <c r="Q2997">
        <f t="shared" si="280"/>
        <v>63.23</v>
      </c>
      <c r="R2997" t="str">
        <f t="shared" si="277"/>
        <v>theater</v>
      </c>
      <c r="S2997" t="str">
        <f t="shared" si="278"/>
        <v>spaces</v>
      </c>
      <c r="T2997">
        <f t="shared" si="281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76"/>
        <v>42090.912500000006</v>
      </c>
      <c r="P2998">
        <f t="shared" si="279"/>
        <v>172</v>
      </c>
      <c r="Q2998">
        <f t="shared" si="280"/>
        <v>153.52000000000001</v>
      </c>
      <c r="R2998" t="str">
        <f t="shared" si="277"/>
        <v>theater</v>
      </c>
      <c r="S2998" t="str">
        <f t="shared" si="278"/>
        <v>spaces</v>
      </c>
      <c r="T2998">
        <f t="shared" si="281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76"/>
        <v>42775.733715277776</v>
      </c>
      <c r="P2999">
        <f t="shared" si="279"/>
        <v>104</v>
      </c>
      <c r="Q2999">
        <f t="shared" si="280"/>
        <v>90.2</v>
      </c>
      <c r="R2999" t="str">
        <f t="shared" si="277"/>
        <v>theater</v>
      </c>
      <c r="S2999" t="str">
        <f t="shared" si="278"/>
        <v>spaces</v>
      </c>
      <c r="T2999">
        <f t="shared" si="281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76"/>
        <v>41778.193622685183</v>
      </c>
      <c r="P3000">
        <f t="shared" si="279"/>
        <v>103</v>
      </c>
      <c r="Q3000">
        <f t="shared" si="280"/>
        <v>118.97</v>
      </c>
      <c r="R3000" t="str">
        <f t="shared" si="277"/>
        <v>theater</v>
      </c>
      <c r="S3000" t="str">
        <f t="shared" si="278"/>
        <v>spaces</v>
      </c>
      <c r="T3000">
        <f t="shared" si="281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76"/>
        <v>42780.740277777775</v>
      </c>
      <c r="P3001">
        <f t="shared" si="279"/>
        <v>119</v>
      </c>
      <c r="Q3001">
        <f t="shared" si="280"/>
        <v>80.25</v>
      </c>
      <c r="R3001" t="str">
        <f t="shared" si="277"/>
        <v>theater</v>
      </c>
      <c r="S3001" t="str">
        <f t="shared" si="278"/>
        <v>spaces</v>
      </c>
      <c r="T3001">
        <f t="shared" si="281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76"/>
        <v>42752.827199074076</v>
      </c>
      <c r="P3002">
        <f t="shared" si="279"/>
        <v>100</v>
      </c>
      <c r="Q3002">
        <f t="shared" si="280"/>
        <v>62.5</v>
      </c>
      <c r="R3002" t="str">
        <f t="shared" si="277"/>
        <v>theater</v>
      </c>
      <c r="S3002" t="str">
        <f t="shared" si="278"/>
        <v>spaces</v>
      </c>
      <c r="T3002">
        <f t="shared" si="281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76"/>
        <v>42534.895625000005</v>
      </c>
      <c r="P3003">
        <f t="shared" si="279"/>
        <v>319</v>
      </c>
      <c r="Q3003">
        <f t="shared" si="280"/>
        <v>131.38</v>
      </c>
      <c r="R3003" t="str">
        <f t="shared" si="277"/>
        <v>theater</v>
      </c>
      <c r="S3003" t="str">
        <f t="shared" si="278"/>
        <v>spaces</v>
      </c>
      <c r="T3003">
        <f t="shared" si="281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76"/>
        <v>41239.83625</v>
      </c>
      <c r="P3004">
        <f t="shared" si="279"/>
        <v>109</v>
      </c>
      <c r="Q3004">
        <f t="shared" si="280"/>
        <v>73.03</v>
      </c>
      <c r="R3004" t="str">
        <f t="shared" si="277"/>
        <v>theater</v>
      </c>
      <c r="S3004" t="str">
        <f t="shared" si="278"/>
        <v>spaces</v>
      </c>
      <c r="T3004">
        <f t="shared" si="281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76"/>
        <v>42398.849259259259</v>
      </c>
      <c r="P3005">
        <f t="shared" si="279"/>
        <v>101</v>
      </c>
      <c r="Q3005">
        <f t="shared" si="280"/>
        <v>178.53</v>
      </c>
      <c r="R3005" t="str">
        <f t="shared" si="277"/>
        <v>theater</v>
      </c>
      <c r="S3005" t="str">
        <f t="shared" si="278"/>
        <v>spaces</v>
      </c>
      <c r="T3005">
        <f t="shared" si="281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76"/>
        <v>41928.881064814814</v>
      </c>
      <c r="P3006">
        <f t="shared" si="279"/>
        <v>113</v>
      </c>
      <c r="Q3006">
        <f t="shared" si="280"/>
        <v>162.91</v>
      </c>
      <c r="R3006" t="str">
        <f t="shared" si="277"/>
        <v>theater</v>
      </c>
      <c r="S3006" t="str">
        <f t="shared" si="278"/>
        <v>spaces</v>
      </c>
      <c r="T3006">
        <f t="shared" si="281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76"/>
        <v>41888.674826388888</v>
      </c>
      <c r="P3007">
        <f t="shared" si="279"/>
        <v>120</v>
      </c>
      <c r="Q3007">
        <f t="shared" si="280"/>
        <v>108.24</v>
      </c>
      <c r="R3007" t="str">
        <f t="shared" si="277"/>
        <v>theater</v>
      </c>
      <c r="S3007" t="str">
        <f t="shared" si="278"/>
        <v>spaces</v>
      </c>
      <c r="T3007">
        <f t="shared" si="281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76"/>
        <v>41957.756840277783</v>
      </c>
      <c r="P3008">
        <f t="shared" si="279"/>
        <v>108</v>
      </c>
      <c r="Q3008">
        <f t="shared" si="280"/>
        <v>88.87</v>
      </c>
      <c r="R3008" t="str">
        <f t="shared" si="277"/>
        <v>theater</v>
      </c>
      <c r="S3008" t="str">
        <f t="shared" si="278"/>
        <v>spaces</v>
      </c>
      <c r="T3008">
        <f t="shared" si="281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76"/>
        <v>42098.216238425928</v>
      </c>
      <c r="P3009">
        <f t="shared" si="279"/>
        <v>180</v>
      </c>
      <c r="Q3009">
        <f t="shared" si="280"/>
        <v>54</v>
      </c>
      <c r="R3009" t="str">
        <f t="shared" si="277"/>
        <v>theater</v>
      </c>
      <c r="S3009" t="str">
        <f t="shared" si="278"/>
        <v>spaces</v>
      </c>
      <c r="T3009">
        <f t="shared" si="281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282">(((J3010/60)/60)/24)+DATE(1970,1,1)</f>
        <v>42360.212025462963</v>
      </c>
      <c r="P3010">
        <f t="shared" si="279"/>
        <v>101</v>
      </c>
      <c r="Q3010">
        <f t="shared" si="280"/>
        <v>116.73</v>
      </c>
      <c r="R3010" t="str">
        <f t="shared" ref="R3010:R3073" si="283">LEFT(N3010,SEARCH("/",N3010)-1)</f>
        <v>theater</v>
      </c>
      <c r="S3010" t="str">
        <f t="shared" ref="S3010:S3073" si="284">RIGHT(N3010,LEN(N3010)-SEARCH("/",N3010))</f>
        <v>spaces</v>
      </c>
      <c r="T3010">
        <f t="shared" si="281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82"/>
        <v>41939.569907407407</v>
      </c>
      <c r="P3011">
        <f t="shared" ref="P3011:P3074" si="285">ROUND(E3011/D3011*100,0)</f>
        <v>120</v>
      </c>
      <c r="Q3011">
        <f t="shared" ref="Q3011:Q3074" si="286">IFERROR(ROUND(E3011/L3011,2),0)</f>
        <v>233.9</v>
      </c>
      <c r="R3011" t="str">
        <f t="shared" si="283"/>
        <v>theater</v>
      </c>
      <c r="S3011" t="str">
        <f t="shared" si="284"/>
        <v>spaces</v>
      </c>
      <c r="T3011">
        <f t="shared" ref="T3011:T3074" si="287">YEAR(O3011)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82"/>
        <v>41996.832395833335</v>
      </c>
      <c r="P3012">
        <f t="shared" si="285"/>
        <v>158</v>
      </c>
      <c r="Q3012">
        <f t="shared" si="286"/>
        <v>158</v>
      </c>
      <c r="R3012" t="str">
        <f t="shared" si="283"/>
        <v>theater</v>
      </c>
      <c r="S3012" t="str">
        <f t="shared" si="284"/>
        <v>spaces</v>
      </c>
      <c r="T3012">
        <f t="shared" si="287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82"/>
        <v>42334.468935185185</v>
      </c>
      <c r="P3013">
        <f t="shared" si="285"/>
        <v>124</v>
      </c>
      <c r="Q3013">
        <f t="shared" si="286"/>
        <v>14.84</v>
      </c>
      <c r="R3013" t="str">
        <f t="shared" si="283"/>
        <v>theater</v>
      </c>
      <c r="S3013" t="str">
        <f t="shared" si="284"/>
        <v>spaces</v>
      </c>
      <c r="T3013">
        <f t="shared" si="287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82"/>
        <v>42024.702893518523</v>
      </c>
      <c r="P3014">
        <f t="shared" si="285"/>
        <v>117</v>
      </c>
      <c r="Q3014">
        <f t="shared" si="286"/>
        <v>85.18</v>
      </c>
      <c r="R3014" t="str">
        <f t="shared" si="283"/>
        <v>theater</v>
      </c>
      <c r="S3014" t="str">
        <f t="shared" si="284"/>
        <v>spaces</v>
      </c>
      <c r="T3014">
        <f t="shared" si="287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82"/>
        <v>42146.836215277777</v>
      </c>
      <c r="P3015">
        <f t="shared" si="285"/>
        <v>157</v>
      </c>
      <c r="Q3015">
        <f t="shared" si="286"/>
        <v>146.69</v>
      </c>
      <c r="R3015" t="str">
        <f t="shared" si="283"/>
        <v>theater</v>
      </c>
      <c r="S3015" t="str">
        <f t="shared" si="284"/>
        <v>spaces</v>
      </c>
      <c r="T3015">
        <f t="shared" si="287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82"/>
        <v>41920.123611111114</v>
      </c>
      <c r="P3016">
        <f t="shared" si="285"/>
        <v>113</v>
      </c>
      <c r="Q3016">
        <f t="shared" si="286"/>
        <v>50.76</v>
      </c>
      <c r="R3016" t="str">
        <f t="shared" si="283"/>
        <v>theater</v>
      </c>
      <c r="S3016" t="str">
        <f t="shared" si="284"/>
        <v>spaces</v>
      </c>
      <c r="T3016">
        <f t="shared" si="287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82"/>
        <v>41785.72729166667</v>
      </c>
      <c r="P3017">
        <f t="shared" si="285"/>
        <v>103</v>
      </c>
      <c r="Q3017">
        <f t="shared" si="286"/>
        <v>87.7</v>
      </c>
      <c r="R3017" t="str">
        <f t="shared" si="283"/>
        <v>theater</v>
      </c>
      <c r="S3017" t="str">
        <f t="shared" si="284"/>
        <v>spaces</v>
      </c>
      <c r="T3017">
        <f t="shared" si="287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82"/>
        <v>41778.548055555555</v>
      </c>
      <c r="P3018">
        <f t="shared" si="285"/>
        <v>103</v>
      </c>
      <c r="Q3018">
        <f t="shared" si="286"/>
        <v>242.28</v>
      </c>
      <c r="R3018" t="str">
        <f t="shared" si="283"/>
        <v>theater</v>
      </c>
      <c r="S3018" t="str">
        <f t="shared" si="284"/>
        <v>spaces</v>
      </c>
      <c r="T3018">
        <f t="shared" si="287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82"/>
        <v>41841.850034722222</v>
      </c>
      <c r="P3019">
        <f t="shared" si="285"/>
        <v>106</v>
      </c>
      <c r="Q3019">
        <f t="shared" si="286"/>
        <v>146.44999999999999</v>
      </c>
      <c r="R3019" t="str">
        <f t="shared" si="283"/>
        <v>theater</v>
      </c>
      <c r="S3019" t="str">
        <f t="shared" si="284"/>
        <v>spaces</v>
      </c>
      <c r="T3019">
        <f t="shared" si="287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82"/>
        <v>42163.29833333334</v>
      </c>
      <c r="P3020">
        <f t="shared" si="285"/>
        <v>101</v>
      </c>
      <c r="Q3020">
        <f t="shared" si="286"/>
        <v>103.17</v>
      </c>
      <c r="R3020" t="str">
        <f t="shared" si="283"/>
        <v>theater</v>
      </c>
      <c r="S3020" t="str">
        <f t="shared" si="284"/>
        <v>spaces</v>
      </c>
      <c r="T3020">
        <f t="shared" si="287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82"/>
        <v>41758.833564814813</v>
      </c>
      <c r="P3021">
        <f t="shared" si="285"/>
        <v>121</v>
      </c>
      <c r="Q3021">
        <f t="shared" si="286"/>
        <v>80.459999999999994</v>
      </c>
      <c r="R3021" t="str">
        <f t="shared" si="283"/>
        <v>theater</v>
      </c>
      <c r="S3021" t="str">
        <f t="shared" si="284"/>
        <v>spaces</v>
      </c>
      <c r="T3021">
        <f t="shared" si="287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82"/>
        <v>42170.846446759257</v>
      </c>
      <c r="P3022">
        <f t="shared" si="285"/>
        <v>101</v>
      </c>
      <c r="Q3022">
        <f t="shared" si="286"/>
        <v>234.67</v>
      </c>
      <c r="R3022" t="str">
        <f t="shared" si="283"/>
        <v>theater</v>
      </c>
      <c r="S3022" t="str">
        <f t="shared" si="284"/>
        <v>spaces</v>
      </c>
      <c r="T3022">
        <f t="shared" si="287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82"/>
        <v>42660.618854166663</v>
      </c>
      <c r="P3023">
        <f t="shared" si="285"/>
        <v>116</v>
      </c>
      <c r="Q3023">
        <f t="shared" si="286"/>
        <v>50.69</v>
      </c>
      <c r="R3023" t="str">
        <f t="shared" si="283"/>
        <v>theater</v>
      </c>
      <c r="S3023" t="str">
        <f t="shared" si="284"/>
        <v>spaces</v>
      </c>
      <c r="T3023">
        <f t="shared" si="287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82"/>
        <v>42564.95380787037</v>
      </c>
      <c r="P3024">
        <f t="shared" si="285"/>
        <v>101</v>
      </c>
      <c r="Q3024">
        <f t="shared" si="286"/>
        <v>162.71</v>
      </c>
      <c r="R3024" t="str">
        <f t="shared" si="283"/>
        <v>theater</v>
      </c>
      <c r="S3024" t="str">
        <f t="shared" si="284"/>
        <v>spaces</v>
      </c>
      <c r="T3024">
        <f t="shared" si="287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82"/>
        <v>42121.675763888896</v>
      </c>
      <c r="P3025">
        <f t="shared" si="285"/>
        <v>103</v>
      </c>
      <c r="Q3025">
        <f t="shared" si="286"/>
        <v>120.17</v>
      </c>
      <c r="R3025" t="str">
        <f t="shared" si="283"/>
        <v>theater</v>
      </c>
      <c r="S3025" t="str">
        <f t="shared" si="284"/>
        <v>spaces</v>
      </c>
      <c r="T3025">
        <f t="shared" si="287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82"/>
        <v>41158.993923611109</v>
      </c>
      <c r="P3026">
        <f t="shared" si="285"/>
        <v>246</v>
      </c>
      <c r="Q3026">
        <f t="shared" si="286"/>
        <v>67.7</v>
      </c>
      <c r="R3026" t="str">
        <f t="shared" si="283"/>
        <v>theater</v>
      </c>
      <c r="S3026" t="str">
        <f t="shared" si="284"/>
        <v>spaces</v>
      </c>
      <c r="T3026">
        <f t="shared" si="287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82"/>
        <v>41761.509409722225</v>
      </c>
      <c r="P3027">
        <f t="shared" si="285"/>
        <v>302</v>
      </c>
      <c r="Q3027">
        <f t="shared" si="286"/>
        <v>52.1</v>
      </c>
      <c r="R3027" t="str">
        <f t="shared" si="283"/>
        <v>theater</v>
      </c>
      <c r="S3027" t="str">
        <f t="shared" si="284"/>
        <v>spaces</v>
      </c>
      <c r="T3027">
        <f t="shared" si="287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82"/>
        <v>42783.459398148145</v>
      </c>
      <c r="P3028">
        <f t="shared" si="285"/>
        <v>143</v>
      </c>
      <c r="Q3028">
        <f t="shared" si="286"/>
        <v>51.6</v>
      </c>
      <c r="R3028" t="str">
        <f t="shared" si="283"/>
        <v>theater</v>
      </c>
      <c r="S3028" t="str">
        <f t="shared" si="284"/>
        <v>spaces</v>
      </c>
      <c r="T3028">
        <f t="shared" si="287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82"/>
        <v>42053.704293981486</v>
      </c>
      <c r="P3029">
        <f t="shared" si="285"/>
        <v>131</v>
      </c>
      <c r="Q3029">
        <f t="shared" si="286"/>
        <v>164.3</v>
      </c>
      <c r="R3029" t="str">
        <f t="shared" si="283"/>
        <v>theater</v>
      </c>
      <c r="S3029" t="str">
        <f t="shared" si="284"/>
        <v>spaces</v>
      </c>
      <c r="T3029">
        <f t="shared" si="287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82"/>
        <v>42567.264178240745</v>
      </c>
      <c r="P3030">
        <f t="shared" si="285"/>
        <v>168</v>
      </c>
      <c r="Q3030">
        <f t="shared" si="286"/>
        <v>84.86</v>
      </c>
      <c r="R3030" t="str">
        <f t="shared" si="283"/>
        <v>theater</v>
      </c>
      <c r="S3030" t="str">
        <f t="shared" si="284"/>
        <v>spaces</v>
      </c>
      <c r="T3030">
        <f t="shared" si="287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82"/>
        <v>41932.708877314813</v>
      </c>
      <c r="P3031">
        <f t="shared" si="285"/>
        <v>110</v>
      </c>
      <c r="Q3031">
        <f t="shared" si="286"/>
        <v>94.55</v>
      </c>
      <c r="R3031" t="str">
        <f t="shared" si="283"/>
        <v>theater</v>
      </c>
      <c r="S3031" t="str">
        <f t="shared" si="284"/>
        <v>spaces</v>
      </c>
      <c r="T3031">
        <f t="shared" si="287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82"/>
        <v>42233.747349537036</v>
      </c>
      <c r="P3032">
        <f t="shared" si="285"/>
        <v>107</v>
      </c>
      <c r="Q3032">
        <f t="shared" si="286"/>
        <v>45.54</v>
      </c>
      <c r="R3032" t="str">
        <f t="shared" si="283"/>
        <v>theater</v>
      </c>
      <c r="S3032" t="str">
        <f t="shared" si="284"/>
        <v>spaces</v>
      </c>
      <c r="T3032">
        <f t="shared" si="287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82"/>
        <v>42597.882488425923</v>
      </c>
      <c r="P3033">
        <f t="shared" si="285"/>
        <v>100</v>
      </c>
      <c r="Q3033">
        <f t="shared" si="286"/>
        <v>51.72</v>
      </c>
      <c r="R3033" t="str">
        <f t="shared" si="283"/>
        <v>theater</v>
      </c>
      <c r="S3033" t="str">
        <f t="shared" si="284"/>
        <v>spaces</v>
      </c>
      <c r="T3033">
        <f t="shared" si="287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82"/>
        <v>42228.044664351852</v>
      </c>
      <c r="P3034">
        <f t="shared" si="285"/>
        <v>127</v>
      </c>
      <c r="Q3034">
        <f t="shared" si="286"/>
        <v>50.88</v>
      </c>
      <c r="R3034" t="str">
        <f t="shared" si="283"/>
        <v>theater</v>
      </c>
      <c r="S3034" t="str">
        <f t="shared" si="284"/>
        <v>spaces</v>
      </c>
      <c r="T3034">
        <f t="shared" si="287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82"/>
        <v>42570.110243055555</v>
      </c>
      <c r="P3035">
        <f t="shared" si="285"/>
        <v>147</v>
      </c>
      <c r="Q3035">
        <f t="shared" si="286"/>
        <v>191.13</v>
      </c>
      <c r="R3035" t="str">
        <f t="shared" si="283"/>
        <v>theater</v>
      </c>
      <c r="S3035" t="str">
        <f t="shared" si="284"/>
        <v>spaces</v>
      </c>
      <c r="T3035">
        <f t="shared" si="287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82"/>
        <v>42644.535358796296</v>
      </c>
      <c r="P3036">
        <f t="shared" si="285"/>
        <v>113</v>
      </c>
      <c r="Q3036">
        <f t="shared" si="286"/>
        <v>89.31</v>
      </c>
      <c r="R3036" t="str">
        <f t="shared" si="283"/>
        <v>theater</v>
      </c>
      <c r="S3036" t="str">
        <f t="shared" si="284"/>
        <v>spaces</v>
      </c>
      <c r="T3036">
        <f t="shared" si="287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82"/>
        <v>41368.560289351852</v>
      </c>
      <c r="P3037">
        <f t="shared" si="285"/>
        <v>109</v>
      </c>
      <c r="Q3037">
        <f t="shared" si="286"/>
        <v>88.59</v>
      </c>
      <c r="R3037" t="str">
        <f t="shared" si="283"/>
        <v>theater</v>
      </c>
      <c r="S3037" t="str">
        <f t="shared" si="284"/>
        <v>spaces</v>
      </c>
      <c r="T3037">
        <f t="shared" si="287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82"/>
        <v>41466.785231481481</v>
      </c>
      <c r="P3038">
        <f t="shared" si="285"/>
        <v>127</v>
      </c>
      <c r="Q3038">
        <f t="shared" si="286"/>
        <v>96.3</v>
      </c>
      <c r="R3038" t="str">
        <f t="shared" si="283"/>
        <v>theater</v>
      </c>
      <c r="S3038" t="str">
        <f t="shared" si="284"/>
        <v>spaces</v>
      </c>
      <c r="T3038">
        <f t="shared" si="287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82"/>
        <v>40378.893206018518</v>
      </c>
      <c r="P3039">
        <f t="shared" si="285"/>
        <v>213</v>
      </c>
      <c r="Q3039">
        <f t="shared" si="286"/>
        <v>33.31</v>
      </c>
      <c r="R3039" t="str">
        <f t="shared" si="283"/>
        <v>theater</v>
      </c>
      <c r="S3039" t="str">
        <f t="shared" si="284"/>
        <v>spaces</v>
      </c>
      <c r="T3039">
        <f t="shared" si="287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82"/>
        <v>42373.252280092594</v>
      </c>
      <c r="P3040">
        <f t="shared" si="285"/>
        <v>101</v>
      </c>
      <c r="Q3040">
        <f t="shared" si="286"/>
        <v>37.22</v>
      </c>
      <c r="R3040" t="str">
        <f t="shared" si="283"/>
        <v>theater</v>
      </c>
      <c r="S3040" t="str">
        <f t="shared" si="284"/>
        <v>spaces</v>
      </c>
      <c r="T3040">
        <f t="shared" si="287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82"/>
        <v>41610.794421296298</v>
      </c>
      <c r="P3041">
        <f t="shared" si="285"/>
        <v>109</v>
      </c>
      <c r="Q3041">
        <f t="shared" si="286"/>
        <v>92.13</v>
      </c>
      <c r="R3041" t="str">
        <f t="shared" si="283"/>
        <v>theater</v>
      </c>
      <c r="S3041" t="str">
        <f t="shared" si="284"/>
        <v>spaces</v>
      </c>
      <c r="T3041">
        <f t="shared" si="287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82"/>
        <v>42177.791909722218</v>
      </c>
      <c r="P3042">
        <f t="shared" si="285"/>
        <v>108</v>
      </c>
      <c r="Q3042">
        <f t="shared" si="286"/>
        <v>76.790000000000006</v>
      </c>
      <c r="R3042" t="str">
        <f t="shared" si="283"/>
        <v>theater</v>
      </c>
      <c r="S3042" t="str">
        <f t="shared" si="284"/>
        <v>spaces</v>
      </c>
      <c r="T3042">
        <f t="shared" si="287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82"/>
        <v>42359.868611111116</v>
      </c>
      <c r="P3043">
        <f t="shared" si="285"/>
        <v>110</v>
      </c>
      <c r="Q3043">
        <f t="shared" si="286"/>
        <v>96.53</v>
      </c>
      <c r="R3043" t="str">
        <f t="shared" si="283"/>
        <v>theater</v>
      </c>
      <c r="S3043" t="str">
        <f t="shared" si="284"/>
        <v>spaces</v>
      </c>
      <c r="T3043">
        <f t="shared" si="287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82"/>
        <v>42253.688043981485</v>
      </c>
      <c r="P3044">
        <f t="shared" si="285"/>
        <v>128</v>
      </c>
      <c r="Q3044">
        <f t="shared" si="286"/>
        <v>51.89</v>
      </c>
      <c r="R3044" t="str">
        <f t="shared" si="283"/>
        <v>theater</v>
      </c>
      <c r="S3044" t="str">
        <f t="shared" si="284"/>
        <v>spaces</v>
      </c>
      <c r="T3044">
        <f t="shared" si="287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82"/>
        <v>42083.070590277777</v>
      </c>
      <c r="P3045">
        <f t="shared" si="285"/>
        <v>110</v>
      </c>
      <c r="Q3045">
        <f t="shared" si="286"/>
        <v>128.91</v>
      </c>
      <c r="R3045" t="str">
        <f t="shared" si="283"/>
        <v>theater</v>
      </c>
      <c r="S3045" t="str">
        <f t="shared" si="284"/>
        <v>spaces</v>
      </c>
      <c r="T3045">
        <f t="shared" si="287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82"/>
        <v>42387.7268287037</v>
      </c>
      <c r="P3046">
        <f t="shared" si="285"/>
        <v>109</v>
      </c>
      <c r="Q3046">
        <f t="shared" si="286"/>
        <v>84.11</v>
      </c>
      <c r="R3046" t="str">
        <f t="shared" si="283"/>
        <v>theater</v>
      </c>
      <c r="S3046" t="str">
        <f t="shared" si="284"/>
        <v>spaces</v>
      </c>
      <c r="T3046">
        <f t="shared" si="287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82"/>
        <v>41843.155729166669</v>
      </c>
      <c r="P3047">
        <f t="shared" si="285"/>
        <v>133</v>
      </c>
      <c r="Q3047">
        <f t="shared" si="286"/>
        <v>82.94</v>
      </c>
      <c r="R3047" t="str">
        <f t="shared" si="283"/>
        <v>theater</v>
      </c>
      <c r="S3047" t="str">
        <f t="shared" si="284"/>
        <v>spaces</v>
      </c>
      <c r="T3047">
        <f t="shared" si="287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82"/>
        <v>41862.803078703706</v>
      </c>
      <c r="P3048">
        <f t="shared" si="285"/>
        <v>191</v>
      </c>
      <c r="Q3048">
        <f t="shared" si="286"/>
        <v>259.95</v>
      </c>
      <c r="R3048" t="str">
        <f t="shared" si="283"/>
        <v>theater</v>
      </c>
      <c r="S3048" t="str">
        <f t="shared" si="284"/>
        <v>spaces</v>
      </c>
      <c r="T3048">
        <f t="shared" si="287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82"/>
        <v>42443.989050925928</v>
      </c>
      <c r="P3049">
        <f t="shared" si="285"/>
        <v>149</v>
      </c>
      <c r="Q3049">
        <f t="shared" si="286"/>
        <v>37.25</v>
      </c>
      <c r="R3049" t="str">
        <f t="shared" si="283"/>
        <v>theater</v>
      </c>
      <c r="S3049" t="str">
        <f t="shared" si="284"/>
        <v>spaces</v>
      </c>
      <c r="T3049">
        <f t="shared" si="287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82"/>
        <v>41975.901180555549</v>
      </c>
      <c r="P3050">
        <f t="shared" si="285"/>
        <v>166</v>
      </c>
      <c r="Q3050">
        <f t="shared" si="286"/>
        <v>177.02</v>
      </c>
      <c r="R3050" t="str">
        <f t="shared" si="283"/>
        <v>theater</v>
      </c>
      <c r="S3050" t="str">
        <f t="shared" si="284"/>
        <v>spaces</v>
      </c>
      <c r="T3050">
        <f t="shared" si="287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82"/>
        <v>42139.014525462961</v>
      </c>
      <c r="P3051">
        <f t="shared" si="285"/>
        <v>107</v>
      </c>
      <c r="Q3051">
        <f t="shared" si="286"/>
        <v>74.069999999999993</v>
      </c>
      <c r="R3051" t="str">
        <f t="shared" si="283"/>
        <v>theater</v>
      </c>
      <c r="S3051" t="str">
        <f t="shared" si="284"/>
        <v>spaces</v>
      </c>
      <c r="T3051">
        <f t="shared" si="287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82"/>
        <v>42465.16851851852</v>
      </c>
      <c r="P3052">
        <f t="shared" si="285"/>
        <v>106</v>
      </c>
      <c r="Q3052">
        <f t="shared" si="286"/>
        <v>70.67</v>
      </c>
      <c r="R3052" t="str">
        <f t="shared" si="283"/>
        <v>theater</v>
      </c>
      <c r="S3052" t="str">
        <f t="shared" si="284"/>
        <v>spaces</v>
      </c>
      <c r="T3052">
        <f t="shared" si="287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82"/>
        <v>42744.416030092587</v>
      </c>
      <c r="P3053">
        <f t="shared" si="285"/>
        <v>24</v>
      </c>
      <c r="Q3053">
        <f t="shared" si="286"/>
        <v>23.63</v>
      </c>
      <c r="R3053" t="str">
        <f t="shared" si="283"/>
        <v>theater</v>
      </c>
      <c r="S3053" t="str">
        <f t="shared" si="284"/>
        <v>spaces</v>
      </c>
      <c r="T3053">
        <f t="shared" si="287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82"/>
        <v>42122.670069444444</v>
      </c>
      <c r="P3054">
        <f t="shared" si="285"/>
        <v>0</v>
      </c>
      <c r="Q3054">
        <f t="shared" si="286"/>
        <v>37.5</v>
      </c>
      <c r="R3054" t="str">
        <f t="shared" si="283"/>
        <v>theater</v>
      </c>
      <c r="S3054" t="str">
        <f t="shared" si="284"/>
        <v>spaces</v>
      </c>
      <c r="T3054">
        <f t="shared" si="287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82"/>
        <v>41862.761724537035</v>
      </c>
      <c r="P3055">
        <f t="shared" si="285"/>
        <v>0</v>
      </c>
      <c r="Q3055">
        <f t="shared" si="286"/>
        <v>13.33</v>
      </c>
      <c r="R3055" t="str">
        <f t="shared" si="283"/>
        <v>theater</v>
      </c>
      <c r="S3055" t="str">
        <f t="shared" si="284"/>
        <v>spaces</v>
      </c>
      <c r="T3055">
        <f t="shared" si="287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82"/>
        <v>42027.832800925928</v>
      </c>
      <c r="P3056">
        <f t="shared" si="285"/>
        <v>0</v>
      </c>
      <c r="Q3056">
        <f t="shared" si="286"/>
        <v>0</v>
      </c>
      <c r="R3056" t="str">
        <f t="shared" si="283"/>
        <v>theater</v>
      </c>
      <c r="S3056" t="str">
        <f t="shared" si="284"/>
        <v>spaces</v>
      </c>
      <c r="T3056">
        <f t="shared" si="287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82"/>
        <v>41953.95821759259</v>
      </c>
      <c r="P3057">
        <f t="shared" si="285"/>
        <v>0</v>
      </c>
      <c r="Q3057">
        <f t="shared" si="286"/>
        <v>1</v>
      </c>
      <c r="R3057" t="str">
        <f t="shared" si="283"/>
        <v>theater</v>
      </c>
      <c r="S3057" t="str">
        <f t="shared" si="284"/>
        <v>spaces</v>
      </c>
      <c r="T3057">
        <f t="shared" si="287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82"/>
        <v>41851.636388888888</v>
      </c>
      <c r="P3058">
        <f t="shared" si="285"/>
        <v>0</v>
      </c>
      <c r="Q3058">
        <f t="shared" si="286"/>
        <v>0</v>
      </c>
      <c r="R3058" t="str">
        <f t="shared" si="283"/>
        <v>theater</v>
      </c>
      <c r="S3058" t="str">
        <f t="shared" si="284"/>
        <v>spaces</v>
      </c>
      <c r="T3058">
        <f t="shared" si="287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82"/>
        <v>42433.650590277779</v>
      </c>
      <c r="P3059">
        <f t="shared" si="285"/>
        <v>0</v>
      </c>
      <c r="Q3059">
        <f t="shared" si="286"/>
        <v>0</v>
      </c>
      <c r="R3059" t="str">
        <f t="shared" si="283"/>
        <v>theater</v>
      </c>
      <c r="S3059" t="str">
        <f t="shared" si="284"/>
        <v>spaces</v>
      </c>
      <c r="T3059">
        <f t="shared" si="287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82"/>
        <v>42460.374305555553</v>
      </c>
      <c r="P3060">
        <f t="shared" si="285"/>
        <v>0</v>
      </c>
      <c r="Q3060">
        <f t="shared" si="286"/>
        <v>1</v>
      </c>
      <c r="R3060" t="str">
        <f t="shared" si="283"/>
        <v>theater</v>
      </c>
      <c r="S3060" t="str">
        <f t="shared" si="284"/>
        <v>spaces</v>
      </c>
      <c r="T3060">
        <f t="shared" si="287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82"/>
        <v>41829.935717592591</v>
      </c>
      <c r="P3061">
        <f t="shared" si="285"/>
        <v>3</v>
      </c>
      <c r="Q3061">
        <f t="shared" si="286"/>
        <v>41</v>
      </c>
      <c r="R3061" t="str">
        <f t="shared" si="283"/>
        <v>theater</v>
      </c>
      <c r="S3061" t="str">
        <f t="shared" si="284"/>
        <v>spaces</v>
      </c>
      <c r="T3061">
        <f t="shared" si="287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82"/>
        <v>42245.274699074071</v>
      </c>
      <c r="P3062">
        <f t="shared" si="285"/>
        <v>0</v>
      </c>
      <c r="Q3062">
        <f t="shared" si="286"/>
        <v>55.83</v>
      </c>
      <c r="R3062" t="str">
        <f t="shared" si="283"/>
        <v>theater</v>
      </c>
      <c r="S3062" t="str">
        <f t="shared" si="284"/>
        <v>spaces</v>
      </c>
      <c r="T3062">
        <f t="shared" si="287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82"/>
        <v>41834.784120370372</v>
      </c>
      <c r="P3063">
        <f t="shared" si="285"/>
        <v>0</v>
      </c>
      <c r="Q3063">
        <f t="shared" si="286"/>
        <v>0</v>
      </c>
      <c r="R3063" t="str">
        <f t="shared" si="283"/>
        <v>theater</v>
      </c>
      <c r="S3063" t="str">
        <f t="shared" si="284"/>
        <v>spaces</v>
      </c>
      <c r="T3063">
        <f t="shared" si="287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82"/>
        <v>42248.535787037035</v>
      </c>
      <c r="P3064">
        <f t="shared" si="285"/>
        <v>67</v>
      </c>
      <c r="Q3064">
        <f t="shared" si="286"/>
        <v>99.76</v>
      </c>
      <c r="R3064" t="str">
        <f t="shared" si="283"/>
        <v>theater</v>
      </c>
      <c r="S3064" t="str">
        <f t="shared" si="284"/>
        <v>spaces</v>
      </c>
      <c r="T3064">
        <f t="shared" si="287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82"/>
        <v>42630.922893518517</v>
      </c>
      <c r="P3065">
        <f t="shared" si="285"/>
        <v>20</v>
      </c>
      <c r="Q3065">
        <f t="shared" si="286"/>
        <v>25.52</v>
      </c>
      <c r="R3065" t="str">
        <f t="shared" si="283"/>
        <v>theater</v>
      </c>
      <c r="S3065" t="str">
        <f t="shared" si="284"/>
        <v>spaces</v>
      </c>
      <c r="T3065">
        <f t="shared" si="287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82"/>
        <v>42299.130162037036</v>
      </c>
      <c r="P3066">
        <f t="shared" si="285"/>
        <v>11</v>
      </c>
      <c r="Q3066">
        <f t="shared" si="286"/>
        <v>117.65</v>
      </c>
      <c r="R3066" t="str">
        <f t="shared" si="283"/>
        <v>theater</v>
      </c>
      <c r="S3066" t="str">
        <f t="shared" si="284"/>
        <v>spaces</v>
      </c>
      <c r="T3066">
        <f t="shared" si="287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82"/>
        <v>41825.055231481485</v>
      </c>
      <c r="P3067">
        <f t="shared" si="285"/>
        <v>0</v>
      </c>
      <c r="Q3067">
        <f t="shared" si="286"/>
        <v>5</v>
      </c>
      <c r="R3067" t="str">
        <f t="shared" si="283"/>
        <v>theater</v>
      </c>
      <c r="S3067" t="str">
        <f t="shared" si="284"/>
        <v>spaces</v>
      </c>
      <c r="T3067">
        <f t="shared" si="287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82"/>
        <v>42531.228437500002</v>
      </c>
      <c r="P3068">
        <f t="shared" si="285"/>
        <v>12</v>
      </c>
      <c r="Q3068">
        <f t="shared" si="286"/>
        <v>2796.67</v>
      </c>
      <c r="R3068" t="str">
        <f t="shared" si="283"/>
        <v>theater</v>
      </c>
      <c r="S3068" t="str">
        <f t="shared" si="284"/>
        <v>spaces</v>
      </c>
      <c r="T3068">
        <f t="shared" si="287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82"/>
        <v>42226.938414351855</v>
      </c>
      <c r="P3069">
        <f t="shared" si="285"/>
        <v>3</v>
      </c>
      <c r="Q3069">
        <f t="shared" si="286"/>
        <v>200</v>
      </c>
      <c r="R3069" t="str">
        <f t="shared" si="283"/>
        <v>theater</v>
      </c>
      <c r="S3069" t="str">
        <f t="shared" si="284"/>
        <v>spaces</v>
      </c>
      <c r="T3069">
        <f t="shared" si="287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82"/>
        <v>42263.691574074073</v>
      </c>
      <c r="P3070">
        <f t="shared" si="285"/>
        <v>0</v>
      </c>
      <c r="Q3070">
        <f t="shared" si="286"/>
        <v>87.5</v>
      </c>
      <c r="R3070" t="str">
        <f t="shared" si="283"/>
        <v>theater</v>
      </c>
      <c r="S3070" t="str">
        <f t="shared" si="284"/>
        <v>spaces</v>
      </c>
      <c r="T3070">
        <f t="shared" si="287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82"/>
        <v>41957.833726851852</v>
      </c>
      <c r="P3071">
        <f t="shared" si="285"/>
        <v>14</v>
      </c>
      <c r="Q3071">
        <f t="shared" si="286"/>
        <v>20.14</v>
      </c>
      <c r="R3071" t="str">
        <f t="shared" si="283"/>
        <v>theater</v>
      </c>
      <c r="S3071" t="str">
        <f t="shared" si="284"/>
        <v>spaces</v>
      </c>
      <c r="T3071">
        <f t="shared" si="287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82"/>
        <v>42690.733437499999</v>
      </c>
      <c r="P3072">
        <f t="shared" si="285"/>
        <v>3</v>
      </c>
      <c r="Q3072">
        <f t="shared" si="286"/>
        <v>20.88</v>
      </c>
      <c r="R3072" t="str">
        <f t="shared" si="283"/>
        <v>theater</v>
      </c>
      <c r="S3072" t="str">
        <f t="shared" si="284"/>
        <v>spaces</v>
      </c>
      <c r="T3072">
        <f t="shared" si="287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82"/>
        <v>42097.732418981483</v>
      </c>
      <c r="P3073">
        <f t="shared" si="285"/>
        <v>60</v>
      </c>
      <c r="Q3073">
        <f t="shared" si="286"/>
        <v>61.31</v>
      </c>
      <c r="R3073" t="str">
        <f t="shared" si="283"/>
        <v>theater</v>
      </c>
      <c r="S3073" t="str">
        <f t="shared" si="284"/>
        <v>spaces</v>
      </c>
      <c r="T3073">
        <f t="shared" si="287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288">(((J3074/60)/60)/24)+DATE(1970,1,1)</f>
        <v>42658.690532407403</v>
      </c>
      <c r="P3074">
        <f t="shared" si="285"/>
        <v>0</v>
      </c>
      <c r="Q3074">
        <f t="shared" si="286"/>
        <v>1</v>
      </c>
      <c r="R3074" t="str">
        <f t="shared" ref="R3074:R3137" si="289">LEFT(N3074,SEARCH("/",N3074)-1)</f>
        <v>theater</v>
      </c>
      <c r="S3074" t="str">
        <f t="shared" ref="S3074:S3137" si="290">RIGHT(N3074,LEN(N3074)-SEARCH("/",N3074))</f>
        <v>spaces</v>
      </c>
      <c r="T3074">
        <f t="shared" si="287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88"/>
        <v>42111.684027777781</v>
      </c>
      <c r="P3075">
        <f t="shared" ref="P3075:P3138" si="291">ROUND(E3075/D3075*100,0)</f>
        <v>0</v>
      </c>
      <c r="Q3075">
        <f t="shared" ref="Q3075:Q3138" si="292">IFERROR(ROUND(E3075/L3075,2),0)</f>
        <v>92.14</v>
      </c>
      <c r="R3075" t="str">
        <f t="shared" si="289"/>
        <v>theater</v>
      </c>
      <c r="S3075" t="str">
        <f t="shared" si="290"/>
        <v>spaces</v>
      </c>
      <c r="T3075">
        <f t="shared" ref="T3075:T3138" si="293">YEAR(O3075)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88"/>
        <v>42409.571284722217</v>
      </c>
      <c r="P3076">
        <f t="shared" si="291"/>
        <v>0</v>
      </c>
      <c r="Q3076">
        <f t="shared" si="292"/>
        <v>7.33</v>
      </c>
      <c r="R3076" t="str">
        <f t="shared" si="289"/>
        <v>theater</v>
      </c>
      <c r="S3076" t="str">
        <f t="shared" si="290"/>
        <v>spaces</v>
      </c>
      <c r="T3076">
        <f t="shared" si="293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88"/>
        <v>42551.102314814809</v>
      </c>
      <c r="P3077">
        <f t="shared" si="291"/>
        <v>9</v>
      </c>
      <c r="Q3077">
        <f t="shared" si="292"/>
        <v>64.8</v>
      </c>
      <c r="R3077" t="str">
        <f t="shared" si="289"/>
        <v>theater</v>
      </c>
      <c r="S3077" t="str">
        <f t="shared" si="290"/>
        <v>spaces</v>
      </c>
      <c r="T3077">
        <f t="shared" si="293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88"/>
        <v>42226.651886574073</v>
      </c>
      <c r="P3078">
        <f t="shared" si="291"/>
        <v>15</v>
      </c>
      <c r="Q3078">
        <f t="shared" si="292"/>
        <v>30.12</v>
      </c>
      <c r="R3078" t="str">
        <f t="shared" si="289"/>
        <v>theater</v>
      </c>
      <c r="S3078" t="str">
        <f t="shared" si="290"/>
        <v>spaces</v>
      </c>
      <c r="T3078">
        <f t="shared" si="293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88"/>
        <v>42766.956921296296</v>
      </c>
      <c r="P3079">
        <f t="shared" si="291"/>
        <v>0</v>
      </c>
      <c r="Q3079">
        <f t="shared" si="292"/>
        <v>52.5</v>
      </c>
      <c r="R3079" t="str">
        <f t="shared" si="289"/>
        <v>theater</v>
      </c>
      <c r="S3079" t="str">
        <f t="shared" si="290"/>
        <v>spaces</v>
      </c>
      <c r="T3079">
        <f t="shared" si="293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88"/>
        <v>42031.138831018514</v>
      </c>
      <c r="P3080">
        <f t="shared" si="291"/>
        <v>0</v>
      </c>
      <c r="Q3080">
        <f t="shared" si="292"/>
        <v>23.67</v>
      </c>
      <c r="R3080" t="str">
        <f t="shared" si="289"/>
        <v>theater</v>
      </c>
      <c r="S3080" t="str">
        <f t="shared" si="290"/>
        <v>spaces</v>
      </c>
      <c r="T3080">
        <f t="shared" si="293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88"/>
        <v>42055.713368055556</v>
      </c>
      <c r="P3081">
        <f t="shared" si="291"/>
        <v>1</v>
      </c>
      <c r="Q3081">
        <f t="shared" si="292"/>
        <v>415.78</v>
      </c>
      <c r="R3081" t="str">
        <f t="shared" si="289"/>
        <v>theater</v>
      </c>
      <c r="S3081" t="str">
        <f t="shared" si="290"/>
        <v>spaces</v>
      </c>
      <c r="T3081">
        <f t="shared" si="293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88"/>
        <v>41940.028287037036</v>
      </c>
      <c r="P3082">
        <f t="shared" si="291"/>
        <v>0</v>
      </c>
      <c r="Q3082">
        <f t="shared" si="292"/>
        <v>53.71</v>
      </c>
      <c r="R3082" t="str">
        <f t="shared" si="289"/>
        <v>theater</v>
      </c>
      <c r="S3082" t="str">
        <f t="shared" si="290"/>
        <v>spaces</v>
      </c>
      <c r="T3082">
        <f t="shared" si="293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88"/>
        <v>42237.181608796294</v>
      </c>
      <c r="P3083">
        <f t="shared" si="291"/>
        <v>0</v>
      </c>
      <c r="Q3083">
        <f t="shared" si="292"/>
        <v>420.6</v>
      </c>
      <c r="R3083" t="str">
        <f t="shared" si="289"/>
        <v>theater</v>
      </c>
      <c r="S3083" t="str">
        <f t="shared" si="290"/>
        <v>spaces</v>
      </c>
      <c r="T3083">
        <f t="shared" si="293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88"/>
        <v>42293.922986111109</v>
      </c>
      <c r="P3084">
        <f t="shared" si="291"/>
        <v>0</v>
      </c>
      <c r="Q3084">
        <f t="shared" si="292"/>
        <v>0</v>
      </c>
      <c r="R3084" t="str">
        <f t="shared" si="289"/>
        <v>theater</v>
      </c>
      <c r="S3084" t="str">
        <f t="shared" si="290"/>
        <v>spaces</v>
      </c>
      <c r="T3084">
        <f t="shared" si="293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88"/>
        <v>41853.563402777778</v>
      </c>
      <c r="P3085">
        <f t="shared" si="291"/>
        <v>0</v>
      </c>
      <c r="Q3085">
        <f t="shared" si="292"/>
        <v>18.670000000000002</v>
      </c>
      <c r="R3085" t="str">
        <f t="shared" si="289"/>
        <v>theater</v>
      </c>
      <c r="S3085" t="str">
        <f t="shared" si="290"/>
        <v>spaces</v>
      </c>
      <c r="T3085">
        <f t="shared" si="293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88"/>
        <v>42100.723738425921</v>
      </c>
      <c r="P3086">
        <f t="shared" si="291"/>
        <v>12</v>
      </c>
      <c r="Q3086">
        <f t="shared" si="292"/>
        <v>78.33</v>
      </c>
      <c r="R3086" t="str">
        <f t="shared" si="289"/>
        <v>theater</v>
      </c>
      <c r="S3086" t="str">
        <f t="shared" si="290"/>
        <v>spaces</v>
      </c>
      <c r="T3086">
        <f t="shared" si="293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88"/>
        <v>42246.883784722217</v>
      </c>
      <c r="P3087">
        <f t="shared" si="291"/>
        <v>2</v>
      </c>
      <c r="Q3087">
        <f t="shared" si="292"/>
        <v>67.78</v>
      </c>
      <c r="R3087" t="str">
        <f t="shared" si="289"/>
        <v>theater</v>
      </c>
      <c r="S3087" t="str">
        <f t="shared" si="290"/>
        <v>spaces</v>
      </c>
      <c r="T3087">
        <f t="shared" si="293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88"/>
        <v>42173.67082175926</v>
      </c>
      <c r="P3088">
        <f t="shared" si="291"/>
        <v>0</v>
      </c>
      <c r="Q3088">
        <f t="shared" si="292"/>
        <v>16.670000000000002</v>
      </c>
      <c r="R3088" t="str">
        <f t="shared" si="289"/>
        <v>theater</v>
      </c>
      <c r="S3088" t="str">
        <f t="shared" si="290"/>
        <v>spaces</v>
      </c>
      <c r="T3088">
        <f t="shared" si="293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88"/>
        <v>42665.150347222225</v>
      </c>
      <c r="P3089">
        <f t="shared" si="291"/>
        <v>1</v>
      </c>
      <c r="Q3089">
        <f t="shared" si="292"/>
        <v>62.5</v>
      </c>
      <c r="R3089" t="str">
        <f t="shared" si="289"/>
        <v>theater</v>
      </c>
      <c r="S3089" t="str">
        <f t="shared" si="290"/>
        <v>spaces</v>
      </c>
      <c r="T3089">
        <f t="shared" si="293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88"/>
        <v>41981.57230324074</v>
      </c>
      <c r="P3090">
        <f t="shared" si="291"/>
        <v>0</v>
      </c>
      <c r="Q3090">
        <f t="shared" si="292"/>
        <v>42</v>
      </c>
      <c r="R3090" t="str">
        <f t="shared" si="289"/>
        <v>theater</v>
      </c>
      <c r="S3090" t="str">
        <f t="shared" si="290"/>
        <v>spaces</v>
      </c>
      <c r="T3090">
        <f t="shared" si="293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88"/>
        <v>42528.542627314819</v>
      </c>
      <c r="P3091">
        <f t="shared" si="291"/>
        <v>23</v>
      </c>
      <c r="Q3091">
        <f t="shared" si="292"/>
        <v>130.09</v>
      </c>
      <c r="R3091" t="str">
        <f t="shared" si="289"/>
        <v>theater</v>
      </c>
      <c r="S3091" t="str">
        <f t="shared" si="290"/>
        <v>spaces</v>
      </c>
      <c r="T3091">
        <f t="shared" si="293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88"/>
        <v>42065.818807870368</v>
      </c>
      <c r="P3092">
        <f t="shared" si="291"/>
        <v>5</v>
      </c>
      <c r="Q3092">
        <f t="shared" si="292"/>
        <v>1270.22</v>
      </c>
      <c r="R3092" t="str">
        <f t="shared" si="289"/>
        <v>theater</v>
      </c>
      <c r="S3092" t="str">
        <f t="shared" si="290"/>
        <v>spaces</v>
      </c>
      <c r="T3092">
        <f t="shared" si="293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88"/>
        <v>42566.948414351849</v>
      </c>
      <c r="P3093">
        <f t="shared" si="291"/>
        <v>16</v>
      </c>
      <c r="Q3093">
        <f t="shared" si="292"/>
        <v>88.44</v>
      </c>
      <c r="R3093" t="str">
        <f t="shared" si="289"/>
        <v>theater</v>
      </c>
      <c r="S3093" t="str">
        <f t="shared" si="290"/>
        <v>spaces</v>
      </c>
      <c r="T3093">
        <f t="shared" si="293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88"/>
        <v>42255.619351851856</v>
      </c>
      <c r="P3094">
        <f t="shared" si="291"/>
        <v>1</v>
      </c>
      <c r="Q3094">
        <f t="shared" si="292"/>
        <v>56.34</v>
      </c>
      <c r="R3094" t="str">
        <f t="shared" si="289"/>
        <v>theater</v>
      </c>
      <c r="S3094" t="str">
        <f t="shared" si="290"/>
        <v>spaces</v>
      </c>
      <c r="T3094">
        <f t="shared" si="293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88"/>
        <v>41760.909039351849</v>
      </c>
      <c r="P3095">
        <f t="shared" si="291"/>
        <v>23</v>
      </c>
      <c r="Q3095">
        <f t="shared" si="292"/>
        <v>53.53</v>
      </c>
      <c r="R3095" t="str">
        <f t="shared" si="289"/>
        <v>theater</v>
      </c>
      <c r="S3095" t="str">
        <f t="shared" si="290"/>
        <v>spaces</v>
      </c>
      <c r="T3095">
        <f t="shared" si="293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88"/>
        <v>42207.795787037037</v>
      </c>
      <c r="P3096">
        <f t="shared" si="291"/>
        <v>0</v>
      </c>
      <c r="Q3096">
        <f t="shared" si="292"/>
        <v>25</v>
      </c>
      <c r="R3096" t="str">
        <f t="shared" si="289"/>
        <v>theater</v>
      </c>
      <c r="S3096" t="str">
        <f t="shared" si="290"/>
        <v>spaces</v>
      </c>
      <c r="T3096">
        <f t="shared" si="293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88"/>
        <v>42523.025231481486</v>
      </c>
      <c r="P3097">
        <f t="shared" si="291"/>
        <v>0</v>
      </c>
      <c r="Q3097">
        <f t="shared" si="292"/>
        <v>50</v>
      </c>
      <c r="R3097" t="str">
        <f t="shared" si="289"/>
        <v>theater</v>
      </c>
      <c r="S3097" t="str">
        <f t="shared" si="290"/>
        <v>spaces</v>
      </c>
      <c r="T3097">
        <f t="shared" si="293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88"/>
        <v>42114.825532407413</v>
      </c>
      <c r="P3098">
        <f t="shared" si="291"/>
        <v>4</v>
      </c>
      <c r="Q3098">
        <f t="shared" si="292"/>
        <v>56.79</v>
      </c>
      <c r="R3098" t="str">
        <f t="shared" si="289"/>
        <v>theater</v>
      </c>
      <c r="S3098" t="str">
        <f t="shared" si="290"/>
        <v>spaces</v>
      </c>
      <c r="T3098">
        <f t="shared" si="293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88"/>
        <v>42629.503483796296</v>
      </c>
      <c r="P3099">
        <f t="shared" si="291"/>
        <v>17</v>
      </c>
      <c r="Q3099">
        <f t="shared" si="292"/>
        <v>40.83</v>
      </c>
      <c r="R3099" t="str">
        <f t="shared" si="289"/>
        <v>theater</v>
      </c>
      <c r="S3099" t="str">
        <f t="shared" si="290"/>
        <v>spaces</v>
      </c>
      <c r="T3099">
        <f t="shared" si="293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88"/>
        <v>42359.792233796295</v>
      </c>
      <c r="P3100">
        <f t="shared" si="291"/>
        <v>4</v>
      </c>
      <c r="Q3100">
        <f t="shared" si="292"/>
        <v>65.11</v>
      </c>
      <c r="R3100" t="str">
        <f t="shared" si="289"/>
        <v>theater</v>
      </c>
      <c r="S3100" t="str">
        <f t="shared" si="290"/>
        <v>spaces</v>
      </c>
      <c r="T3100">
        <f t="shared" si="293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88"/>
        <v>42382.189710648148</v>
      </c>
      <c r="P3101">
        <f t="shared" si="291"/>
        <v>14</v>
      </c>
      <c r="Q3101">
        <f t="shared" si="292"/>
        <v>55.6</v>
      </c>
      <c r="R3101" t="str">
        <f t="shared" si="289"/>
        <v>theater</v>
      </c>
      <c r="S3101" t="str">
        <f t="shared" si="290"/>
        <v>spaces</v>
      </c>
      <c r="T3101">
        <f t="shared" si="293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88"/>
        <v>41902.622395833336</v>
      </c>
      <c r="P3102">
        <f t="shared" si="291"/>
        <v>15</v>
      </c>
      <c r="Q3102">
        <f t="shared" si="292"/>
        <v>140.54</v>
      </c>
      <c r="R3102" t="str">
        <f t="shared" si="289"/>
        <v>theater</v>
      </c>
      <c r="S3102" t="str">
        <f t="shared" si="290"/>
        <v>spaces</v>
      </c>
      <c r="T3102">
        <f t="shared" si="293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88"/>
        <v>42171.383530092593</v>
      </c>
      <c r="P3103">
        <f t="shared" si="291"/>
        <v>12</v>
      </c>
      <c r="Q3103">
        <f t="shared" si="292"/>
        <v>25</v>
      </c>
      <c r="R3103" t="str">
        <f t="shared" si="289"/>
        <v>theater</v>
      </c>
      <c r="S3103" t="str">
        <f t="shared" si="290"/>
        <v>spaces</v>
      </c>
      <c r="T3103">
        <f t="shared" si="293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88"/>
        <v>42555.340486111112</v>
      </c>
      <c r="P3104">
        <f t="shared" si="291"/>
        <v>39</v>
      </c>
      <c r="Q3104">
        <f t="shared" si="292"/>
        <v>69.53</v>
      </c>
      <c r="R3104" t="str">
        <f t="shared" si="289"/>
        <v>theater</v>
      </c>
      <c r="S3104" t="str">
        <f t="shared" si="290"/>
        <v>spaces</v>
      </c>
      <c r="T3104">
        <f t="shared" si="293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88"/>
        <v>42107.156319444446</v>
      </c>
      <c r="P3105">
        <f t="shared" si="291"/>
        <v>0</v>
      </c>
      <c r="Q3105">
        <f t="shared" si="292"/>
        <v>5.5</v>
      </c>
      <c r="R3105" t="str">
        <f t="shared" si="289"/>
        <v>theater</v>
      </c>
      <c r="S3105" t="str">
        <f t="shared" si="290"/>
        <v>spaces</v>
      </c>
      <c r="T3105">
        <f t="shared" si="293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88"/>
        <v>42006.908692129626</v>
      </c>
      <c r="P3106">
        <f t="shared" si="291"/>
        <v>30</v>
      </c>
      <c r="Q3106">
        <f t="shared" si="292"/>
        <v>237</v>
      </c>
      <c r="R3106" t="str">
        <f t="shared" si="289"/>
        <v>theater</v>
      </c>
      <c r="S3106" t="str">
        <f t="shared" si="290"/>
        <v>spaces</v>
      </c>
      <c r="T3106">
        <f t="shared" si="293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88"/>
        <v>41876.718935185185</v>
      </c>
      <c r="P3107">
        <f t="shared" si="291"/>
        <v>42</v>
      </c>
      <c r="Q3107">
        <f t="shared" si="292"/>
        <v>79.87</v>
      </c>
      <c r="R3107" t="str">
        <f t="shared" si="289"/>
        <v>theater</v>
      </c>
      <c r="S3107" t="str">
        <f t="shared" si="290"/>
        <v>spaces</v>
      </c>
      <c r="T3107">
        <f t="shared" si="293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88"/>
        <v>42241.429120370376</v>
      </c>
      <c r="P3108">
        <f t="shared" si="291"/>
        <v>4</v>
      </c>
      <c r="Q3108">
        <f t="shared" si="292"/>
        <v>10.25</v>
      </c>
      <c r="R3108" t="str">
        <f t="shared" si="289"/>
        <v>theater</v>
      </c>
      <c r="S3108" t="str">
        <f t="shared" si="290"/>
        <v>spaces</v>
      </c>
      <c r="T3108">
        <f t="shared" si="293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88"/>
        <v>42128.814247685179</v>
      </c>
      <c r="P3109">
        <f t="shared" si="291"/>
        <v>20</v>
      </c>
      <c r="Q3109">
        <f t="shared" si="292"/>
        <v>272.58999999999997</v>
      </c>
      <c r="R3109" t="str">
        <f t="shared" si="289"/>
        <v>theater</v>
      </c>
      <c r="S3109" t="str">
        <f t="shared" si="290"/>
        <v>spaces</v>
      </c>
      <c r="T3109">
        <f t="shared" si="293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88"/>
        <v>42062.680486111116</v>
      </c>
      <c r="P3110">
        <f t="shared" si="291"/>
        <v>0</v>
      </c>
      <c r="Q3110">
        <f t="shared" si="292"/>
        <v>13</v>
      </c>
      <c r="R3110" t="str">
        <f t="shared" si="289"/>
        <v>theater</v>
      </c>
      <c r="S3110" t="str">
        <f t="shared" si="290"/>
        <v>spaces</v>
      </c>
      <c r="T3110">
        <f t="shared" si="293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88"/>
        <v>41844.125115740739</v>
      </c>
      <c r="P3111">
        <f t="shared" si="291"/>
        <v>25</v>
      </c>
      <c r="Q3111">
        <f t="shared" si="292"/>
        <v>58.18</v>
      </c>
      <c r="R3111" t="str">
        <f t="shared" si="289"/>
        <v>theater</v>
      </c>
      <c r="S3111" t="str">
        <f t="shared" si="290"/>
        <v>spaces</v>
      </c>
      <c r="T3111">
        <f t="shared" si="293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88"/>
        <v>42745.031469907408</v>
      </c>
      <c r="P3112">
        <f t="shared" si="291"/>
        <v>0</v>
      </c>
      <c r="Q3112">
        <f t="shared" si="292"/>
        <v>10</v>
      </c>
      <c r="R3112" t="str">
        <f t="shared" si="289"/>
        <v>theater</v>
      </c>
      <c r="S3112" t="str">
        <f t="shared" si="290"/>
        <v>spaces</v>
      </c>
      <c r="T3112">
        <f t="shared" si="293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88"/>
        <v>41885.595138888886</v>
      </c>
      <c r="P3113">
        <f t="shared" si="291"/>
        <v>27</v>
      </c>
      <c r="Q3113">
        <f t="shared" si="292"/>
        <v>70.11</v>
      </c>
      <c r="R3113" t="str">
        <f t="shared" si="289"/>
        <v>theater</v>
      </c>
      <c r="S3113" t="str">
        <f t="shared" si="290"/>
        <v>spaces</v>
      </c>
      <c r="T3113">
        <f t="shared" si="293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88"/>
        <v>42615.121921296297</v>
      </c>
      <c r="P3114">
        <f t="shared" si="291"/>
        <v>5</v>
      </c>
      <c r="Q3114">
        <f t="shared" si="292"/>
        <v>57.89</v>
      </c>
      <c r="R3114" t="str">
        <f t="shared" si="289"/>
        <v>theater</v>
      </c>
      <c r="S3114" t="str">
        <f t="shared" si="290"/>
        <v>spaces</v>
      </c>
      <c r="T3114">
        <f t="shared" si="293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88"/>
        <v>42081.731273148151</v>
      </c>
      <c r="P3115">
        <f t="shared" si="291"/>
        <v>4</v>
      </c>
      <c r="Q3115">
        <f t="shared" si="292"/>
        <v>125.27</v>
      </c>
      <c r="R3115" t="str">
        <f t="shared" si="289"/>
        <v>theater</v>
      </c>
      <c r="S3115" t="str">
        <f t="shared" si="290"/>
        <v>spaces</v>
      </c>
      <c r="T3115">
        <f t="shared" si="293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88"/>
        <v>41843.632523148146</v>
      </c>
      <c r="P3116">
        <f t="shared" si="291"/>
        <v>0</v>
      </c>
      <c r="Q3116">
        <f t="shared" si="292"/>
        <v>0</v>
      </c>
      <c r="R3116" t="str">
        <f t="shared" si="289"/>
        <v>theater</v>
      </c>
      <c r="S3116" t="str">
        <f t="shared" si="290"/>
        <v>spaces</v>
      </c>
      <c r="T3116">
        <f t="shared" si="293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88"/>
        <v>42496.447071759263</v>
      </c>
      <c r="P3117">
        <f t="shared" si="291"/>
        <v>3</v>
      </c>
      <c r="Q3117">
        <f t="shared" si="292"/>
        <v>300</v>
      </c>
      <c r="R3117" t="str">
        <f t="shared" si="289"/>
        <v>theater</v>
      </c>
      <c r="S3117" t="str">
        <f t="shared" si="290"/>
        <v>spaces</v>
      </c>
      <c r="T3117">
        <f t="shared" si="293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88"/>
        <v>42081.515335648146</v>
      </c>
      <c r="P3118">
        <f t="shared" si="291"/>
        <v>57</v>
      </c>
      <c r="Q3118">
        <f t="shared" si="292"/>
        <v>43</v>
      </c>
      <c r="R3118" t="str">
        <f t="shared" si="289"/>
        <v>theater</v>
      </c>
      <c r="S3118" t="str">
        <f t="shared" si="290"/>
        <v>spaces</v>
      </c>
      <c r="T3118">
        <f t="shared" si="293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88"/>
        <v>42509.374537037031</v>
      </c>
      <c r="P3119">
        <f t="shared" si="291"/>
        <v>0</v>
      </c>
      <c r="Q3119">
        <f t="shared" si="292"/>
        <v>1</v>
      </c>
      <c r="R3119" t="str">
        <f t="shared" si="289"/>
        <v>theater</v>
      </c>
      <c r="S3119" t="str">
        <f t="shared" si="290"/>
        <v>spaces</v>
      </c>
      <c r="T3119">
        <f t="shared" si="293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88"/>
        <v>42534.649571759262</v>
      </c>
      <c r="P3120">
        <f t="shared" si="291"/>
        <v>0</v>
      </c>
      <c r="Q3120">
        <f t="shared" si="292"/>
        <v>775</v>
      </c>
      <c r="R3120" t="str">
        <f t="shared" si="289"/>
        <v>theater</v>
      </c>
      <c r="S3120" t="str">
        <f t="shared" si="290"/>
        <v>spaces</v>
      </c>
      <c r="T3120">
        <f t="shared" si="293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88"/>
        <v>42060.04550925926</v>
      </c>
      <c r="P3121">
        <f t="shared" si="291"/>
        <v>0</v>
      </c>
      <c r="Q3121">
        <f t="shared" si="292"/>
        <v>5</v>
      </c>
      <c r="R3121" t="str">
        <f t="shared" si="289"/>
        <v>theater</v>
      </c>
      <c r="S3121" t="str">
        <f t="shared" si="290"/>
        <v>spaces</v>
      </c>
      <c r="T3121">
        <f t="shared" si="293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88"/>
        <v>42435.942083333335</v>
      </c>
      <c r="P3122">
        <f t="shared" si="291"/>
        <v>0</v>
      </c>
      <c r="Q3122">
        <f t="shared" si="292"/>
        <v>12.8</v>
      </c>
      <c r="R3122" t="str">
        <f t="shared" si="289"/>
        <v>theater</v>
      </c>
      <c r="S3122" t="str">
        <f t="shared" si="290"/>
        <v>spaces</v>
      </c>
      <c r="T3122">
        <f t="shared" si="293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88"/>
        <v>41848.679803240739</v>
      </c>
      <c r="P3123">
        <f t="shared" si="291"/>
        <v>1</v>
      </c>
      <c r="Q3123">
        <f t="shared" si="292"/>
        <v>10</v>
      </c>
      <c r="R3123" t="str">
        <f t="shared" si="289"/>
        <v>theater</v>
      </c>
      <c r="S3123" t="str">
        <f t="shared" si="290"/>
        <v>spaces</v>
      </c>
      <c r="T3123">
        <f t="shared" si="293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88"/>
        <v>42678.932083333333</v>
      </c>
      <c r="P3124">
        <f t="shared" si="291"/>
        <v>58</v>
      </c>
      <c r="Q3124">
        <f t="shared" si="292"/>
        <v>58</v>
      </c>
      <c r="R3124" t="str">
        <f t="shared" si="289"/>
        <v>theater</v>
      </c>
      <c r="S3124" t="str">
        <f t="shared" si="290"/>
        <v>spaces</v>
      </c>
      <c r="T3124">
        <f t="shared" si="293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88"/>
        <v>42530.993032407408</v>
      </c>
      <c r="P3125">
        <f t="shared" si="291"/>
        <v>68</v>
      </c>
      <c r="Q3125">
        <f t="shared" si="292"/>
        <v>244.8</v>
      </c>
      <c r="R3125" t="str">
        <f t="shared" si="289"/>
        <v>theater</v>
      </c>
      <c r="S3125" t="str">
        <f t="shared" si="290"/>
        <v>spaces</v>
      </c>
      <c r="T3125">
        <f t="shared" si="293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88"/>
        <v>41977.780104166668</v>
      </c>
      <c r="P3126">
        <f t="shared" si="291"/>
        <v>0</v>
      </c>
      <c r="Q3126">
        <f t="shared" si="292"/>
        <v>6.5</v>
      </c>
      <c r="R3126" t="str">
        <f t="shared" si="289"/>
        <v>theater</v>
      </c>
      <c r="S3126" t="str">
        <f t="shared" si="290"/>
        <v>spaces</v>
      </c>
      <c r="T3126">
        <f t="shared" si="293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88"/>
        <v>42346.20685185185</v>
      </c>
      <c r="P3127">
        <f t="shared" si="291"/>
        <v>0</v>
      </c>
      <c r="Q3127">
        <f t="shared" si="292"/>
        <v>0</v>
      </c>
      <c r="R3127" t="str">
        <f t="shared" si="289"/>
        <v>theater</v>
      </c>
      <c r="S3127" t="str">
        <f t="shared" si="290"/>
        <v>spaces</v>
      </c>
      <c r="T3127">
        <f t="shared" si="293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88"/>
        <v>42427.01807870371</v>
      </c>
      <c r="P3128">
        <f t="shared" si="291"/>
        <v>4</v>
      </c>
      <c r="Q3128">
        <f t="shared" si="292"/>
        <v>61.18</v>
      </c>
      <c r="R3128" t="str">
        <f t="shared" si="289"/>
        <v>theater</v>
      </c>
      <c r="S3128" t="str">
        <f t="shared" si="290"/>
        <v>spaces</v>
      </c>
      <c r="T3128">
        <f t="shared" si="293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88"/>
        <v>42034.856817129628</v>
      </c>
      <c r="P3129">
        <f t="shared" si="291"/>
        <v>0</v>
      </c>
      <c r="Q3129">
        <f t="shared" si="292"/>
        <v>0</v>
      </c>
      <c r="R3129" t="str">
        <f t="shared" si="289"/>
        <v>theater</v>
      </c>
      <c r="S3129" t="str">
        <f t="shared" si="290"/>
        <v>spaces</v>
      </c>
      <c r="T3129">
        <f t="shared" si="293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88"/>
        <v>42780.825706018513</v>
      </c>
      <c r="P3130">
        <f t="shared" si="291"/>
        <v>109</v>
      </c>
      <c r="Q3130">
        <f t="shared" si="292"/>
        <v>139.24</v>
      </c>
      <c r="R3130" t="str">
        <f t="shared" si="289"/>
        <v>theater</v>
      </c>
      <c r="S3130" t="str">
        <f t="shared" si="290"/>
        <v>plays</v>
      </c>
      <c r="T3130">
        <f t="shared" si="293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88"/>
        <v>42803.842812499999</v>
      </c>
      <c r="P3131">
        <f t="shared" si="291"/>
        <v>1</v>
      </c>
      <c r="Q3131">
        <f t="shared" si="292"/>
        <v>10</v>
      </c>
      <c r="R3131" t="str">
        <f t="shared" si="289"/>
        <v>theater</v>
      </c>
      <c r="S3131" t="str">
        <f t="shared" si="290"/>
        <v>plays</v>
      </c>
      <c r="T3131">
        <f t="shared" si="293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88"/>
        <v>42808.640231481477</v>
      </c>
      <c r="P3132">
        <f t="shared" si="291"/>
        <v>4</v>
      </c>
      <c r="Q3132">
        <f t="shared" si="292"/>
        <v>93.75</v>
      </c>
      <c r="R3132" t="str">
        <f t="shared" si="289"/>
        <v>theater</v>
      </c>
      <c r="S3132" t="str">
        <f t="shared" si="290"/>
        <v>plays</v>
      </c>
      <c r="T3132">
        <f t="shared" si="293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88"/>
        <v>42803.579224537039</v>
      </c>
      <c r="P3133">
        <f t="shared" si="291"/>
        <v>16</v>
      </c>
      <c r="Q3133">
        <f t="shared" si="292"/>
        <v>53.75</v>
      </c>
      <c r="R3133" t="str">
        <f t="shared" si="289"/>
        <v>theater</v>
      </c>
      <c r="S3133" t="str">
        <f t="shared" si="290"/>
        <v>plays</v>
      </c>
      <c r="T3133">
        <f t="shared" si="293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88"/>
        <v>42786.350231481483</v>
      </c>
      <c r="P3134">
        <f t="shared" si="291"/>
        <v>0</v>
      </c>
      <c r="Q3134">
        <f t="shared" si="292"/>
        <v>10</v>
      </c>
      <c r="R3134" t="str">
        <f t="shared" si="289"/>
        <v>theater</v>
      </c>
      <c r="S3134" t="str">
        <f t="shared" si="290"/>
        <v>plays</v>
      </c>
      <c r="T3134">
        <f t="shared" si="293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88"/>
        <v>42788.565208333333</v>
      </c>
      <c r="P3135">
        <f t="shared" si="291"/>
        <v>108</v>
      </c>
      <c r="Q3135">
        <f t="shared" si="292"/>
        <v>33.75</v>
      </c>
      <c r="R3135" t="str">
        <f t="shared" si="289"/>
        <v>theater</v>
      </c>
      <c r="S3135" t="str">
        <f t="shared" si="290"/>
        <v>plays</v>
      </c>
      <c r="T3135">
        <f t="shared" si="293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88"/>
        <v>42800.720127314817</v>
      </c>
      <c r="P3136">
        <f t="shared" si="291"/>
        <v>23</v>
      </c>
      <c r="Q3136">
        <f t="shared" si="292"/>
        <v>18.75</v>
      </c>
      <c r="R3136" t="str">
        <f t="shared" si="289"/>
        <v>theater</v>
      </c>
      <c r="S3136" t="str">
        <f t="shared" si="290"/>
        <v>plays</v>
      </c>
      <c r="T3136">
        <f t="shared" si="293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88"/>
        <v>42807.151863425926</v>
      </c>
      <c r="P3137">
        <f t="shared" si="291"/>
        <v>21</v>
      </c>
      <c r="Q3137">
        <f t="shared" si="292"/>
        <v>23.14</v>
      </c>
      <c r="R3137" t="str">
        <f t="shared" si="289"/>
        <v>theater</v>
      </c>
      <c r="S3137" t="str">
        <f t="shared" si="290"/>
        <v>plays</v>
      </c>
      <c r="T3137">
        <f t="shared" si="293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294">(((J3138/60)/60)/24)+DATE(1970,1,1)</f>
        <v>42789.462430555555</v>
      </c>
      <c r="P3138">
        <f t="shared" si="291"/>
        <v>128</v>
      </c>
      <c r="Q3138">
        <f t="shared" si="292"/>
        <v>29.05</v>
      </c>
      <c r="R3138" t="str">
        <f t="shared" ref="R3138:R3201" si="295">LEFT(N3138,SEARCH("/",N3138)-1)</f>
        <v>theater</v>
      </c>
      <c r="S3138" t="str">
        <f t="shared" ref="S3138:S3201" si="296">RIGHT(N3138,LEN(N3138)-SEARCH("/",N3138))</f>
        <v>plays</v>
      </c>
      <c r="T3138">
        <f t="shared" si="293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94"/>
        <v>42807.885057870371</v>
      </c>
      <c r="P3139">
        <f t="shared" ref="P3139:P3202" si="297">ROUND(E3139/D3139*100,0)</f>
        <v>3</v>
      </c>
      <c r="Q3139">
        <f t="shared" ref="Q3139:Q3202" si="298">IFERROR(ROUND(E3139/L3139,2),0)</f>
        <v>50</v>
      </c>
      <c r="R3139" t="str">
        <f t="shared" si="295"/>
        <v>theater</v>
      </c>
      <c r="S3139" t="str">
        <f t="shared" si="296"/>
        <v>plays</v>
      </c>
      <c r="T3139">
        <f t="shared" ref="T3139:T3202" si="299">YEAR(O3139)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94"/>
        <v>42809.645914351851</v>
      </c>
      <c r="P3140">
        <f t="shared" si="297"/>
        <v>0</v>
      </c>
      <c r="Q3140">
        <f t="shared" si="298"/>
        <v>0</v>
      </c>
      <c r="R3140" t="str">
        <f t="shared" si="295"/>
        <v>theater</v>
      </c>
      <c r="S3140" t="str">
        <f t="shared" si="296"/>
        <v>plays</v>
      </c>
      <c r="T3140">
        <f t="shared" si="29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94"/>
        <v>42785.270370370374</v>
      </c>
      <c r="P3141">
        <f t="shared" si="297"/>
        <v>5</v>
      </c>
      <c r="Q3141">
        <f t="shared" si="298"/>
        <v>450</v>
      </c>
      <c r="R3141" t="str">
        <f t="shared" si="295"/>
        <v>theater</v>
      </c>
      <c r="S3141" t="str">
        <f t="shared" si="296"/>
        <v>plays</v>
      </c>
      <c r="T3141">
        <f t="shared" si="29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94"/>
        <v>42802.718784722223</v>
      </c>
      <c r="P3142">
        <f t="shared" si="297"/>
        <v>1</v>
      </c>
      <c r="Q3142">
        <f t="shared" si="298"/>
        <v>24</v>
      </c>
      <c r="R3142" t="str">
        <f t="shared" si="295"/>
        <v>theater</v>
      </c>
      <c r="S3142" t="str">
        <f t="shared" si="296"/>
        <v>plays</v>
      </c>
      <c r="T3142">
        <f t="shared" si="29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94"/>
        <v>42800.753333333334</v>
      </c>
      <c r="P3143">
        <f t="shared" si="297"/>
        <v>52</v>
      </c>
      <c r="Q3143">
        <f t="shared" si="298"/>
        <v>32.25</v>
      </c>
      <c r="R3143" t="str">
        <f t="shared" si="295"/>
        <v>theater</v>
      </c>
      <c r="S3143" t="str">
        <f t="shared" si="296"/>
        <v>plays</v>
      </c>
      <c r="T3143">
        <f t="shared" si="29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94"/>
        <v>42783.513182870374</v>
      </c>
      <c r="P3144">
        <f t="shared" si="297"/>
        <v>2</v>
      </c>
      <c r="Q3144">
        <f t="shared" si="298"/>
        <v>15</v>
      </c>
      <c r="R3144" t="str">
        <f t="shared" si="295"/>
        <v>theater</v>
      </c>
      <c r="S3144" t="str">
        <f t="shared" si="296"/>
        <v>plays</v>
      </c>
      <c r="T3144">
        <f t="shared" si="29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94"/>
        <v>42808.358287037037</v>
      </c>
      <c r="P3145">
        <f t="shared" si="297"/>
        <v>0</v>
      </c>
      <c r="Q3145">
        <f t="shared" si="298"/>
        <v>0</v>
      </c>
      <c r="R3145" t="str">
        <f t="shared" si="295"/>
        <v>theater</v>
      </c>
      <c r="S3145" t="str">
        <f t="shared" si="296"/>
        <v>plays</v>
      </c>
      <c r="T3145">
        <f t="shared" si="29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94"/>
        <v>42796.538275462968</v>
      </c>
      <c r="P3146">
        <f t="shared" si="297"/>
        <v>75</v>
      </c>
      <c r="Q3146">
        <f t="shared" si="298"/>
        <v>251.33</v>
      </c>
      <c r="R3146" t="str">
        <f t="shared" si="295"/>
        <v>theater</v>
      </c>
      <c r="S3146" t="str">
        <f t="shared" si="296"/>
        <v>plays</v>
      </c>
      <c r="T3146">
        <f t="shared" si="29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94"/>
        <v>42762.040902777779</v>
      </c>
      <c r="P3147">
        <f t="shared" si="297"/>
        <v>0</v>
      </c>
      <c r="Q3147">
        <f t="shared" si="298"/>
        <v>0</v>
      </c>
      <c r="R3147" t="str">
        <f t="shared" si="295"/>
        <v>theater</v>
      </c>
      <c r="S3147" t="str">
        <f t="shared" si="296"/>
        <v>plays</v>
      </c>
      <c r="T3147">
        <f t="shared" si="29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94"/>
        <v>42796.682476851856</v>
      </c>
      <c r="P3148">
        <f t="shared" si="297"/>
        <v>11</v>
      </c>
      <c r="Q3148">
        <f t="shared" si="298"/>
        <v>437.5</v>
      </c>
      <c r="R3148" t="str">
        <f t="shared" si="295"/>
        <v>theater</v>
      </c>
      <c r="S3148" t="str">
        <f t="shared" si="296"/>
        <v>plays</v>
      </c>
      <c r="T3148">
        <f t="shared" si="2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94"/>
        <v>41909.969386574077</v>
      </c>
      <c r="P3149">
        <f t="shared" si="297"/>
        <v>118</v>
      </c>
      <c r="Q3149">
        <f t="shared" si="298"/>
        <v>110.35</v>
      </c>
      <c r="R3149" t="str">
        <f t="shared" si="295"/>
        <v>theater</v>
      </c>
      <c r="S3149" t="str">
        <f t="shared" si="296"/>
        <v>plays</v>
      </c>
      <c r="T3149">
        <f t="shared" si="2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94"/>
        <v>41891.665324074071</v>
      </c>
      <c r="P3150">
        <f t="shared" si="297"/>
        <v>131</v>
      </c>
      <c r="Q3150">
        <f t="shared" si="298"/>
        <v>41.42</v>
      </c>
      <c r="R3150" t="str">
        <f t="shared" si="295"/>
        <v>theater</v>
      </c>
      <c r="S3150" t="str">
        <f t="shared" si="296"/>
        <v>plays</v>
      </c>
      <c r="T3150">
        <f t="shared" si="2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94"/>
        <v>41226.017361111109</v>
      </c>
      <c r="P3151">
        <f t="shared" si="297"/>
        <v>104</v>
      </c>
      <c r="Q3151">
        <f t="shared" si="298"/>
        <v>52</v>
      </c>
      <c r="R3151" t="str">
        <f t="shared" si="295"/>
        <v>theater</v>
      </c>
      <c r="S3151" t="str">
        <f t="shared" si="296"/>
        <v>plays</v>
      </c>
      <c r="T3151">
        <f t="shared" si="2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94"/>
        <v>40478.263923611114</v>
      </c>
      <c r="P3152">
        <f t="shared" si="297"/>
        <v>101</v>
      </c>
      <c r="Q3152">
        <f t="shared" si="298"/>
        <v>33.99</v>
      </c>
      <c r="R3152" t="str">
        <f t="shared" si="295"/>
        <v>theater</v>
      </c>
      <c r="S3152" t="str">
        <f t="shared" si="296"/>
        <v>plays</v>
      </c>
      <c r="T3152">
        <f t="shared" si="2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94"/>
        <v>41862.83997685185</v>
      </c>
      <c r="P3153">
        <f t="shared" si="297"/>
        <v>100</v>
      </c>
      <c r="Q3153">
        <f t="shared" si="298"/>
        <v>103.35</v>
      </c>
      <c r="R3153" t="str">
        <f t="shared" si="295"/>
        <v>theater</v>
      </c>
      <c r="S3153" t="str">
        <f t="shared" si="296"/>
        <v>plays</v>
      </c>
      <c r="T3153">
        <f t="shared" si="2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94"/>
        <v>41550.867673611108</v>
      </c>
      <c r="P3154">
        <f t="shared" si="297"/>
        <v>106</v>
      </c>
      <c r="Q3154">
        <f t="shared" si="298"/>
        <v>34.79</v>
      </c>
      <c r="R3154" t="str">
        <f t="shared" si="295"/>
        <v>theater</v>
      </c>
      <c r="S3154" t="str">
        <f t="shared" si="296"/>
        <v>plays</v>
      </c>
      <c r="T3154">
        <f t="shared" si="2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94"/>
        <v>40633.154363425929</v>
      </c>
      <c r="P3155">
        <f t="shared" si="297"/>
        <v>336</v>
      </c>
      <c r="Q3155">
        <f t="shared" si="298"/>
        <v>41.77</v>
      </c>
      <c r="R3155" t="str">
        <f t="shared" si="295"/>
        <v>theater</v>
      </c>
      <c r="S3155" t="str">
        <f t="shared" si="296"/>
        <v>plays</v>
      </c>
      <c r="T3155">
        <f t="shared" si="2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94"/>
        <v>40970.875671296293</v>
      </c>
      <c r="P3156">
        <f t="shared" si="297"/>
        <v>113</v>
      </c>
      <c r="Q3156">
        <f t="shared" si="298"/>
        <v>64.27</v>
      </c>
      <c r="R3156" t="str">
        <f t="shared" si="295"/>
        <v>theater</v>
      </c>
      <c r="S3156" t="str">
        <f t="shared" si="296"/>
        <v>plays</v>
      </c>
      <c r="T3156">
        <f t="shared" si="2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94"/>
        <v>41233.499131944445</v>
      </c>
      <c r="P3157">
        <f t="shared" si="297"/>
        <v>189</v>
      </c>
      <c r="Q3157">
        <f t="shared" si="298"/>
        <v>31.21</v>
      </c>
      <c r="R3157" t="str">
        <f t="shared" si="295"/>
        <v>theater</v>
      </c>
      <c r="S3157" t="str">
        <f t="shared" si="296"/>
        <v>plays</v>
      </c>
      <c r="T3157">
        <f t="shared" si="2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94"/>
        <v>41026.953055555554</v>
      </c>
      <c r="P3158">
        <f t="shared" si="297"/>
        <v>102</v>
      </c>
      <c r="Q3158">
        <f t="shared" si="298"/>
        <v>62.92</v>
      </c>
      <c r="R3158" t="str">
        <f t="shared" si="295"/>
        <v>theater</v>
      </c>
      <c r="S3158" t="str">
        <f t="shared" si="296"/>
        <v>plays</v>
      </c>
      <c r="T3158">
        <f t="shared" si="2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94"/>
        <v>41829.788252314815</v>
      </c>
      <c r="P3159">
        <f t="shared" si="297"/>
        <v>101</v>
      </c>
      <c r="Q3159">
        <f t="shared" si="298"/>
        <v>98.54</v>
      </c>
      <c r="R3159" t="str">
        <f t="shared" si="295"/>
        <v>theater</v>
      </c>
      <c r="S3159" t="str">
        <f t="shared" si="296"/>
        <v>plays</v>
      </c>
      <c r="T3159">
        <f t="shared" si="2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94"/>
        <v>41447.839722222219</v>
      </c>
      <c r="P3160">
        <f t="shared" si="297"/>
        <v>114</v>
      </c>
      <c r="Q3160">
        <f t="shared" si="298"/>
        <v>82.61</v>
      </c>
      <c r="R3160" t="str">
        <f t="shared" si="295"/>
        <v>theater</v>
      </c>
      <c r="S3160" t="str">
        <f t="shared" si="296"/>
        <v>plays</v>
      </c>
      <c r="T3160">
        <f t="shared" si="2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94"/>
        <v>40884.066678240742</v>
      </c>
      <c r="P3161">
        <f t="shared" si="297"/>
        <v>133</v>
      </c>
      <c r="Q3161">
        <f t="shared" si="298"/>
        <v>38.5</v>
      </c>
      <c r="R3161" t="str">
        <f t="shared" si="295"/>
        <v>theater</v>
      </c>
      <c r="S3161" t="str">
        <f t="shared" si="296"/>
        <v>plays</v>
      </c>
      <c r="T3161">
        <f t="shared" si="2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94"/>
        <v>41841.26489583333</v>
      </c>
      <c r="P3162">
        <f t="shared" si="297"/>
        <v>102</v>
      </c>
      <c r="Q3162">
        <f t="shared" si="298"/>
        <v>80.16</v>
      </c>
      <c r="R3162" t="str">
        <f t="shared" si="295"/>
        <v>theater</v>
      </c>
      <c r="S3162" t="str">
        <f t="shared" si="296"/>
        <v>plays</v>
      </c>
      <c r="T3162">
        <f t="shared" si="2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94"/>
        <v>41897.536134259259</v>
      </c>
      <c r="P3163">
        <f t="shared" si="297"/>
        <v>105</v>
      </c>
      <c r="Q3163">
        <f t="shared" si="298"/>
        <v>28.41</v>
      </c>
      <c r="R3163" t="str">
        <f t="shared" si="295"/>
        <v>theater</v>
      </c>
      <c r="S3163" t="str">
        <f t="shared" si="296"/>
        <v>plays</v>
      </c>
      <c r="T3163">
        <f t="shared" si="2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94"/>
        <v>41799.685902777775</v>
      </c>
      <c r="P3164">
        <f t="shared" si="297"/>
        <v>127</v>
      </c>
      <c r="Q3164">
        <f t="shared" si="298"/>
        <v>80.73</v>
      </c>
      <c r="R3164" t="str">
        <f t="shared" si="295"/>
        <v>theater</v>
      </c>
      <c r="S3164" t="str">
        <f t="shared" si="296"/>
        <v>plays</v>
      </c>
      <c r="T3164">
        <f t="shared" si="2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94"/>
        <v>41775.753761574073</v>
      </c>
      <c r="P3165">
        <f t="shared" si="297"/>
        <v>111</v>
      </c>
      <c r="Q3165">
        <f t="shared" si="298"/>
        <v>200.69</v>
      </c>
      <c r="R3165" t="str">
        <f t="shared" si="295"/>
        <v>theater</v>
      </c>
      <c r="S3165" t="str">
        <f t="shared" si="296"/>
        <v>plays</v>
      </c>
      <c r="T3165">
        <f t="shared" si="2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94"/>
        <v>41766.80572916667</v>
      </c>
      <c r="P3166">
        <f t="shared" si="297"/>
        <v>107</v>
      </c>
      <c r="Q3166">
        <f t="shared" si="298"/>
        <v>37.590000000000003</v>
      </c>
      <c r="R3166" t="str">
        <f t="shared" si="295"/>
        <v>theater</v>
      </c>
      <c r="S3166" t="str">
        <f t="shared" si="296"/>
        <v>plays</v>
      </c>
      <c r="T3166">
        <f t="shared" si="2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94"/>
        <v>40644.159259259257</v>
      </c>
      <c r="P3167">
        <f t="shared" si="297"/>
        <v>163</v>
      </c>
      <c r="Q3167">
        <f t="shared" si="298"/>
        <v>58.1</v>
      </c>
      <c r="R3167" t="str">
        <f t="shared" si="295"/>
        <v>theater</v>
      </c>
      <c r="S3167" t="str">
        <f t="shared" si="296"/>
        <v>plays</v>
      </c>
      <c r="T3167">
        <f t="shared" si="2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94"/>
        <v>41940.69158564815</v>
      </c>
      <c r="P3168">
        <f t="shared" si="297"/>
        <v>160</v>
      </c>
      <c r="Q3168">
        <f t="shared" si="298"/>
        <v>60.3</v>
      </c>
      <c r="R3168" t="str">
        <f t="shared" si="295"/>
        <v>theater</v>
      </c>
      <c r="S3168" t="str">
        <f t="shared" si="296"/>
        <v>plays</v>
      </c>
      <c r="T3168">
        <f t="shared" si="2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94"/>
        <v>41839.175706018519</v>
      </c>
      <c r="P3169">
        <f t="shared" si="297"/>
        <v>116</v>
      </c>
      <c r="Q3169">
        <f t="shared" si="298"/>
        <v>63.36</v>
      </c>
      <c r="R3169" t="str">
        <f t="shared" si="295"/>
        <v>theater</v>
      </c>
      <c r="S3169" t="str">
        <f t="shared" si="296"/>
        <v>plays</v>
      </c>
      <c r="T3169">
        <f t="shared" si="2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94"/>
        <v>41772.105937500004</v>
      </c>
      <c r="P3170">
        <f t="shared" si="297"/>
        <v>124</v>
      </c>
      <c r="Q3170">
        <f t="shared" si="298"/>
        <v>50.9</v>
      </c>
      <c r="R3170" t="str">
        <f t="shared" si="295"/>
        <v>theater</v>
      </c>
      <c r="S3170" t="str">
        <f t="shared" si="296"/>
        <v>plays</v>
      </c>
      <c r="T3170">
        <f t="shared" si="2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94"/>
        <v>41591.737974537034</v>
      </c>
      <c r="P3171">
        <f t="shared" si="297"/>
        <v>103</v>
      </c>
      <c r="Q3171">
        <f t="shared" si="298"/>
        <v>100.5</v>
      </c>
      <c r="R3171" t="str">
        <f t="shared" si="295"/>
        <v>theater</v>
      </c>
      <c r="S3171" t="str">
        <f t="shared" si="296"/>
        <v>plays</v>
      </c>
      <c r="T3171">
        <f t="shared" si="2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94"/>
        <v>41789.080370370371</v>
      </c>
      <c r="P3172">
        <f t="shared" si="297"/>
        <v>112</v>
      </c>
      <c r="Q3172">
        <f t="shared" si="298"/>
        <v>31.62</v>
      </c>
      <c r="R3172" t="str">
        <f t="shared" si="295"/>
        <v>theater</v>
      </c>
      <c r="S3172" t="str">
        <f t="shared" si="296"/>
        <v>plays</v>
      </c>
      <c r="T3172">
        <f t="shared" si="2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94"/>
        <v>42466.608310185184</v>
      </c>
      <c r="P3173">
        <f t="shared" si="297"/>
        <v>109</v>
      </c>
      <c r="Q3173">
        <f t="shared" si="298"/>
        <v>65.099999999999994</v>
      </c>
      <c r="R3173" t="str">
        <f t="shared" si="295"/>
        <v>theater</v>
      </c>
      <c r="S3173" t="str">
        <f t="shared" si="296"/>
        <v>plays</v>
      </c>
      <c r="T3173">
        <f t="shared" si="2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94"/>
        <v>40923.729953703703</v>
      </c>
      <c r="P3174">
        <f t="shared" si="297"/>
        <v>115</v>
      </c>
      <c r="Q3174">
        <f t="shared" si="298"/>
        <v>79.31</v>
      </c>
      <c r="R3174" t="str">
        <f t="shared" si="295"/>
        <v>theater</v>
      </c>
      <c r="S3174" t="str">
        <f t="shared" si="296"/>
        <v>plays</v>
      </c>
      <c r="T3174">
        <f t="shared" si="2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94"/>
        <v>41878.878379629627</v>
      </c>
      <c r="P3175">
        <f t="shared" si="297"/>
        <v>103</v>
      </c>
      <c r="Q3175">
        <f t="shared" si="298"/>
        <v>139.19</v>
      </c>
      <c r="R3175" t="str">
        <f t="shared" si="295"/>
        <v>theater</v>
      </c>
      <c r="S3175" t="str">
        <f t="shared" si="296"/>
        <v>plays</v>
      </c>
      <c r="T3175">
        <f t="shared" si="2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94"/>
        <v>41862.864675925928</v>
      </c>
      <c r="P3176">
        <f t="shared" si="297"/>
        <v>101</v>
      </c>
      <c r="Q3176">
        <f t="shared" si="298"/>
        <v>131.91</v>
      </c>
      <c r="R3176" t="str">
        <f t="shared" si="295"/>
        <v>theater</v>
      </c>
      <c r="S3176" t="str">
        <f t="shared" si="296"/>
        <v>plays</v>
      </c>
      <c r="T3176">
        <f t="shared" si="2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94"/>
        <v>40531.886886574073</v>
      </c>
      <c r="P3177">
        <f t="shared" si="297"/>
        <v>110</v>
      </c>
      <c r="Q3177">
        <f t="shared" si="298"/>
        <v>91.3</v>
      </c>
      <c r="R3177" t="str">
        <f t="shared" si="295"/>
        <v>theater</v>
      </c>
      <c r="S3177" t="str">
        <f t="shared" si="296"/>
        <v>plays</v>
      </c>
      <c r="T3177">
        <f t="shared" si="2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94"/>
        <v>41477.930914351848</v>
      </c>
      <c r="P3178">
        <f t="shared" si="297"/>
        <v>115</v>
      </c>
      <c r="Q3178">
        <f t="shared" si="298"/>
        <v>39.67</v>
      </c>
      <c r="R3178" t="str">
        <f t="shared" si="295"/>
        <v>theater</v>
      </c>
      <c r="S3178" t="str">
        <f t="shared" si="296"/>
        <v>plays</v>
      </c>
      <c r="T3178">
        <f t="shared" si="2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94"/>
        <v>41781.666770833333</v>
      </c>
      <c r="P3179">
        <f t="shared" si="297"/>
        <v>117</v>
      </c>
      <c r="Q3179">
        <f t="shared" si="298"/>
        <v>57.55</v>
      </c>
      <c r="R3179" t="str">
        <f t="shared" si="295"/>
        <v>theater</v>
      </c>
      <c r="S3179" t="str">
        <f t="shared" si="296"/>
        <v>plays</v>
      </c>
      <c r="T3179">
        <f t="shared" si="2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94"/>
        <v>41806.605034722219</v>
      </c>
      <c r="P3180">
        <f t="shared" si="297"/>
        <v>172</v>
      </c>
      <c r="Q3180">
        <f t="shared" si="298"/>
        <v>33.03</v>
      </c>
      <c r="R3180" t="str">
        <f t="shared" si="295"/>
        <v>theater</v>
      </c>
      <c r="S3180" t="str">
        <f t="shared" si="296"/>
        <v>plays</v>
      </c>
      <c r="T3180">
        <f t="shared" si="2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94"/>
        <v>41375.702210648145</v>
      </c>
      <c r="P3181">
        <f t="shared" si="297"/>
        <v>114</v>
      </c>
      <c r="Q3181">
        <f t="shared" si="298"/>
        <v>77.34</v>
      </c>
      <c r="R3181" t="str">
        <f t="shared" si="295"/>
        <v>theater</v>
      </c>
      <c r="S3181" t="str">
        <f t="shared" si="296"/>
        <v>plays</v>
      </c>
      <c r="T3181">
        <f t="shared" si="2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94"/>
        <v>41780.412604166668</v>
      </c>
      <c r="P3182">
        <f t="shared" si="297"/>
        <v>120</v>
      </c>
      <c r="Q3182">
        <f t="shared" si="298"/>
        <v>31.93</v>
      </c>
      <c r="R3182" t="str">
        <f t="shared" si="295"/>
        <v>theater</v>
      </c>
      <c r="S3182" t="str">
        <f t="shared" si="296"/>
        <v>plays</v>
      </c>
      <c r="T3182">
        <f t="shared" si="2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94"/>
        <v>41779.310034722221</v>
      </c>
      <c r="P3183">
        <f t="shared" si="297"/>
        <v>109</v>
      </c>
      <c r="Q3183">
        <f t="shared" si="298"/>
        <v>36.33</v>
      </c>
      <c r="R3183" t="str">
        <f t="shared" si="295"/>
        <v>theater</v>
      </c>
      <c r="S3183" t="str">
        <f t="shared" si="296"/>
        <v>plays</v>
      </c>
      <c r="T3183">
        <f t="shared" si="2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94"/>
        <v>40883.949317129627</v>
      </c>
      <c r="P3184">
        <f t="shared" si="297"/>
        <v>101</v>
      </c>
      <c r="Q3184">
        <f t="shared" si="298"/>
        <v>46.77</v>
      </c>
      <c r="R3184" t="str">
        <f t="shared" si="295"/>
        <v>theater</v>
      </c>
      <c r="S3184" t="str">
        <f t="shared" si="296"/>
        <v>plays</v>
      </c>
      <c r="T3184">
        <f t="shared" si="2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94"/>
        <v>41491.79478009259</v>
      </c>
      <c r="P3185">
        <f t="shared" si="297"/>
        <v>109</v>
      </c>
      <c r="Q3185">
        <f t="shared" si="298"/>
        <v>40.07</v>
      </c>
      <c r="R3185" t="str">
        <f t="shared" si="295"/>
        <v>theater</v>
      </c>
      <c r="S3185" t="str">
        <f t="shared" si="296"/>
        <v>plays</v>
      </c>
      <c r="T3185">
        <f t="shared" si="2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94"/>
        <v>41791.993414351848</v>
      </c>
      <c r="P3186">
        <f t="shared" si="297"/>
        <v>107</v>
      </c>
      <c r="Q3186">
        <f t="shared" si="298"/>
        <v>100.22</v>
      </c>
      <c r="R3186" t="str">
        <f t="shared" si="295"/>
        <v>theater</v>
      </c>
      <c r="S3186" t="str">
        <f t="shared" si="296"/>
        <v>plays</v>
      </c>
      <c r="T3186">
        <f t="shared" si="2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94"/>
        <v>41829.977326388893</v>
      </c>
      <c r="P3187">
        <f t="shared" si="297"/>
        <v>100</v>
      </c>
      <c r="Q3187">
        <f t="shared" si="298"/>
        <v>41.67</v>
      </c>
      <c r="R3187" t="str">
        <f t="shared" si="295"/>
        <v>theater</v>
      </c>
      <c r="S3187" t="str">
        <f t="shared" si="296"/>
        <v>plays</v>
      </c>
      <c r="T3187">
        <f t="shared" si="2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94"/>
        <v>41868.924050925925</v>
      </c>
      <c r="P3188">
        <f t="shared" si="297"/>
        <v>102</v>
      </c>
      <c r="Q3188">
        <f t="shared" si="298"/>
        <v>46.71</v>
      </c>
      <c r="R3188" t="str">
        <f t="shared" si="295"/>
        <v>theater</v>
      </c>
      <c r="S3188" t="str">
        <f t="shared" si="296"/>
        <v>plays</v>
      </c>
      <c r="T3188">
        <f t="shared" si="2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94"/>
        <v>41835.666354166664</v>
      </c>
      <c r="P3189">
        <f t="shared" si="297"/>
        <v>116</v>
      </c>
      <c r="Q3189">
        <f t="shared" si="298"/>
        <v>71.489999999999995</v>
      </c>
      <c r="R3189" t="str">
        <f t="shared" si="295"/>
        <v>theater</v>
      </c>
      <c r="S3189" t="str">
        <f t="shared" si="296"/>
        <v>plays</v>
      </c>
      <c r="T3189">
        <f t="shared" si="2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94"/>
        <v>42144.415532407409</v>
      </c>
      <c r="P3190">
        <f t="shared" si="297"/>
        <v>65</v>
      </c>
      <c r="Q3190">
        <f t="shared" si="298"/>
        <v>14.44</v>
      </c>
      <c r="R3190" t="str">
        <f t="shared" si="295"/>
        <v>theater</v>
      </c>
      <c r="S3190" t="str">
        <f t="shared" si="296"/>
        <v>musical</v>
      </c>
      <c r="T3190">
        <f t="shared" si="2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94"/>
        <v>42118.346435185187</v>
      </c>
      <c r="P3191">
        <f t="shared" si="297"/>
        <v>12</v>
      </c>
      <c r="Q3191">
        <f t="shared" si="298"/>
        <v>356.84</v>
      </c>
      <c r="R3191" t="str">
        <f t="shared" si="295"/>
        <v>theater</v>
      </c>
      <c r="S3191" t="str">
        <f t="shared" si="296"/>
        <v>musical</v>
      </c>
      <c r="T3191">
        <f t="shared" si="2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94"/>
        <v>42683.151331018518</v>
      </c>
      <c r="P3192">
        <f t="shared" si="297"/>
        <v>0</v>
      </c>
      <c r="Q3192">
        <f t="shared" si="298"/>
        <v>0</v>
      </c>
      <c r="R3192" t="str">
        <f t="shared" si="295"/>
        <v>theater</v>
      </c>
      <c r="S3192" t="str">
        <f t="shared" si="296"/>
        <v>musical</v>
      </c>
      <c r="T3192">
        <f t="shared" si="2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94"/>
        <v>42538.755428240736</v>
      </c>
      <c r="P3193">
        <f t="shared" si="297"/>
        <v>4</v>
      </c>
      <c r="Q3193">
        <f t="shared" si="298"/>
        <v>37.75</v>
      </c>
      <c r="R3193" t="str">
        <f t="shared" si="295"/>
        <v>theater</v>
      </c>
      <c r="S3193" t="str">
        <f t="shared" si="296"/>
        <v>musical</v>
      </c>
      <c r="T3193">
        <f t="shared" si="2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94"/>
        <v>42018.94049768518</v>
      </c>
      <c r="P3194">
        <f t="shared" si="297"/>
        <v>1</v>
      </c>
      <c r="Q3194">
        <f t="shared" si="298"/>
        <v>12.75</v>
      </c>
      <c r="R3194" t="str">
        <f t="shared" si="295"/>
        <v>theater</v>
      </c>
      <c r="S3194" t="str">
        <f t="shared" si="296"/>
        <v>musical</v>
      </c>
      <c r="T3194">
        <f t="shared" si="2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94"/>
        <v>42010.968240740738</v>
      </c>
      <c r="P3195">
        <f t="shared" si="297"/>
        <v>12</v>
      </c>
      <c r="Q3195">
        <f t="shared" si="298"/>
        <v>24.46</v>
      </c>
      <c r="R3195" t="str">
        <f t="shared" si="295"/>
        <v>theater</v>
      </c>
      <c r="S3195" t="str">
        <f t="shared" si="296"/>
        <v>musical</v>
      </c>
      <c r="T3195">
        <f t="shared" si="2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94"/>
        <v>42182.062476851846</v>
      </c>
      <c r="P3196">
        <f t="shared" si="297"/>
        <v>0</v>
      </c>
      <c r="Q3196">
        <f t="shared" si="298"/>
        <v>0</v>
      </c>
      <c r="R3196" t="str">
        <f t="shared" si="295"/>
        <v>theater</v>
      </c>
      <c r="S3196" t="str">
        <f t="shared" si="296"/>
        <v>musical</v>
      </c>
      <c r="T3196">
        <f t="shared" si="2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94"/>
        <v>42017.594236111108</v>
      </c>
      <c r="P3197">
        <f t="shared" si="297"/>
        <v>59</v>
      </c>
      <c r="Q3197">
        <f t="shared" si="298"/>
        <v>53.08</v>
      </c>
      <c r="R3197" t="str">
        <f t="shared" si="295"/>
        <v>theater</v>
      </c>
      <c r="S3197" t="str">
        <f t="shared" si="296"/>
        <v>musical</v>
      </c>
      <c r="T3197">
        <f t="shared" si="2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94"/>
        <v>42157.598090277781</v>
      </c>
      <c r="P3198">
        <f t="shared" si="297"/>
        <v>0</v>
      </c>
      <c r="Q3198">
        <f t="shared" si="298"/>
        <v>300</v>
      </c>
      <c r="R3198" t="str">
        <f t="shared" si="295"/>
        <v>theater</v>
      </c>
      <c r="S3198" t="str">
        <f t="shared" si="296"/>
        <v>musical</v>
      </c>
      <c r="T3198">
        <f t="shared" si="2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94"/>
        <v>42009.493263888886</v>
      </c>
      <c r="P3199">
        <f t="shared" si="297"/>
        <v>11</v>
      </c>
      <c r="Q3199">
        <f t="shared" si="298"/>
        <v>286.25</v>
      </c>
      <c r="R3199" t="str">
        <f t="shared" si="295"/>
        <v>theater</v>
      </c>
      <c r="S3199" t="str">
        <f t="shared" si="296"/>
        <v>musical</v>
      </c>
      <c r="T3199">
        <f t="shared" si="2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94"/>
        <v>42013.424502314811</v>
      </c>
      <c r="P3200">
        <f t="shared" si="297"/>
        <v>0</v>
      </c>
      <c r="Q3200">
        <f t="shared" si="298"/>
        <v>36.67</v>
      </c>
      <c r="R3200" t="str">
        <f t="shared" si="295"/>
        <v>theater</v>
      </c>
      <c r="S3200" t="str">
        <f t="shared" si="296"/>
        <v>musical</v>
      </c>
      <c r="T3200">
        <f t="shared" si="2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94"/>
        <v>41858.761782407404</v>
      </c>
      <c r="P3201">
        <f t="shared" si="297"/>
        <v>52</v>
      </c>
      <c r="Q3201">
        <f t="shared" si="298"/>
        <v>49.21</v>
      </c>
      <c r="R3201" t="str">
        <f t="shared" si="295"/>
        <v>theater</v>
      </c>
      <c r="S3201" t="str">
        <f t="shared" si="296"/>
        <v>musical</v>
      </c>
      <c r="T3201">
        <f t="shared" si="2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300">(((J3202/60)/60)/24)+DATE(1970,1,1)</f>
        <v>42460.320613425924</v>
      </c>
      <c r="P3202">
        <f t="shared" si="297"/>
        <v>0</v>
      </c>
      <c r="Q3202">
        <f t="shared" si="298"/>
        <v>1</v>
      </c>
      <c r="R3202" t="str">
        <f t="shared" ref="R3202:R3265" si="301">LEFT(N3202,SEARCH("/",N3202)-1)</f>
        <v>theater</v>
      </c>
      <c r="S3202" t="str">
        <f t="shared" ref="S3202:S3265" si="302">RIGHT(N3202,LEN(N3202)-SEARCH("/",N3202))</f>
        <v>musical</v>
      </c>
      <c r="T3202">
        <f t="shared" si="2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300"/>
        <v>41861.767094907409</v>
      </c>
      <c r="P3203">
        <f t="shared" ref="P3203:P3266" si="303">ROUND(E3203/D3203*100,0)</f>
        <v>1</v>
      </c>
      <c r="Q3203">
        <f t="shared" ref="Q3203:Q3266" si="304">IFERROR(ROUND(E3203/L3203,2),0)</f>
        <v>12.5</v>
      </c>
      <c r="R3203" t="str">
        <f t="shared" si="301"/>
        <v>theater</v>
      </c>
      <c r="S3203" t="str">
        <f t="shared" si="302"/>
        <v>musical</v>
      </c>
      <c r="T3203">
        <f t="shared" ref="T3203:T3266" si="305">YEAR(O3203)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300"/>
        <v>42293.853541666671</v>
      </c>
      <c r="P3204">
        <f t="shared" si="303"/>
        <v>55</v>
      </c>
      <c r="Q3204">
        <f t="shared" si="304"/>
        <v>109.04</v>
      </c>
      <c r="R3204" t="str">
        <f t="shared" si="301"/>
        <v>theater</v>
      </c>
      <c r="S3204" t="str">
        <f t="shared" si="302"/>
        <v>musical</v>
      </c>
      <c r="T3204">
        <f t="shared" si="305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300"/>
        <v>42242.988680555558</v>
      </c>
      <c r="P3205">
        <f t="shared" si="303"/>
        <v>25</v>
      </c>
      <c r="Q3205">
        <f t="shared" si="304"/>
        <v>41.67</v>
      </c>
      <c r="R3205" t="str">
        <f t="shared" si="301"/>
        <v>theater</v>
      </c>
      <c r="S3205" t="str">
        <f t="shared" si="302"/>
        <v>musical</v>
      </c>
      <c r="T3205">
        <f t="shared" si="305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300"/>
        <v>42172.686099537037</v>
      </c>
      <c r="P3206">
        <f t="shared" si="303"/>
        <v>0</v>
      </c>
      <c r="Q3206">
        <f t="shared" si="304"/>
        <v>0</v>
      </c>
      <c r="R3206" t="str">
        <f t="shared" si="301"/>
        <v>theater</v>
      </c>
      <c r="S3206" t="str">
        <f t="shared" si="302"/>
        <v>musical</v>
      </c>
      <c r="T3206">
        <f t="shared" si="305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300"/>
        <v>42095.374675925923</v>
      </c>
      <c r="P3207">
        <f t="shared" si="303"/>
        <v>3</v>
      </c>
      <c r="Q3207">
        <f t="shared" si="304"/>
        <v>22.75</v>
      </c>
      <c r="R3207" t="str">
        <f t="shared" si="301"/>
        <v>theater</v>
      </c>
      <c r="S3207" t="str">
        <f t="shared" si="302"/>
        <v>musical</v>
      </c>
      <c r="T3207">
        <f t="shared" si="305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300"/>
        <v>42236.276053240741</v>
      </c>
      <c r="P3208">
        <f t="shared" si="303"/>
        <v>0</v>
      </c>
      <c r="Q3208">
        <f t="shared" si="304"/>
        <v>0</v>
      </c>
      <c r="R3208" t="str">
        <f t="shared" si="301"/>
        <v>theater</v>
      </c>
      <c r="S3208" t="str">
        <f t="shared" si="302"/>
        <v>musical</v>
      </c>
      <c r="T3208">
        <f t="shared" si="305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300"/>
        <v>42057.277858796297</v>
      </c>
      <c r="P3209">
        <f t="shared" si="303"/>
        <v>46</v>
      </c>
      <c r="Q3209">
        <f t="shared" si="304"/>
        <v>70.83</v>
      </c>
      <c r="R3209" t="str">
        <f t="shared" si="301"/>
        <v>theater</v>
      </c>
      <c r="S3209" t="str">
        <f t="shared" si="302"/>
        <v>musical</v>
      </c>
      <c r="T3209">
        <f t="shared" si="305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300"/>
        <v>41827.605057870373</v>
      </c>
      <c r="P3210">
        <f t="shared" si="303"/>
        <v>104</v>
      </c>
      <c r="Q3210">
        <f t="shared" si="304"/>
        <v>63.11</v>
      </c>
      <c r="R3210" t="str">
        <f t="shared" si="301"/>
        <v>theater</v>
      </c>
      <c r="S3210" t="str">
        <f t="shared" si="302"/>
        <v>plays</v>
      </c>
      <c r="T3210">
        <f t="shared" si="305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300"/>
        <v>41778.637245370373</v>
      </c>
      <c r="P3211">
        <f t="shared" si="303"/>
        <v>119</v>
      </c>
      <c r="Q3211">
        <f t="shared" si="304"/>
        <v>50.16</v>
      </c>
      <c r="R3211" t="str">
        <f t="shared" si="301"/>
        <v>theater</v>
      </c>
      <c r="S3211" t="str">
        <f t="shared" si="302"/>
        <v>plays</v>
      </c>
      <c r="T3211">
        <f t="shared" si="305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300"/>
        <v>41013.936562499999</v>
      </c>
      <c r="P3212">
        <f t="shared" si="303"/>
        <v>126</v>
      </c>
      <c r="Q3212">
        <f t="shared" si="304"/>
        <v>62.88</v>
      </c>
      <c r="R3212" t="str">
        <f t="shared" si="301"/>
        <v>theater</v>
      </c>
      <c r="S3212" t="str">
        <f t="shared" si="302"/>
        <v>plays</v>
      </c>
      <c r="T3212">
        <f t="shared" si="305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300"/>
        <v>41834.586574074077</v>
      </c>
      <c r="P3213">
        <f t="shared" si="303"/>
        <v>120</v>
      </c>
      <c r="Q3213">
        <f t="shared" si="304"/>
        <v>85.53</v>
      </c>
      <c r="R3213" t="str">
        <f t="shared" si="301"/>
        <v>theater</v>
      </c>
      <c r="S3213" t="str">
        <f t="shared" si="302"/>
        <v>plays</v>
      </c>
      <c r="T3213">
        <f t="shared" si="305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300"/>
        <v>41829.795729166668</v>
      </c>
      <c r="P3214">
        <f t="shared" si="303"/>
        <v>126</v>
      </c>
      <c r="Q3214">
        <f t="shared" si="304"/>
        <v>53.72</v>
      </c>
      <c r="R3214" t="str">
        <f t="shared" si="301"/>
        <v>theater</v>
      </c>
      <c r="S3214" t="str">
        <f t="shared" si="302"/>
        <v>plays</v>
      </c>
      <c r="T3214">
        <f t="shared" si="305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300"/>
        <v>42171.763414351852</v>
      </c>
      <c r="P3215">
        <f t="shared" si="303"/>
        <v>100</v>
      </c>
      <c r="Q3215">
        <f t="shared" si="304"/>
        <v>127.81</v>
      </c>
      <c r="R3215" t="str">
        <f t="shared" si="301"/>
        <v>theater</v>
      </c>
      <c r="S3215" t="str">
        <f t="shared" si="302"/>
        <v>plays</v>
      </c>
      <c r="T3215">
        <f t="shared" si="305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300"/>
        <v>42337.792511574073</v>
      </c>
      <c r="P3216">
        <f t="shared" si="303"/>
        <v>102</v>
      </c>
      <c r="Q3216">
        <f t="shared" si="304"/>
        <v>106.57</v>
      </c>
      <c r="R3216" t="str">
        <f t="shared" si="301"/>
        <v>theater</v>
      </c>
      <c r="S3216" t="str">
        <f t="shared" si="302"/>
        <v>plays</v>
      </c>
      <c r="T3216">
        <f t="shared" si="305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300"/>
        <v>42219.665173611109</v>
      </c>
      <c r="P3217">
        <f t="shared" si="303"/>
        <v>100</v>
      </c>
      <c r="Q3217">
        <f t="shared" si="304"/>
        <v>262.11</v>
      </c>
      <c r="R3217" t="str">
        <f t="shared" si="301"/>
        <v>theater</v>
      </c>
      <c r="S3217" t="str">
        <f t="shared" si="302"/>
        <v>plays</v>
      </c>
      <c r="T3217">
        <f t="shared" si="305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300"/>
        <v>42165.462627314817</v>
      </c>
      <c r="P3218">
        <f t="shared" si="303"/>
        <v>100</v>
      </c>
      <c r="Q3218">
        <f t="shared" si="304"/>
        <v>57.17</v>
      </c>
      <c r="R3218" t="str">
        <f t="shared" si="301"/>
        <v>theater</v>
      </c>
      <c r="S3218" t="str">
        <f t="shared" si="302"/>
        <v>plays</v>
      </c>
      <c r="T3218">
        <f t="shared" si="305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300"/>
        <v>42648.546111111107</v>
      </c>
      <c r="P3219">
        <f t="shared" si="303"/>
        <v>116</v>
      </c>
      <c r="Q3219">
        <f t="shared" si="304"/>
        <v>50.2</v>
      </c>
      <c r="R3219" t="str">
        <f t="shared" si="301"/>
        <v>theater</v>
      </c>
      <c r="S3219" t="str">
        <f t="shared" si="302"/>
        <v>plays</v>
      </c>
      <c r="T3219">
        <f t="shared" si="305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300"/>
        <v>41971.002152777779</v>
      </c>
      <c r="P3220">
        <f t="shared" si="303"/>
        <v>102</v>
      </c>
      <c r="Q3220">
        <f t="shared" si="304"/>
        <v>66.59</v>
      </c>
      <c r="R3220" t="str">
        <f t="shared" si="301"/>
        <v>theater</v>
      </c>
      <c r="S3220" t="str">
        <f t="shared" si="302"/>
        <v>plays</v>
      </c>
      <c r="T3220">
        <f t="shared" si="305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300"/>
        <v>42050.983182870375</v>
      </c>
      <c r="P3221">
        <f t="shared" si="303"/>
        <v>100</v>
      </c>
      <c r="Q3221">
        <f t="shared" si="304"/>
        <v>168.25</v>
      </c>
      <c r="R3221" t="str">
        <f t="shared" si="301"/>
        <v>theater</v>
      </c>
      <c r="S3221" t="str">
        <f t="shared" si="302"/>
        <v>plays</v>
      </c>
      <c r="T3221">
        <f t="shared" si="305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300"/>
        <v>42772.833379629628</v>
      </c>
      <c r="P3222">
        <f t="shared" si="303"/>
        <v>101</v>
      </c>
      <c r="Q3222">
        <f t="shared" si="304"/>
        <v>256.37</v>
      </c>
      <c r="R3222" t="str">
        <f t="shared" si="301"/>
        <v>theater</v>
      </c>
      <c r="S3222" t="str">
        <f t="shared" si="302"/>
        <v>plays</v>
      </c>
      <c r="T3222">
        <f t="shared" si="305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300"/>
        <v>42155.696793981479</v>
      </c>
      <c r="P3223">
        <f t="shared" si="303"/>
        <v>103</v>
      </c>
      <c r="Q3223">
        <f t="shared" si="304"/>
        <v>36.61</v>
      </c>
      <c r="R3223" t="str">
        <f t="shared" si="301"/>
        <v>theater</v>
      </c>
      <c r="S3223" t="str">
        <f t="shared" si="302"/>
        <v>plays</v>
      </c>
      <c r="T3223">
        <f t="shared" si="305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300"/>
        <v>42270.582141203704</v>
      </c>
      <c r="P3224">
        <f t="shared" si="303"/>
        <v>125</v>
      </c>
      <c r="Q3224">
        <f t="shared" si="304"/>
        <v>37.14</v>
      </c>
      <c r="R3224" t="str">
        <f t="shared" si="301"/>
        <v>theater</v>
      </c>
      <c r="S3224" t="str">
        <f t="shared" si="302"/>
        <v>plays</v>
      </c>
      <c r="T3224">
        <f t="shared" si="305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300"/>
        <v>42206.835370370376</v>
      </c>
      <c r="P3225">
        <f t="shared" si="303"/>
        <v>110</v>
      </c>
      <c r="Q3225">
        <f t="shared" si="304"/>
        <v>45.88</v>
      </c>
      <c r="R3225" t="str">
        <f t="shared" si="301"/>
        <v>theater</v>
      </c>
      <c r="S3225" t="str">
        <f t="shared" si="302"/>
        <v>plays</v>
      </c>
      <c r="T3225">
        <f t="shared" si="305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300"/>
        <v>42697.850844907407</v>
      </c>
      <c r="P3226">
        <f t="shared" si="303"/>
        <v>102</v>
      </c>
      <c r="Q3226">
        <f t="shared" si="304"/>
        <v>141.71</v>
      </c>
      <c r="R3226" t="str">
        <f t="shared" si="301"/>
        <v>theater</v>
      </c>
      <c r="S3226" t="str">
        <f t="shared" si="302"/>
        <v>plays</v>
      </c>
      <c r="T3226">
        <f t="shared" si="305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300"/>
        <v>42503.559467592597</v>
      </c>
      <c r="P3227">
        <f t="shared" si="303"/>
        <v>102</v>
      </c>
      <c r="Q3227">
        <f t="shared" si="304"/>
        <v>52.49</v>
      </c>
      <c r="R3227" t="str">
        <f t="shared" si="301"/>
        <v>theater</v>
      </c>
      <c r="S3227" t="str">
        <f t="shared" si="302"/>
        <v>plays</v>
      </c>
      <c r="T3227">
        <f t="shared" si="305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300"/>
        <v>42277.583472222221</v>
      </c>
      <c r="P3228">
        <f t="shared" si="303"/>
        <v>104</v>
      </c>
      <c r="Q3228">
        <f t="shared" si="304"/>
        <v>59.52</v>
      </c>
      <c r="R3228" t="str">
        <f t="shared" si="301"/>
        <v>theater</v>
      </c>
      <c r="S3228" t="str">
        <f t="shared" si="302"/>
        <v>plays</v>
      </c>
      <c r="T3228">
        <f t="shared" si="305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300"/>
        <v>42722.882361111115</v>
      </c>
      <c r="P3229">
        <f t="shared" si="303"/>
        <v>125</v>
      </c>
      <c r="Q3229">
        <f t="shared" si="304"/>
        <v>50</v>
      </c>
      <c r="R3229" t="str">
        <f t="shared" si="301"/>
        <v>theater</v>
      </c>
      <c r="S3229" t="str">
        <f t="shared" si="302"/>
        <v>plays</v>
      </c>
      <c r="T3229">
        <f t="shared" si="305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300"/>
        <v>42323.70930555556</v>
      </c>
      <c r="P3230">
        <f t="shared" si="303"/>
        <v>102</v>
      </c>
      <c r="Q3230">
        <f t="shared" si="304"/>
        <v>193.62</v>
      </c>
      <c r="R3230" t="str">
        <f t="shared" si="301"/>
        <v>theater</v>
      </c>
      <c r="S3230" t="str">
        <f t="shared" si="302"/>
        <v>plays</v>
      </c>
      <c r="T3230">
        <f t="shared" si="305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300"/>
        <v>41933.291643518518</v>
      </c>
      <c r="P3231">
        <f t="shared" si="303"/>
        <v>108</v>
      </c>
      <c r="Q3231">
        <f t="shared" si="304"/>
        <v>106.8</v>
      </c>
      <c r="R3231" t="str">
        <f t="shared" si="301"/>
        <v>theater</v>
      </c>
      <c r="S3231" t="str">
        <f t="shared" si="302"/>
        <v>plays</v>
      </c>
      <c r="T3231">
        <f t="shared" si="305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300"/>
        <v>41898.168125000004</v>
      </c>
      <c r="P3232">
        <f t="shared" si="303"/>
        <v>110</v>
      </c>
      <c r="Q3232">
        <f t="shared" si="304"/>
        <v>77.22</v>
      </c>
      <c r="R3232" t="str">
        <f t="shared" si="301"/>
        <v>theater</v>
      </c>
      <c r="S3232" t="str">
        <f t="shared" si="302"/>
        <v>plays</v>
      </c>
      <c r="T3232">
        <f t="shared" si="305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300"/>
        <v>42446.943831018521</v>
      </c>
      <c r="P3233">
        <f t="shared" si="303"/>
        <v>161</v>
      </c>
      <c r="Q3233">
        <f t="shared" si="304"/>
        <v>57.5</v>
      </c>
      <c r="R3233" t="str">
        <f t="shared" si="301"/>
        <v>theater</v>
      </c>
      <c r="S3233" t="str">
        <f t="shared" si="302"/>
        <v>plays</v>
      </c>
      <c r="T3233">
        <f t="shared" si="305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300"/>
        <v>42463.81385416667</v>
      </c>
      <c r="P3234">
        <f t="shared" si="303"/>
        <v>131</v>
      </c>
      <c r="Q3234">
        <f t="shared" si="304"/>
        <v>50.46</v>
      </c>
      <c r="R3234" t="str">
        <f t="shared" si="301"/>
        <v>theater</v>
      </c>
      <c r="S3234" t="str">
        <f t="shared" si="302"/>
        <v>plays</v>
      </c>
      <c r="T3234">
        <f t="shared" si="305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300"/>
        <v>42766.805034722223</v>
      </c>
      <c r="P3235">
        <f t="shared" si="303"/>
        <v>119</v>
      </c>
      <c r="Q3235">
        <f t="shared" si="304"/>
        <v>97.38</v>
      </c>
      <c r="R3235" t="str">
        <f t="shared" si="301"/>
        <v>theater</v>
      </c>
      <c r="S3235" t="str">
        <f t="shared" si="302"/>
        <v>plays</v>
      </c>
      <c r="T3235">
        <f t="shared" si="305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300"/>
        <v>42734.789444444439</v>
      </c>
      <c r="P3236">
        <f t="shared" si="303"/>
        <v>100</v>
      </c>
      <c r="Q3236">
        <f t="shared" si="304"/>
        <v>34.92</v>
      </c>
      <c r="R3236" t="str">
        <f t="shared" si="301"/>
        <v>theater</v>
      </c>
      <c r="S3236" t="str">
        <f t="shared" si="302"/>
        <v>plays</v>
      </c>
      <c r="T3236">
        <f t="shared" si="305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300"/>
        <v>42522.347812499997</v>
      </c>
      <c r="P3237">
        <f t="shared" si="303"/>
        <v>103</v>
      </c>
      <c r="Q3237">
        <f t="shared" si="304"/>
        <v>85.53</v>
      </c>
      <c r="R3237" t="str">
        <f t="shared" si="301"/>
        <v>theater</v>
      </c>
      <c r="S3237" t="str">
        <f t="shared" si="302"/>
        <v>plays</v>
      </c>
      <c r="T3237">
        <f t="shared" si="305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300"/>
        <v>42702.917048611111</v>
      </c>
      <c r="P3238">
        <f t="shared" si="303"/>
        <v>101</v>
      </c>
      <c r="Q3238">
        <f t="shared" si="304"/>
        <v>182.91</v>
      </c>
      <c r="R3238" t="str">
        <f t="shared" si="301"/>
        <v>theater</v>
      </c>
      <c r="S3238" t="str">
        <f t="shared" si="302"/>
        <v>plays</v>
      </c>
      <c r="T3238">
        <f t="shared" si="305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300"/>
        <v>42252.474351851852</v>
      </c>
      <c r="P3239">
        <f t="shared" si="303"/>
        <v>101</v>
      </c>
      <c r="Q3239">
        <f t="shared" si="304"/>
        <v>131.13999999999999</v>
      </c>
      <c r="R3239" t="str">
        <f t="shared" si="301"/>
        <v>theater</v>
      </c>
      <c r="S3239" t="str">
        <f t="shared" si="302"/>
        <v>plays</v>
      </c>
      <c r="T3239">
        <f t="shared" si="305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300"/>
        <v>42156.510393518518</v>
      </c>
      <c r="P3240">
        <f t="shared" si="303"/>
        <v>112</v>
      </c>
      <c r="Q3240">
        <f t="shared" si="304"/>
        <v>39.81</v>
      </c>
      <c r="R3240" t="str">
        <f t="shared" si="301"/>
        <v>theater</v>
      </c>
      <c r="S3240" t="str">
        <f t="shared" si="302"/>
        <v>plays</v>
      </c>
      <c r="T3240">
        <f t="shared" si="305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300"/>
        <v>42278.089039351849</v>
      </c>
      <c r="P3241">
        <f t="shared" si="303"/>
        <v>106</v>
      </c>
      <c r="Q3241">
        <f t="shared" si="304"/>
        <v>59.7</v>
      </c>
      <c r="R3241" t="str">
        <f t="shared" si="301"/>
        <v>theater</v>
      </c>
      <c r="S3241" t="str">
        <f t="shared" si="302"/>
        <v>plays</v>
      </c>
      <c r="T3241">
        <f t="shared" si="305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300"/>
        <v>42754.693842592591</v>
      </c>
      <c r="P3242">
        <f t="shared" si="303"/>
        <v>101</v>
      </c>
      <c r="Q3242">
        <f t="shared" si="304"/>
        <v>88.74</v>
      </c>
      <c r="R3242" t="str">
        <f t="shared" si="301"/>
        <v>theater</v>
      </c>
      <c r="S3242" t="str">
        <f t="shared" si="302"/>
        <v>plays</v>
      </c>
      <c r="T3242">
        <f t="shared" si="305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300"/>
        <v>41893.324884259258</v>
      </c>
      <c r="P3243">
        <f t="shared" si="303"/>
        <v>115</v>
      </c>
      <c r="Q3243">
        <f t="shared" si="304"/>
        <v>58.69</v>
      </c>
      <c r="R3243" t="str">
        <f t="shared" si="301"/>
        <v>theater</v>
      </c>
      <c r="S3243" t="str">
        <f t="shared" si="302"/>
        <v>plays</v>
      </c>
      <c r="T3243">
        <f t="shared" si="305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300"/>
        <v>41871.755694444444</v>
      </c>
      <c r="P3244">
        <f t="shared" si="303"/>
        <v>127</v>
      </c>
      <c r="Q3244">
        <f t="shared" si="304"/>
        <v>69.569999999999993</v>
      </c>
      <c r="R3244" t="str">
        <f t="shared" si="301"/>
        <v>theater</v>
      </c>
      <c r="S3244" t="str">
        <f t="shared" si="302"/>
        <v>plays</v>
      </c>
      <c r="T3244">
        <f t="shared" si="305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300"/>
        <v>42262.096782407403</v>
      </c>
      <c r="P3245">
        <f t="shared" si="303"/>
        <v>103</v>
      </c>
      <c r="Q3245">
        <f t="shared" si="304"/>
        <v>115.87</v>
      </c>
      <c r="R3245" t="str">
        <f t="shared" si="301"/>
        <v>theater</v>
      </c>
      <c r="S3245" t="str">
        <f t="shared" si="302"/>
        <v>plays</v>
      </c>
      <c r="T3245">
        <f t="shared" si="305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300"/>
        <v>42675.694236111114</v>
      </c>
      <c r="P3246">
        <f t="shared" si="303"/>
        <v>103</v>
      </c>
      <c r="Q3246">
        <f t="shared" si="304"/>
        <v>23.87</v>
      </c>
      <c r="R3246" t="str">
        <f t="shared" si="301"/>
        <v>theater</v>
      </c>
      <c r="S3246" t="str">
        <f t="shared" si="302"/>
        <v>plays</v>
      </c>
      <c r="T3246">
        <f t="shared" si="305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300"/>
        <v>42135.60020833333</v>
      </c>
      <c r="P3247">
        <f t="shared" si="303"/>
        <v>104</v>
      </c>
      <c r="Q3247">
        <f t="shared" si="304"/>
        <v>81.13</v>
      </c>
      <c r="R3247" t="str">
        <f t="shared" si="301"/>
        <v>theater</v>
      </c>
      <c r="S3247" t="str">
        <f t="shared" si="302"/>
        <v>plays</v>
      </c>
      <c r="T3247">
        <f t="shared" si="305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300"/>
        <v>42230.472222222219</v>
      </c>
      <c r="P3248">
        <f t="shared" si="303"/>
        <v>111</v>
      </c>
      <c r="Q3248">
        <f t="shared" si="304"/>
        <v>57.63</v>
      </c>
      <c r="R3248" t="str">
        <f t="shared" si="301"/>
        <v>theater</v>
      </c>
      <c r="S3248" t="str">
        <f t="shared" si="302"/>
        <v>plays</v>
      </c>
      <c r="T3248">
        <f t="shared" si="305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300"/>
        <v>42167.434166666666</v>
      </c>
      <c r="P3249">
        <f t="shared" si="303"/>
        <v>106</v>
      </c>
      <c r="Q3249">
        <f t="shared" si="304"/>
        <v>46.43</v>
      </c>
      <c r="R3249" t="str">
        <f t="shared" si="301"/>
        <v>theater</v>
      </c>
      <c r="S3249" t="str">
        <f t="shared" si="302"/>
        <v>plays</v>
      </c>
      <c r="T3249">
        <f t="shared" si="305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300"/>
        <v>42068.888391203705</v>
      </c>
      <c r="P3250">
        <f t="shared" si="303"/>
        <v>101</v>
      </c>
      <c r="Q3250">
        <f t="shared" si="304"/>
        <v>60.48</v>
      </c>
      <c r="R3250" t="str">
        <f t="shared" si="301"/>
        <v>theater</v>
      </c>
      <c r="S3250" t="str">
        <f t="shared" si="302"/>
        <v>plays</v>
      </c>
      <c r="T3250">
        <f t="shared" si="305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300"/>
        <v>42145.746689814812</v>
      </c>
      <c r="P3251">
        <f t="shared" si="303"/>
        <v>105</v>
      </c>
      <c r="Q3251">
        <f t="shared" si="304"/>
        <v>65.58</v>
      </c>
      <c r="R3251" t="str">
        <f t="shared" si="301"/>
        <v>theater</v>
      </c>
      <c r="S3251" t="str">
        <f t="shared" si="302"/>
        <v>plays</v>
      </c>
      <c r="T3251">
        <f t="shared" si="305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300"/>
        <v>41918.742175925923</v>
      </c>
      <c r="P3252">
        <f t="shared" si="303"/>
        <v>102</v>
      </c>
      <c r="Q3252">
        <f t="shared" si="304"/>
        <v>119.19</v>
      </c>
      <c r="R3252" t="str">
        <f t="shared" si="301"/>
        <v>theater</v>
      </c>
      <c r="S3252" t="str">
        <f t="shared" si="302"/>
        <v>plays</v>
      </c>
      <c r="T3252">
        <f t="shared" si="305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300"/>
        <v>42146.731087962966</v>
      </c>
      <c r="P3253">
        <f t="shared" si="303"/>
        <v>111</v>
      </c>
      <c r="Q3253">
        <f t="shared" si="304"/>
        <v>83.05</v>
      </c>
      <c r="R3253" t="str">
        <f t="shared" si="301"/>
        <v>theater</v>
      </c>
      <c r="S3253" t="str">
        <f t="shared" si="302"/>
        <v>plays</v>
      </c>
      <c r="T3253">
        <f t="shared" si="305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300"/>
        <v>42590.472685185188</v>
      </c>
      <c r="P3254">
        <f t="shared" si="303"/>
        <v>128</v>
      </c>
      <c r="Q3254">
        <f t="shared" si="304"/>
        <v>57.52</v>
      </c>
      <c r="R3254" t="str">
        <f t="shared" si="301"/>
        <v>theater</v>
      </c>
      <c r="S3254" t="str">
        <f t="shared" si="302"/>
        <v>plays</v>
      </c>
      <c r="T3254">
        <f t="shared" si="305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300"/>
        <v>42602.576712962968</v>
      </c>
      <c r="P3255">
        <f t="shared" si="303"/>
        <v>102</v>
      </c>
      <c r="Q3255">
        <f t="shared" si="304"/>
        <v>177.09</v>
      </c>
      <c r="R3255" t="str">
        <f t="shared" si="301"/>
        <v>theater</v>
      </c>
      <c r="S3255" t="str">
        <f t="shared" si="302"/>
        <v>plays</v>
      </c>
      <c r="T3255">
        <f t="shared" si="305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300"/>
        <v>42059.085752314815</v>
      </c>
      <c r="P3256">
        <f t="shared" si="303"/>
        <v>101</v>
      </c>
      <c r="Q3256">
        <f t="shared" si="304"/>
        <v>70.77</v>
      </c>
      <c r="R3256" t="str">
        <f t="shared" si="301"/>
        <v>theater</v>
      </c>
      <c r="S3256" t="str">
        <f t="shared" si="302"/>
        <v>plays</v>
      </c>
      <c r="T3256">
        <f t="shared" si="305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300"/>
        <v>41889.768229166664</v>
      </c>
      <c r="P3257">
        <f t="shared" si="303"/>
        <v>175</v>
      </c>
      <c r="Q3257">
        <f t="shared" si="304"/>
        <v>29.17</v>
      </c>
      <c r="R3257" t="str">
        <f t="shared" si="301"/>
        <v>theater</v>
      </c>
      <c r="S3257" t="str">
        <f t="shared" si="302"/>
        <v>plays</v>
      </c>
      <c r="T3257">
        <f t="shared" si="305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300"/>
        <v>42144.573807870373</v>
      </c>
      <c r="P3258">
        <f t="shared" si="303"/>
        <v>128</v>
      </c>
      <c r="Q3258">
        <f t="shared" si="304"/>
        <v>72.760000000000005</v>
      </c>
      <c r="R3258" t="str">
        <f t="shared" si="301"/>
        <v>theater</v>
      </c>
      <c r="S3258" t="str">
        <f t="shared" si="302"/>
        <v>plays</v>
      </c>
      <c r="T3258">
        <f t="shared" si="305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300"/>
        <v>42758.559629629628</v>
      </c>
      <c r="P3259">
        <f t="shared" si="303"/>
        <v>106</v>
      </c>
      <c r="Q3259">
        <f t="shared" si="304"/>
        <v>51.85</v>
      </c>
      <c r="R3259" t="str">
        <f t="shared" si="301"/>
        <v>theater</v>
      </c>
      <c r="S3259" t="str">
        <f t="shared" si="302"/>
        <v>plays</v>
      </c>
      <c r="T3259">
        <f t="shared" si="305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300"/>
        <v>41982.887280092589</v>
      </c>
      <c r="P3260">
        <f t="shared" si="303"/>
        <v>105</v>
      </c>
      <c r="Q3260">
        <f t="shared" si="304"/>
        <v>98.2</v>
      </c>
      <c r="R3260" t="str">
        <f t="shared" si="301"/>
        <v>theater</v>
      </c>
      <c r="S3260" t="str">
        <f t="shared" si="302"/>
        <v>plays</v>
      </c>
      <c r="T3260">
        <f t="shared" si="305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300"/>
        <v>42614.760937500003</v>
      </c>
      <c r="P3261">
        <f t="shared" si="303"/>
        <v>106</v>
      </c>
      <c r="Q3261">
        <f t="shared" si="304"/>
        <v>251.74</v>
      </c>
      <c r="R3261" t="str">
        <f t="shared" si="301"/>
        <v>theater</v>
      </c>
      <c r="S3261" t="str">
        <f t="shared" si="302"/>
        <v>plays</v>
      </c>
      <c r="T3261">
        <f t="shared" si="305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300"/>
        <v>42303.672662037032</v>
      </c>
      <c r="P3262">
        <f t="shared" si="303"/>
        <v>109</v>
      </c>
      <c r="Q3262">
        <f t="shared" si="304"/>
        <v>74.819999999999993</v>
      </c>
      <c r="R3262" t="str">
        <f t="shared" si="301"/>
        <v>theater</v>
      </c>
      <c r="S3262" t="str">
        <f t="shared" si="302"/>
        <v>plays</v>
      </c>
      <c r="T3262">
        <f t="shared" si="305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300"/>
        <v>42171.725416666668</v>
      </c>
      <c r="P3263">
        <f t="shared" si="303"/>
        <v>100</v>
      </c>
      <c r="Q3263">
        <f t="shared" si="304"/>
        <v>67.650000000000006</v>
      </c>
      <c r="R3263" t="str">
        <f t="shared" si="301"/>
        <v>theater</v>
      </c>
      <c r="S3263" t="str">
        <f t="shared" si="302"/>
        <v>plays</v>
      </c>
      <c r="T3263">
        <f t="shared" si="305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300"/>
        <v>41964.315532407403</v>
      </c>
      <c r="P3264">
        <f t="shared" si="303"/>
        <v>103</v>
      </c>
      <c r="Q3264">
        <f t="shared" si="304"/>
        <v>93.81</v>
      </c>
      <c r="R3264" t="str">
        <f t="shared" si="301"/>
        <v>theater</v>
      </c>
      <c r="S3264" t="str">
        <f t="shared" si="302"/>
        <v>plays</v>
      </c>
      <c r="T3264">
        <f t="shared" si="305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300"/>
        <v>42284.516064814816</v>
      </c>
      <c r="P3265">
        <f t="shared" si="303"/>
        <v>112</v>
      </c>
      <c r="Q3265">
        <f t="shared" si="304"/>
        <v>41.24</v>
      </c>
      <c r="R3265" t="str">
        <f t="shared" si="301"/>
        <v>theater</v>
      </c>
      <c r="S3265" t="str">
        <f t="shared" si="302"/>
        <v>plays</v>
      </c>
      <c r="T3265">
        <f t="shared" si="305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306">(((J3266/60)/60)/24)+DATE(1970,1,1)</f>
        <v>42016.800208333334</v>
      </c>
      <c r="P3266">
        <f t="shared" si="303"/>
        <v>103</v>
      </c>
      <c r="Q3266">
        <f t="shared" si="304"/>
        <v>52.55</v>
      </c>
      <c r="R3266" t="str">
        <f t="shared" ref="R3266:R3329" si="307">LEFT(N3266,SEARCH("/",N3266)-1)</f>
        <v>theater</v>
      </c>
      <c r="S3266" t="str">
        <f t="shared" ref="S3266:S3329" si="308">RIGHT(N3266,LEN(N3266)-SEARCH("/",N3266))</f>
        <v>plays</v>
      </c>
      <c r="T3266">
        <f t="shared" si="305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306"/>
        <v>42311.711979166663</v>
      </c>
      <c r="P3267">
        <f t="shared" ref="P3267:P3330" si="309">ROUND(E3267/D3267*100,0)</f>
        <v>164</v>
      </c>
      <c r="Q3267">
        <f t="shared" ref="Q3267:Q3330" si="310">IFERROR(ROUND(E3267/L3267,2),0)</f>
        <v>70.290000000000006</v>
      </c>
      <c r="R3267" t="str">
        <f t="shared" si="307"/>
        <v>theater</v>
      </c>
      <c r="S3267" t="str">
        <f t="shared" si="308"/>
        <v>plays</v>
      </c>
      <c r="T3267">
        <f t="shared" ref="T3267:T3330" si="311">YEAR(O3267)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306"/>
        <v>42136.536134259266</v>
      </c>
      <c r="P3268">
        <f t="shared" si="309"/>
        <v>131</v>
      </c>
      <c r="Q3268">
        <f t="shared" si="310"/>
        <v>48.33</v>
      </c>
      <c r="R3268" t="str">
        <f t="shared" si="307"/>
        <v>theater</v>
      </c>
      <c r="S3268" t="str">
        <f t="shared" si="308"/>
        <v>plays</v>
      </c>
      <c r="T3268">
        <f t="shared" si="311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306"/>
        <v>42172.757638888885</v>
      </c>
      <c r="P3269">
        <f t="shared" si="309"/>
        <v>102</v>
      </c>
      <c r="Q3269">
        <f t="shared" si="310"/>
        <v>53.18</v>
      </c>
      <c r="R3269" t="str">
        <f t="shared" si="307"/>
        <v>theater</v>
      </c>
      <c r="S3269" t="str">
        <f t="shared" si="308"/>
        <v>plays</v>
      </c>
      <c r="T3269">
        <f t="shared" si="311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306"/>
        <v>42590.90425925926</v>
      </c>
      <c r="P3270">
        <f t="shared" si="309"/>
        <v>128</v>
      </c>
      <c r="Q3270">
        <f t="shared" si="310"/>
        <v>60.95</v>
      </c>
      <c r="R3270" t="str">
        <f t="shared" si="307"/>
        <v>theater</v>
      </c>
      <c r="S3270" t="str">
        <f t="shared" si="308"/>
        <v>plays</v>
      </c>
      <c r="T3270">
        <f t="shared" si="311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306"/>
        <v>42137.395798611105</v>
      </c>
      <c r="P3271">
        <f t="shared" si="309"/>
        <v>102</v>
      </c>
      <c r="Q3271">
        <f t="shared" si="310"/>
        <v>116</v>
      </c>
      <c r="R3271" t="str">
        <f t="shared" si="307"/>
        <v>theater</v>
      </c>
      <c r="S3271" t="str">
        <f t="shared" si="308"/>
        <v>plays</v>
      </c>
      <c r="T3271">
        <f t="shared" si="311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306"/>
        <v>42167.533159722225</v>
      </c>
      <c r="P3272">
        <f t="shared" si="309"/>
        <v>102</v>
      </c>
      <c r="Q3272">
        <f t="shared" si="310"/>
        <v>61</v>
      </c>
      <c r="R3272" t="str">
        <f t="shared" si="307"/>
        <v>theater</v>
      </c>
      <c r="S3272" t="str">
        <f t="shared" si="308"/>
        <v>plays</v>
      </c>
      <c r="T3272">
        <f t="shared" si="311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306"/>
        <v>41915.437210648146</v>
      </c>
      <c r="P3273">
        <f t="shared" si="309"/>
        <v>130</v>
      </c>
      <c r="Q3273">
        <f t="shared" si="310"/>
        <v>38.24</v>
      </c>
      <c r="R3273" t="str">
        <f t="shared" si="307"/>
        <v>theater</v>
      </c>
      <c r="S3273" t="str">
        <f t="shared" si="308"/>
        <v>plays</v>
      </c>
      <c r="T3273">
        <f t="shared" si="311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306"/>
        <v>42284.500104166669</v>
      </c>
      <c r="P3274">
        <f t="shared" si="309"/>
        <v>154</v>
      </c>
      <c r="Q3274">
        <f t="shared" si="310"/>
        <v>106.5</v>
      </c>
      <c r="R3274" t="str">
        <f t="shared" si="307"/>
        <v>theater</v>
      </c>
      <c r="S3274" t="str">
        <f t="shared" si="308"/>
        <v>plays</v>
      </c>
      <c r="T3274">
        <f t="shared" si="311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306"/>
        <v>42611.801412037035</v>
      </c>
      <c r="P3275">
        <f t="shared" si="309"/>
        <v>107</v>
      </c>
      <c r="Q3275">
        <f t="shared" si="310"/>
        <v>204.57</v>
      </c>
      <c r="R3275" t="str">
        <f t="shared" si="307"/>
        <v>theater</v>
      </c>
      <c r="S3275" t="str">
        <f t="shared" si="308"/>
        <v>plays</v>
      </c>
      <c r="T3275">
        <f t="shared" si="311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306"/>
        <v>42400.704537037032</v>
      </c>
      <c r="P3276">
        <f t="shared" si="309"/>
        <v>101</v>
      </c>
      <c r="Q3276">
        <f t="shared" si="310"/>
        <v>54.91</v>
      </c>
      <c r="R3276" t="str">
        <f t="shared" si="307"/>
        <v>theater</v>
      </c>
      <c r="S3276" t="str">
        <f t="shared" si="308"/>
        <v>plays</v>
      </c>
      <c r="T3276">
        <f t="shared" si="311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306"/>
        <v>42017.88045138889</v>
      </c>
      <c r="P3277">
        <f t="shared" si="309"/>
        <v>100</v>
      </c>
      <c r="Q3277">
        <f t="shared" si="310"/>
        <v>150.41999999999999</v>
      </c>
      <c r="R3277" t="str">
        <f t="shared" si="307"/>
        <v>theater</v>
      </c>
      <c r="S3277" t="str">
        <f t="shared" si="308"/>
        <v>plays</v>
      </c>
      <c r="T3277">
        <f t="shared" si="311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306"/>
        <v>42426.949988425928</v>
      </c>
      <c r="P3278">
        <f t="shared" si="309"/>
        <v>117</v>
      </c>
      <c r="Q3278">
        <f t="shared" si="310"/>
        <v>52.58</v>
      </c>
      <c r="R3278" t="str">
        <f t="shared" si="307"/>
        <v>theater</v>
      </c>
      <c r="S3278" t="str">
        <f t="shared" si="308"/>
        <v>plays</v>
      </c>
      <c r="T3278">
        <f t="shared" si="311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306"/>
        <v>41931.682939814818</v>
      </c>
      <c r="P3279">
        <f t="shared" si="309"/>
        <v>109</v>
      </c>
      <c r="Q3279">
        <f t="shared" si="310"/>
        <v>54.3</v>
      </c>
      <c r="R3279" t="str">
        <f t="shared" si="307"/>
        <v>theater</v>
      </c>
      <c r="S3279" t="str">
        <f t="shared" si="308"/>
        <v>plays</v>
      </c>
      <c r="T3279">
        <f t="shared" si="311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306"/>
        <v>42124.848414351851</v>
      </c>
      <c r="P3280">
        <f t="shared" si="309"/>
        <v>103</v>
      </c>
      <c r="Q3280">
        <f t="shared" si="310"/>
        <v>76.03</v>
      </c>
      <c r="R3280" t="str">
        <f t="shared" si="307"/>
        <v>theater</v>
      </c>
      <c r="S3280" t="str">
        <f t="shared" si="308"/>
        <v>plays</v>
      </c>
      <c r="T3280">
        <f t="shared" si="311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306"/>
        <v>42431.102534722217</v>
      </c>
      <c r="P3281">
        <f t="shared" si="309"/>
        <v>114</v>
      </c>
      <c r="Q3281">
        <f t="shared" si="310"/>
        <v>105.21</v>
      </c>
      <c r="R3281" t="str">
        <f t="shared" si="307"/>
        <v>theater</v>
      </c>
      <c r="S3281" t="str">
        <f t="shared" si="308"/>
        <v>plays</v>
      </c>
      <c r="T3281">
        <f t="shared" si="311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306"/>
        <v>42121.756921296299</v>
      </c>
      <c r="P3282">
        <f t="shared" si="309"/>
        <v>103</v>
      </c>
      <c r="Q3282">
        <f t="shared" si="310"/>
        <v>68.67</v>
      </c>
      <c r="R3282" t="str">
        <f t="shared" si="307"/>
        <v>theater</v>
      </c>
      <c r="S3282" t="str">
        <f t="shared" si="308"/>
        <v>plays</v>
      </c>
      <c r="T3282">
        <f t="shared" si="311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306"/>
        <v>42219.019733796296</v>
      </c>
      <c r="P3283">
        <f t="shared" si="309"/>
        <v>122</v>
      </c>
      <c r="Q3283">
        <f t="shared" si="310"/>
        <v>129.36000000000001</v>
      </c>
      <c r="R3283" t="str">
        <f t="shared" si="307"/>
        <v>theater</v>
      </c>
      <c r="S3283" t="str">
        <f t="shared" si="308"/>
        <v>plays</v>
      </c>
      <c r="T3283">
        <f t="shared" si="311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306"/>
        <v>42445.19430555556</v>
      </c>
      <c r="P3284">
        <f t="shared" si="309"/>
        <v>103</v>
      </c>
      <c r="Q3284">
        <f t="shared" si="310"/>
        <v>134.26</v>
      </c>
      <c r="R3284" t="str">
        <f t="shared" si="307"/>
        <v>theater</v>
      </c>
      <c r="S3284" t="str">
        <f t="shared" si="308"/>
        <v>plays</v>
      </c>
      <c r="T3284">
        <f t="shared" si="311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306"/>
        <v>42379.74418981481</v>
      </c>
      <c r="P3285">
        <f t="shared" si="309"/>
        <v>105</v>
      </c>
      <c r="Q3285">
        <f t="shared" si="310"/>
        <v>17.829999999999998</v>
      </c>
      <c r="R3285" t="str">
        <f t="shared" si="307"/>
        <v>theater</v>
      </c>
      <c r="S3285" t="str">
        <f t="shared" si="308"/>
        <v>plays</v>
      </c>
      <c r="T3285">
        <f t="shared" si="311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306"/>
        <v>42380.884872685187</v>
      </c>
      <c r="P3286">
        <f t="shared" si="309"/>
        <v>102</v>
      </c>
      <c r="Q3286">
        <f t="shared" si="310"/>
        <v>203.2</v>
      </c>
      <c r="R3286" t="str">
        <f t="shared" si="307"/>
        <v>theater</v>
      </c>
      <c r="S3286" t="str">
        <f t="shared" si="308"/>
        <v>plays</v>
      </c>
      <c r="T3286">
        <f t="shared" si="311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306"/>
        <v>42762.942430555559</v>
      </c>
      <c r="P3287">
        <f t="shared" si="309"/>
        <v>112</v>
      </c>
      <c r="Q3287">
        <f t="shared" si="310"/>
        <v>69.19</v>
      </c>
      <c r="R3287" t="str">
        <f t="shared" si="307"/>
        <v>theater</v>
      </c>
      <c r="S3287" t="str">
        <f t="shared" si="308"/>
        <v>plays</v>
      </c>
      <c r="T3287">
        <f t="shared" si="311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306"/>
        <v>42567.840069444443</v>
      </c>
      <c r="P3288">
        <f t="shared" si="309"/>
        <v>102</v>
      </c>
      <c r="Q3288">
        <f t="shared" si="310"/>
        <v>125.12</v>
      </c>
      <c r="R3288" t="str">
        <f t="shared" si="307"/>
        <v>theater</v>
      </c>
      <c r="S3288" t="str">
        <f t="shared" si="308"/>
        <v>plays</v>
      </c>
      <c r="T3288">
        <f t="shared" si="311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306"/>
        <v>42311.750324074077</v>
      </c>
      <c r="P3289">
        <f t="shared" si="309"/>
        <v>100</v>
      </c>
      <c r="Q3289">
        <f t="shared" si="310"/>
        <v>73.53</v>
      </c>
      <c r="R3289" t="str">
        <f t="shared" si="307"/>
        <v>theater</v>
      </c>
      <c r="S3289" t="str">
        <f t="shared" si="308"/>
        <v>plays</v>
      </c>
      <c r="T3289">
        <f t="shared" si="311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306"/>
        <v>42505.774479166663</v>
      </c>
      <c r="P3290">
        <f t="shared" si="309"/>
        <v>100</v>
      </c>
      <c r="Q3290">
        <f t="shared" si="310"/>
        <v>48.44</v>
      </c>
      <c r="R3290" t="str">
        <f t="shared" si="307"/>
        <v>theater</v>
      </c>
      <c r="S3290" t="str">
        <f t="shared" si="308"/>
        <v>plays</v>
      </c>
      <c r="T3290">
        <f t="shared" si="311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306"/>
        <v>42758.368078703701</v>
      </c>
      <c r="P3291">
        <f t="shared" si="309"/>
        <v>133</v>
      </c>
      <c r="Q3291">
        <f t="shared" si="310"/>
        <v>26.61</v>
      </c>
      <c r="R3291" t="str">
        <f t="shared" si="307"/>
        <v>theater</v>
      </c>
      <c r="S3291" t="str">
        <f t="shared" si="308"/>
        <v>plays</v>
      </c>
      <c r="T3291">
        <f t="shared" si="311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306"/>
        <v>42775.51494212963</v>
      </c>
      <c r="P3292">
        <f t="shared" si="309"/>
        <v>121</v>
      </c>
      <c r="Q3292">
        <f t="shared" si="310"/>
        <v>33.67</v>
      </c>
      <c r="R3292" t="str">
        <f t="shared" si="307"/>
        <v>theater</v>
      </c>
      <c r="S3292" t="str">
        <f t="shared" si="308"/>
        <v>plays</v>
      </c>
      <c r="T3292">
        <f t="shared" si="311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306"/>
        <v>42232.702546296292</v>
      </c>
      <c r="P3293">
        <f t="shared" si="309"/>
        <v>114</v>
      </c>
      <c r="Q3293">
        <f t="shared" si="310"/>
        <v>40.71</v>
      </c>
      <c r="R3293" t="str">
        <f t="shared" si="307"/>
        <v>theater</v>
      </c>
      <c r="S3293" t="str">
        <f t="shared" si="308"/>
        <v>plays</v>
      </c>
      <c r="T3293">
        <f t="shared" si="311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306"/>
        <v>42282.770231481481</v>
      </c>
      <c r="P3294">
        <f t="shared" si="309"/>
        <v>286</v>
      </c>
      <c r="Q3294">
        <f t="shared" si="310"/>
        <v>19.27</v>
      </c>
      <c r="R3294" t="str">
        <f t="shared" si="307"/>
        <v>theater</v>
      </c>
      <c r="S3294" t="str">
        <f t="shared" si="308"/>
        <v>plays</v>
      </c>
      <c r="T3294">
        <f t="shared" si="311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306"/>
        <v>42768.425370370373</v>
      </c>
      <c r="P3295">
        <f t="shared" si="309"/>
        <v>170</v>
      </c>
      <c r="Q3295">
        <f t="shared" si="310"/>
        <v>84.29</v>
      </c>
      <c r="R3295" t="str">
        <f t="shared" si="307"/>
        <v>theater</v>
      </c>
      <c r="S3295" t="str">
        <f t="shared" si="308"/>
        <v>plays</v>
      </c>
      <c r="T3295">
        <f t="shared" si="311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306"/>
        <v>42141.541134259256</v>
      </c>
      <c r="P3296">
        <f t="shared" si="309"/>
        <v>118</v>
      </c>
      <c r="Q3296">
        <f t="shared" si="310"/>
        <v>29.58</v>
      </c>
      <c r="R3296" t="str">
        <f t="shared" si="307"/>
        <v>theater</v>
      </c>
      <c r="S3296" t="str">
        <f t="shared" si="308"/>
        <v>plays</v>
      </c>
      <c r="T3296">
        <f t="shared" si="311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306"/>
        <v>42609.442465277782</v>
      </c>
      <c r="P3297">
        <f t="shared" si="309"/>
        <v>103</v>
      </c>
      <c r="Q3297">
        <f t="shared" si="310"/>
        <v>26.67</v>
      </c>
      <c r="R3297" t="str">
        <f t="shared" si="307"/>
        <v>theater</v>
      </c>
      <c r="S3297" t="str">
        <f t="shared" si="308"/>
        <v>plays</v>
      </c>
      <c r="T3297">
        <f t="shared" si="311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306"/>
        <v>42309.756620370375</v>
      </c>
      <c r="P3298">
        <f t="shared" si="309"/>
        <v>144</v>
      </c>
      <c r="Q3298">
        <f t="shared" si="310"/>
        <v>45.98</v>
      </c>
      <c r="R3298" t="str">
        <f t="shared" si="307"/>
        <v>theater</v>
      </c>
      <c r="S3298" t="str">
        <f t="shared" si="308"/>
        <v>plays</v>
      </c>
      <c r="T3298">
        <f t="shared" si="311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306"/>
        <v>42193.771481481483</v>
      </c>
      <c r="P3299">
        <f t="shared" si="309"/>
        <v>100</v>
      </c>
      <c r="Q3299">
        <f t="shared" si="310"/>
        <v>125.09</v>
      </c>
      <c r="R3299" t="str">
        <f t="shared" si="307"/>
        <v>theater</v>
      </c>
      <c r="S3299" t="str">
        <f t="shared" si="308"/>
        <v>plays</v>
      </c>
      <c r="T3299">
        <f t="shared" si="311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306"/>
        <v>42239.957962962959</v>
      </c>
      <c r="P3300">
        <f t="shared" si="309"/>
        <v>102</v>
      </c>
      <c r="Q3300">
        <f t="shared" si="310"/>
        <v>141.29</v>
      </c>
      <c r="R3300" t="str">
        <f t="shared" si="307"/>
        <v>theater</v>
      </c>
      <c r="S3300" t="str">
        <f t="shared" si="308"/>
        <v>plays</v>
      </c>
      <c r="T3300">
        <f t="shared" si="311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306"/>
        <v>42261.917395833334</v>
      </c>
      <c r="P3301">
        <f t="shared" si="309"/>
        <v>116</v>
      </c>
      <c r="Q3301">
        <f t="shared" si="310"/>
        <v>55.33</v>
      </c>
      <c r="R3301" t="str">
        <f t="shared" si="307"/>
        <v>theater</v>
      </c>
      <c r="S3301" t="str">
        <f t="shared" si="308"/>
        <v>plays</v>
      </c>
      <c r="T3301">
        <f t="shared" si="311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306"/>
        <v>42102.743773148148</v>
      </c>
      <c r="P3302">
        <f t="shared" si="309"/>
        <v>136</v>
      </c>
      <c r="Q3302">
        <f t="shared" si="310"/>
        <v>46.42</v>
      </c>
      <c r="R3302" t="str">
        <f t="shared" si="307"/>
        <v>theater</v>
      </c>
      <c r="S3302" t="str">
        <f t="shared" si="308"/>
        <v>plays</v>
      </c>
      <c r="T3302">
        <f t="shared" si="311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306"/>
        <v>42538.73583333334</v>
      </c>
      <c r="P3303">
        <f t="shared" si="309"/>
        <v>133</v>
      </c>
      <c r="Q3303">
        <f t="shared" si="310"/>
        <v>57.2</v>
      </c>
      <c r="R3303" t="str">
        <f t="shared" si="307"/>
        <v>theater</v>
      </c>
      <c r="S3303" t="str">
        <f t="shared" si="308"/>
        <v>plays</v>
      </c>
      <c r="T3303">
        <f t="shared" si="311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306"/>
        <v>42681.35157407407</v>
      </c>
      <c r="P3304">
        <f t="shared" si="309"/>
        <v>103</v>
      </c>
      <c r="Q3304">
        <f t="shared" si="310"/>
        <v>173.7</v>
      </c>
      <c r="R3304" t="str">
        <f t="shared" si="307"/>
        <v>theater</v>
      </c>
      <c r="S3304" t="str">
        <f t="shared" si="308"/>
        <v>plays</v>
      </c>
      <c r="T3304">
        <f t="shared" si="311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306"/>
        <v>42056.65143518518</v>
      </c>
      <c r="P3305">
        <f t="shared" si="309"/>
        <v>116</v>
      </c>
      <c r="Q3305">
        <f t="shared" si="310"/>
        <v>59.6</v>
      </c>
      <c r="R3305" t="str">
        <f t="shared" si="307"/>
        <v>theater</v>
      </c>
      <c r="S3305" t="str">
        <f t="shared" si="308"/>
        <v>plays</v>
      </c>
      <c r="T3305">
        <f t="shared" si="311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306"/>
        <v>42696.624444444446</v>
      </c>
      <c r="P3306">
        <f t="shared" si="309"/>
        <v>105</v>
      </c>
      <c r="Q3306">
        <f t="shared" si="310"/>
        <v>89.59</v>
      </c>
      <c r="R3306" t="str">
        <f t="shared" si="307"/>
        <v>theater</v>
      </c>
      <c r="S3306" t="str">
        <f t="shared" si="308"/>
        <v>plays</v>
      </c>
      <c r="T3306">
        <f t="shared" si="311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306"/>
        <v>42186.855879629627</v>
      </c>
      <c r="P3307">
        <f t="shared" si="309"/>
        <v>102</v>
      </c>
      <c r="Q3307">
        <f t="shared" si="310"/>
        <v>204.05</v>
      </c>
      <c r="R3307" t="str">
        <f t="shared" si="307"/>
        <v>theater</v>
      </c>
      <c r="S3307" t="str">
        <f t="shared" si="308"/>
        <v>plays</v>
      </c>
      <c r="T3307">
        <f t="shared" si="311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306"/>
        <v>42493.219236111108</v>
      </c>
      <c r="P3308">
        <f t="shared" si="309"/>
        <v>175</v>
      </c>
      <c r="Q3308">
        <f t="shared" si="310"/>
        <v>48.7</v>
      </c>
      <c r="R3308" t="str">
        <f t="shared" si="307"/>
        <v>theater</v>
      </c>
      <c r="S3308" t="str">
        <f t="shared" si="308"/>
        <v>plays</v>
      </c>
      <c r="T3308">
        <f t="shared" si="311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306"/>
        <v>42475.057164351849</v>
      </c>
      <c r="P3309">
        <f t="shared" si="309"/>
        <v>107</v>
      </c>
      <c r="Q3309">
        <f t="shared" si="310"/>
        <v>53.34</v>
      </c>
      <c r="R3309" t="str">
        <f t="shared" si="307"/>
        <v>theater</v>
      </c>
      <c r="S3309" t="str">
        <f t="shared" si="308"/>
        <v>plays</v>
      </c>
      <c r="T3309">
        <f t="shared" si="311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306"/>
        <v>42452.876909722225</v>
      </c>
      <c r="P3310">
        <f t="shared" si="309"/>
        <v>122</v>
      </c>
      <c r="Q3310">
        <f t="shared" si="310"/>
        <v>75.09</v>
      </c>
      <c r="R3310" t="str">
        <f t="shared" si="307"/>
        <v>theater</v>
      </c>
      <c r="S3310" t="str">
        <f t="shared" si="308"/>
        <v>plays</v>
      </c>
      <c r="T3310">
        <f t="shared" si="311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306"/>
        <v>42628.650208333333</v>
      </c>
      <c r="P3311">
        <f t="shared" si="309"/>
        <v>159</v>
      </c>
      <c r="Q3311">
        <f t="shared" si="310"/>
        <v>18</v>
      </c>
      <c r="R3311" t="str">
        <f t="shared" si="307"/>
        <v>theater</v>
      </c>
      <c r="S3311" t="str">
        <f t="shared" si="308"/>
        <v>plays</v>
      </c>
      <c r="T3311">
        <f t="shared" si="311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306"/>
        <v>42253.928530092591</v>
      </c>
      <c r="P3312">
        <f t="shared" si="309"/>
        <v>100</v>
      </c>
      <c r="Q3312">
        <f t="shared" si="310"/>
        <v>209.84</v>
      </c>
      <c r="R3312" t="str">
        <f t="shared" si="307"/>
        <v>theater</v>
      </c>
      <c r="S3312" t="str">
        <f t="shared" si="308"/>
        <v>plays</v>
      </c>
      <c r="T3312">
        <f t="shared" si="311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306"/>
        <v>42264.29178240741</v>
      </c>
      <c r="P3313">
        <f t="shared" si="309"/>
        <v>110</v>
      </c>
      <c r="Q3313">
        <f t="shared" si="310"/>
        <v>61.02</v>
      </c>
      <c r="R3313" t="str">
        <f t="shared" si="307"/>
        <v>theater</v>
      </c>
      <c r="S3313" t="str">
        <f t="shared" si="308"/>
        <v>plays</v>
      </c>
      <c r="T3313">
        <f t="shared" si="311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306"/>
        <v>42664.809560185182</v>
      </c>
      <c r="P3314">
        <f t="shared" si="309"/>
        <v>100</v>
      </c>
      <c r="Q3314">
        <f t="shared" si="310"/>
        <v>61</v>
      </c>
      <c r="R3314" t="str">
        <f t="shared" si="307"/>
        <v>theater</v>
      </c>
      <c r="S3314" t="str">
        <f t="shared" si="308"/>
        <v>plays</v>
      </c>
      <c r="T3314">
        <f t="shared" si="311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306"/>
        <v>42382.244409722218</v>
      </c>
      <c r="P3315">
        <f t="shared" si="309"/>
        <v>116</v>
      </c>
      <c r="Q3315">
        <f t="shared" si="310"/>
        <v>80.03</v>
      </c>
      <c r="R3315" t="str">
        <f t="shared" si="307"/>
        <v>theater</v>
      </c>
      <c r="S3315" t="str">
        <f t="shared" si="308"/>
        <v>plays</v>
      </c>
      <c r="T3315">
        <f t="shared" si="311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306"/>
        <v>42105.267488425925</v>
      </c>
      <c r="P3316">
        <f t="shared" si="309"/>
        <v>211</v>
      </c>
      <c r="Q3316">
        <f t="shared" si="310"/>
        <v>29.07</v>
      </c>
      <c r="R3316" t="str">
        <f t="shared" si="307"/>
        <v>theater</v>
      </c>
      <c r="S3316" t="str">
        <f t="shared" si="308"/>
        <v>plays</v>
      </c>
      <c r="T3316">
        <f t="shared" si="311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306"/>
        <v>42466.303715277783</v>
      </c>
      <c r="P3317">
        <f t="shared" si="309"/>
        <v>110</v>
      </c>
      <c r="Q3317">
        <f t="shared" si="310"/>
        <v>49.44</v>
      </c>
      <c r="R3317" t="str">
        <f t="shared" si="307"/>
        <v>theater</v>
      </c>
      <c r="S3317" t="str">
        <f t="shared" si="308"/>
        <v>plays</v>
      </c>
      <c r="T3317">
        <f t="shared" si="311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306"/>
        <v>41826.871238425927</v>
      </c>
      <c r="P3318">
        <f t="shared" si="309"/>
        <v>100</v>
      </c>
      <c r="Q3318">
        <f t="shared" si="310"/>
        <v>93.98</v>
      </c>
      <c r="R3318" t="str">
        <f t="shared" si="307"/>
        <v>theater</v>
      </c>
      <c r="S3318" t="str">
        <f t="shared" si="308"/>
        <v>plays</v>
      </c>
      <c r="T3318">
        <f t="shared" si="311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306"/>
        <v>42499.039629629624</v>
      </c>
      <c r="P3319">
        <f t="shared" si="309"/>
        <v>106</v>
      </c>
      <c r="Q3319">
        <f t="shared" si="310"/>
        <v>61.94</v>
      </c>
      <c r="R3319" t="str">
        <f t="shared" si="307"/>
        <v>theater</v>
      </c>
      <c r="S3319" t="str">
        <f t="shared" si="308"/>
        <v>plays</v>
      </c>
      <c r="T3319">
        <f t="shared" si="311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306"/>
        <v>42431.302002314813</v>
      </c>
      <c r="P3320">
        <f t="shared" si="309"/>
        <v>126</v>
      </c>
      <c r="Q3320">
        <f t="shared" si="310"/>
        <v>78.5</v>
      </c>
      <c r="R3320" t="str">
        <f t="shared" si="307"/>
        <v>theater</v>
      </c>
      <c r="S3320" t="str">
        <f t="shared" si="308"/>
        <v>plays</v>
      </c>
      <c r="T3320">
        <f t="shared" si="311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306"/>
        <v>41990.585486111115</v>
      </c>
      <c r="P3321">
        <f t="shared" si="309"/>
        <v>108</v>
      </c>
      <c r="Q3321">
        <f t="shared" si="310"/>
        <v>33.75</v>
      </c>
      <c r="R3321" t="str">
        <f t="shared" si="307"/>
        <v>theater</v>
      </c>
      <c r="S3321" t="str">
        <f t="shared" si="308"/>
        <v>plays</v>
      </c>
      <c r="T3321">
        <f t="shared" si="311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306"/>
        <v>42513.045798611114</v>
      </c>
      <c r="P3322">
        <f t="shared" si="309"/>
        <v>101</v>
      </c>
      <c r="Q3322">
        <f t="shared" si="310"/>
        <v>66.45</v>
      </c>
      <c r="R3322" t="str">
        <f t="shared" si="307"/>
        <v>theater</v>
      </c>
      <c r="S3322" t="str">
        <f t="shared" si="308"/>
        <v>plays</v>
      </c>
      <c r="T3322">
        <f t="shared" si="311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306"/>
        <v>41914.100289351853</v>
      </c>
      <c r="P3323">
        <f t="shared" si="309"/>
        <v>107</v>
      </c>
      <c r="Q3323">
        <f t="shared" si="310"/>
        <v>35.799999999999997</v>
      </c>
      <c r="R3323" t="str">
        <f t="shared" si="307"/>
        <v>theater</v>
      </c>
      <c r="S3323" t="str">
        <f t="shared" si="308"/>
        <v>plays</v>
      </c>
      <c r="T3323">
        <f t="shared" si="311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306"/>
        <v>42521.010370370372</v>
      </c>
      <c r="P3324">
        <f t="shared" si="309"/>
        <v>102</v>
      </c>
      <c r="Q3324">
        <f t="shared" si="310"/>
        <v>145.65</v>
      </c>
      <c r="R3324" t="str">
        <f t="shared" si="307"/>
        <v>theater</v>
      </c>
      <c r="S3324" t="str">
        <f t="shared" si="308"/>
        <v>plays</v>
      </c>
      <c r="T3324">
        <f t="shared" si="311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306"/>
        <v>42608.36583333333</v>
      </c>
      <c r="P3325">
        <f t="shared" si="309"/>
        <v>126</v>
      </c>
      <c r="Q3325">
        <f t="shared" si="310"/>
        <v>25.69</v>
      </c>
      <c r="R3325" t="str">
        <f t="shared" si="307"/>
        <v>theater</v>
      </c>
      <c r="S3325" t="str">
        <f t="shared" si="308"/>
        <v>plays</v>
      </c>
      <c r="T3325">
        <f t="shared" si="311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306"/>
        <v>42512.58321759259</v>
      </c>
      <c r="P3326">
        <f t="shared" si="309"/>
        <v>102</v>
      </c>
      <c r="Q3326">
        <f t="shared" si="310"/>
        <v>152.5</v>
      </c>
      <c r="R3326" t="str">
        <f t="shared" si="307"/>
        <v>theater</v>
      </c>
      <c r="S3326" t="str">
        <f t="shared" si="308"/>
        <v>plays</v>
      </c>
      <c r="T3326">
        <f t="shared" si="311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306"/>
        <v>42064.785613425927</v>
      </c>
      <c r="P3327">
        <f t="shared" si="309"/>
        <v>113</v>
      </c>
      <c r="Q3327">
        <f t="shared" si="310"/>
        <v>30</v>
      </c>
      <c r="R3327" t="str">
        <f t="shared" si="307"/>
        <v>theater</v>
      </c>
      <c r="S3327" t="str">
        <f t="shared" si="308"/>
        <v>plays</v>
      </c>
      <c r="T3327">
        <f t="shared" si="311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306"/>
        <v>42041.714178240742</v>
      </c>
      <c r="P3328">
        <f t="shared" si="309"/>
        <v>101</v>
      </c>
      <c r="Q3328">
        <f t="shared" si="310"/>
        <v>142.28</v>
      </c>
      <c r="R3328" t="str">
        <f t="shared" si="307"/>
        <v>theater</v>
      </c>
      <c r="S3328" t="str">
        <f t="shared" si="308"/>
        <v>plays</v>
      </c>
      <c r="T3328">
        <f t="shared" si="311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306"/>
        <v>42468.374606481477</v>
      </c>
      <c r="P3329">
        <f t="shared" si="309"/>
        <v>101</v>
      </c>
      <c r="Q3329">
        <f t="shared" si="310"/>
        <v>24.55</v>
      </c>
      <c r="R3329" t="str">
        <f t="shared" si="307"/>
        <v>theater</v>
      </c>
      <c r="S3329" t="str">
        <f t="shared" si="308"/>
        <v>plays</v>
      </c>
      <c r="T3329">
        <f t="shared" si="311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312">(((J3330/60)/60)/24)+DATE(1970,1,1)</f>
        <v>41822.57503472222</v>
      </c>
      <c r="P3330">
        <f t="shared" si="309"/>
        <v>146</v>
      </c>
      <c r="Q3330">
        <f t="shared" si="310"/>
        <v>292.77999999999997</v>
      </c>
      <c r="R3330" t="str">
        <f t="shared" ref="R3330:R3393" si="313">LEFT(N3330,SEARCH("/",N3330)-1)</f>
        <v>theater</v>
      </c>
      <c r="S3330" t="str">
        <f t="shared" ref="S3330:S3393" si="314">RIGHT(N3330,LEN(N3330)-SEARCH("/",N3330))</f>
        <v>plays</v>
      </c>
      <c r="T3330">
        <f t="shared" si="311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312"/>
        <v>41837.323009259257</v>
      </c>
      <c r="P3331">
        <f t="shared" ref="P3331:P3394" si="315">ROUND(E3331/D3331*100,0)</f>
        <v>117</v>
      </c>
      <c r="Q3331">
        <f t="shared" ref="Q3331:Q3394" si="316">IFERROR(ROUND(E3331/L3331,2),0)</f>
        <v>44.92</v>
      </c>
      <c r="R3331" t="str">
        <f t="shared" si="313"/>
        <v>theater</v>
      </c>
      <c r="S3331" t="str">
        <f t="shared" si="314"/>
        <v>plays</v>
      </c>
      <c r="T3331">
        <f t="shared" ref="T3331:T3394" si="317">YEAR(O3331)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312"/>
        <v>42065.887361111112</v>
      </c>
      <c r="P3332">
        <f t="shared" si="315"/>
        <v>106</v>
      </c>
      <c r="Q3332">
        <f t="shared" si="316"/>
        <v>23.1</v>
      </c>
      <c r="R3332" t="str">
        <f t="shared" si="313"/>
        <v>theater</v>
      </c>
      <c r="S3332" t="str">
        <f t="shared" si="314"/>
        <v>plays</v>
      </c>
      <c r="T3332">
        <f t="shared" si="317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312"/>
        <v>42248.697754629626</v>
      </c>
      <c r="P3333">
        <f t="shared" si="315"/>
        <v>105</v>
      </c>
      <c r="Q3333">
        <f t="shared" si="316"/>
        <v>80.400000000000006</v>
      </c>
      <c r="R3333" t="str">
        <f t="shared" si="313"/>
        <v>theater</v>
      </c>
      <c r="S3333" t="str">
        <f t="shared" si="314"/>
        <v>plays</v>
      </c>
      <c r="T3333">
        <f t="shared" si="317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312"/>
        <v>41809.860300925924</v>
      </c>
      <c r="P3334">
        <f t="shared" si="315"/>
        <v>100</v>
      </c>
      <c r="Q3334">
        <f t="shared" si="316"/>
        <v>72.290000000000006</v>
      </c>
      <c r="R3334" t="str">
        <f t="shared" si="313"/>
        <v>theater</v>
      </c>
      <c r="S3334" t="str">
        <f t="shared" si="314"/>
        <v>plays</v>
      </c>
      <c r="T3334">
        <f t="shared" si="317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312"/>
        <v>42148.676851851851</v>
      </c>
      <c r="P3335">
        <f t="shared" si="315"/>
        <v>105</v>
      </c>
      <c r="Q3335">
        <f t="shared" si="316"/>
        <v>32.97</v>
      </c>
      <c r="R3335" t="str">
        <f t="shared" si="313"/>
        <v>theater</v>
      </c>
      <c r="S3335" t="str">
        <f t="shared" si="314"/>
        <v>plays</v>
      </c>
      <c r="T3335">
        <f t="shared" si="317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312"/>
        <v>42185.521087962959</v>
      </c>
      <c r="P3336">
        <f t="shared" si="315"/>
        <v>139</v>
      </c>
      <c r="Q3336">
        <f t="shared" si="316"/>
        <v>116.65</v>
      </c>
      <c r="R3336" t="str">
        <f t="shared" si="313"/>
        <v>theater</v>
      </c>
      <c r="S3336" t="str">
        <f t="shared" si="314"/>
        <v>plays</v>
      </c>
      <c r="T3336">
        <f t="shared" si="317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312"/>
        <v>41827.674143518518</v>
      </c>
      <c r="P3337">
        <f t="shared" si="315"/>
        <v>100</v>
      </c>
      <c r="Q3337">
        <f t="shared" si="316"/>
        <v>79.62</v>
      </c>
      <c r="R3337" t="str">
        <f t="shared" si="313"/>
        <v>theater</v>
      </c>
      <c r="S3337" t="str">
        <f t="shared" si="314"/>
        <v>plays</v>
      </c>
      <c r="T3337">
        <f t="shared" si="317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312"/>
        <v>42437.398680555561</v>
      </c>
      <c r="P3338">
        <f t="shared" si="315"/>
        <v>100</v>
      </c>
      <c r="Q3338">
        <f t="shared" si="316"/>
        <v>27.78</v>
      </c>
      <c r="R3338" t="str">
        <f t="shared" si="313"/>
        <v>theater</v>
      </c>
      <c r="S3338" t="str">
        <f t="shared" si="314"/>
        <v>plays</v>
      </c>
      <c r="T3338">
        <f t="shared" si="317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312"/>
        <v>41901.282025462962</v>
      </c>
      <c r="P3339">
        <f t="shared" si="315"/>
        <v>110</v>
      </c>
      <c r="Q3339">
        <f t="shared" si="316"/>
        <v>81.03</v>
      </c>
      <c r="R3339" t="str">
        <f t="shared" si="313"/>
        <v>theater</v>
      </c>
      <c r="S3339" t="str">
        <f t="shared" si="314"/>
        <v>plays</v>
      </c>
      <c r="T3339">
        <f t="shared" si="317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312"/>
        <v>42769.574999999997</v>
      </c>
      <c r="P3340">
        <f t="shared" si="315"/>
        <v>102</v>
      </c>
      <c r="Q3340">
        <f t="shared" si="316"/>
        <v>136.85</v>
      </c>
      <c r="R3340" t="str">
        <f t="shared" si="313"/>
        <v>theater</v>
      </c>
      <c r="S3340" t="str">
        <f t="shared" si="314"/>
        <v>plays</v>
      </c>
      <c r="T3340">
        <f t="shared" si="317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312"/>
        <v>42549.665717592594</v>
      </c>
      <c r="P3341">
        <f t="shared" si="315"/>
        <v>104</v>
      </c>
      <c r="Q3341">
        <f t="shared" si="316"/>
        <v>177.62</v>
      </c>
      <c r="R3341" t="str">
        <f t="shared" si="313"/>
        <v>theater</v>
      </c>
      <c r="S3341" t="str">
        <f t="shared" si="314"/>
        <v>plays</v>
      </c>
      <c r="T3341">
        <f t="shared" si="317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312"/>
        <v>42685.974004629628</v>
      </c>
      <c r="P3342">
        <f t="shared" si="315"/>
        <v>138</v>
      </c>
      <c r="Q3342">
        <f t="shared" si="316"/>
        <v>109.08</v>
      </c>
      <c r="R3342" t="str">
        <f t="shared" si="313"/>
        <v>theater</v>
      </c>
      <c r="S3342" t="str">
        <f t="shared" si="314"/>
        <v>plays</v>
      </c>
      <c r="T3342">
        <f t="shared" si="317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312"/>
        <v>42510.798854166671</v>
      </c>
      <c r="P3343">
        <f t="shared" si="315"/>
        <v>100</v>
      </c>
      <c r="Q3343">
        <f t="shared" si="316"/>
        <v>119.64</v>
      </c>
      <c r="R3343" t="str">
        <f t="shared" si="313"/>
        <v>theater</v>
      </c>
      <c r="S3343" t="str">
        <f t="shared" si="314"/>
        <v>plays</v>
      </c>
      <c r="T3343">
        <f t="shared" si="317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312"/>
        <v>42062.296412037031</v>
      </c>
      <c r="P3344">
        <f t="shared" si="315"/>
        <v>102</v>
      </c>
      <c r="Q3344">
        <f t="shared" si="316"/>
        <v>78.209999999999994</v>
      </c>
      <c r="R3344" t="str">
        <f t="shared" si="313"/>
        <v>theater</v>
      </c>
      <c r="S3344" t="str">
        <f t="shared" si="314"/>
        <v>plays</v>
      </c>
      <c r="T3344">
        <f t="shared" si="317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312"/>
        <v>42452.916481481487</v>
      </c>
      <c r="P3345">
        <f t="shared" si="315"/>
        <v>171</v>
      </c>
      <c r="Q3345">
        <f t="shared" si="316"/>
        <v>52.17</v>
      </c>
      <c r="R3345" t="str">
        <f t="shared" si="313"/>
        <v>theater</v>
      </c>
      <c r="S3345" t="str">
        <f t="shared" si="314"/>
        <v>plays</v>
      </c>
      <c r="T3345">
        <f t="shared" si="317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312"/>
        <v>41851.200150462959</v>
      </c>
      <c r="P3346">
        <f t="shared" si="315"/>
        <v>101</v>
      </c>
      <c r="Q3346">
        <f t="shared" si="316"/>
        <v>114.13</v>
      </c>
      <c r="R3346" t="str">
        <f t="shared" si="313"/>
        <v>theater</v>
      </c>
      <c r="S3346" t="str">
        <f t="shared" si="314"/>
        <v>plays</v>
      </c>
      <c r="T3346">
        <f t="shared" si="317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312"/>
        <v>42053.106111111112</v>
      </c>
      <c r="P3347">
        <f t="shared" si="315"/>
        <v>130</v>
      </c>
      <c r="Q3347">
        <f t="shared" si="316"/>
        <v>50</v>
      </c>
      <c r="R3347" t="str">
        <f t="shared" si="313"/>
        <v>theater</v>
      </c>
      <c r="S3347" t="str">
        <f t="shared" si="314"/>
        <v>plays</v>
      </c>
      <c r="T3347">
        <f t="shared" si="317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312"/>
        <v>42054.024421296301</v>
      </c>
      <c r="P3348">
        <f t="shared" si="315"/>
        <v>110</v>
      </c>
      <c r="Q3348">
        <f t="shared" si="316"/>
        <v>91.67</v>
      </c>
      <c r="R3348" t="str">
        <f t="shared" si="313"/>
        <v>theater</v>
      </c>
      <c r="S3348" t="str">
        <f t="shared" si="314"/>
        <v>plays</v>
      </c>
      <c r="T3348">
        <f t="shared" si="317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312"/>
        <v>42484.551550925928</v>
      </c>
      <c r="P3349">
        <f t="shared" si="315"/>
        <v>119</v>
      </c>
      <c r="Q3349">
        <f t="shared" si="316"/>
        <v>108.59</v>
      </c>
      <c r="R3349" t="str">
        <f t="shared" si="313"/>
        <v>theater</v>
      </c>
      <c r="S3349" t="str">
        <f t="shared" si="314"/>
        <v>plays</v>
      </c>
      <c r="T3349">
        <f t="shared" si="317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312"/>
        <v>42466.558796296296</v>
      </c>
      <c r="P3350">
        <f t="shared" si="315"/>
        <v>100</v>
      </c>
      <c r="Q3350">
        <f t="shared" si="316"/>
        <v>69.819999999999993</v>
      </c>
      <c r="R3350" t="str">
        <f t="shared" si="313"/>
        <v>theater</v>
      </c>
      <c r="S3350" t="str">
        <f t="shared" si="314"/>
        <v>plays</v>
      </c>
      <c r="T3350">
        <f t="shared" si="317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312"/>
        <v>42513.110787037032</v>
      </c>
      <c r="P3351">
        <f t="shared" si="315"/>
        <v>153</v>
      </c>
      <c r="Q3351">
        <f t="shared" si="316"/>
        <v>109.57</v>
      </c>
      <c r="R3351" t="str">
        <f t="shared" si="313"/>
        <v>theater</v>
      </c>
      <c r="S3351" t="str">
        <f t="shared" si="314"/>
        <v>plays</v>
      </c>
      <c r="T3351">
        <f t="shared" si="317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312"/>
        <v>42302.701516203699</v>
      </c>
      <c r="P3352">
        <f t="shared" si="315"/>
        <v>104</v>
      </c>
      <c r="Q3352">
        <f t="shared" si="316"/>
        <v>71.67</v>
      </c>
      <c r="R3352" t="str">
        <f t="shared" si="313"/>
        <v>theater</v>
      </c>
      <c r="S3352" t="str">
        <f t="shared" si="314"/>
        <v>plays</v>
      </c>
      <c r="T3352">
        <f t="shared" si="317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312"/>
        <v>41806.395428240743</v>
      </c>
      <c r="P3353">
        <f t="shared" si="315"/>
        <v>101</v>
      </c>
      <c r="Q3353">
        <f t="shared" si="316"/>
        <v>93.61</v>
      </c>
      <c r="R3353" t="str">
        <f t="shared" si="313"/>
        <v>theater</v>
      </c>
      <c r="S3353" t="str">
        <f t="shared" si="314"/>
        <v>plays</v>
      </c>
      <c r="T3353">
        <f t="shared" si="317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312"/>
        <v>42495.992800925931</v>
      </c>
      <c r="P3354">
        <f t="shared" si="315"/>
        <v>108</v>
      </c>
      <c r="Q3354">
        <f t="shared" si="316"/>
        <v>76.8</v>
      </c>
      <c r="R3354" t="str">
        <f t="shared" si="313"/>
        <v>theater</v>
      </c>
      <c r="S3354" t="str">
        <f t="shared" si="314"/>
        <v>plays</v>
      </c>
      <c r="T3354">
        <f t="shared" si="317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312"/>
        <v>42479.432291666672</v>
      </c>
      <c r="P3355">
        <f t="shared" si="315"/>
        <v>315</v>
      </c>
      <c r="Q3355">
        <f t="shared" si="316"/>
        <v>35.799999999999997</v>
      </c>
      <c r="R3355" t="str">
        <f t="shared" si="313"/>
        <v>theater</v>
      </c>
      <c r="S3355" t="str">
        <f t="shared" si="314"/>
        <v>plays</v>
      </c>
      <c r="T3355">
        <f t="shared" si="317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312"/>
        <v>42270.7269212963</v>
      </c>
      <c r="P3356">
        <f t="shared" si="315"/>
        <v>102</v>
      </c>
      <c r="Q3356">
        <f t="shared" si="316"/>
        <v>55.6</v>
      </c>
      <c r="R3356" t="str">
        <f t="shared" si="313"/>
        <v>theater</v>
      </c>
      <c r="S3356" t="str">
        <f t="shared" si="314"/>
        <v>plays</v>
      </c>
      <c r="T3356">
        <f t="shared" si="317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312"/>
        <v>42489.619525462964</v>
      </c>
      <c r="P3357">
        <f t="shared" si="315"/>
        <v>126</v>
      </c>
      <c r="Q3357">
        <f t="shared" si="316"/>
        <v>147.33000000000001</v>
      </c>
      <c r="R3357" t="str">
        <f t="shared" si="313"/>
        <v>theater</v>
      </c>
      <c r="S3357" t="str">
        <f t="shared" si="314"/>
        <v>plays</v>
      </c>
      <c r="T3357">
        <f t="shared" si="317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312"/>
        <v>42536.815648148149</v>
      </c>
      <c r="P3358">
        <f t="shared" si="315"/>
        <v>101</v>
      </c>
      <c r="Q3358">
        <f t="shared" si="316"/>
        <v>56.33</v>
      </c>
      <c r="R3358" t="str">
        <f t="shared" si="313"/>
        <v>theater</v>
      </c>
      <c r="S3358" t="str">
        <f t="shared" si="314"/>
        <v>plays</v>
      </c>
      <c r="T3358">
        <f t="shared" si="317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312"/>
        <v>41822.417939814812</v>
      </c>
      <c r="P3359">
        <f t="shared" si="315"/>
        <v>101</v>
      </c>
      <c r="Q3359">
        <f t="shared" si="316"/>
        <v>96.19</v>
      </c>
      <c r="R3359" t="str">
        <f t="shared" si="313"/>
        <v>theater</v>
      </c>
      <c r="S3359" t="str">
        <f t="shared" si="314"/>
        <v>plays</v>
      </c>
      <c r="T3359">
        <f t="shared" si="317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312"/>
        <v>41932.311099537037</v>
      </c>
      <c r="P3360">
        <f t="shared" si="315"/>
        <v>103</v>
      </c>
      <c r="Q3360">
        <f t="shared" si="316"/>
        <v>63.57</v>
      </c>
      <c r="R3360" t="str">
        <f t="shared" si="313"/>
        <v>theater</v>
      </c>
      <c r="S3360" t="str">
        <f t="shared" si="314"/>
        <v>plays</v>
      </c>
      <c r="T3360">
        <f t="shared" si="317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312"/>
        <v>42746.057106481487</v>
      </c>
      <c r="P3361">
        <f t="shared" si="315"/>
        <v>106</v>
      </c>
      <c r="Q3361">
        <f t="shared" si="316"/>
        <v>184.78</v>
      </c>
      <c r="R3361" t="str">
        <f t="shared" si="313"/>
        <v>theater</v>
      </c>
      <c r="S3361" t="str">
        <f t="shared" si="314"/>
        <v>plays</v>
      </c>
      <c r="T3361">
        <f t="shared" si="317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312"/>
        <v>42697.082673611112</v>
      </c>
      <c r="P3362">
        <f t="shared" si="315"/>
        <v>101</v>
      </c>
      <c r="Q3362">
        <f t="shared" si="316"/>
        <v>126.72</v>
      </c>
      <c r="R3362" t="str">
        <f t="shared" si="313"/>
        <v>theater</v>
      </c>
      <c r="S3362" t="str">
        <f t="shared" si="314"/>
        <v>plays</v>
      </c>
      <c r="T3362">
        <f t="shared" si="317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312"/>
        <v>41866.025347222225</v>
      </c>
      <c r="P3363">
        <f t="shared" si="315"/>
        <v>113</v>
      </c>
      <c r="Q3363">
        <f t="shared" si="316"/>
        <v>83.43</v>
      </c>
      <c r="R3363" t="str">
        <f t="shared" si="313"/>
        <v>theater</v>
      </c>
      <c r="S3363" t="str">
        <f t="shared" si="314"/>
        <v>plays</v>
      </c>
      <c r="T3363">
        <f t="shared" si="317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312"/>
        <v>42056.091631944444</v>
      </c>
      <c r="P3364">
        <f t="shared" si="315"/>
        <v>218</v>
      </c>
      <c r="Q3364">
        <f t="shared" si="316"/>
        <v>54.5</v>
      </c>
      <c r="R3364" t="str">
        <f t="shared" si="313"/>
        <v>theater</v>
      </c>
      <c r="S3364" t="str">
        <f t="shared" si="314"/>
        <v>plays</v>
      </c>
      <c r="T3364">
        <f t="shared" si="317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312"/>
        <v>41851.771354166667</v>
      </c>
      <c r="P3365">
        <f t="shared" si="315"/>
        <v>101</v>
      </c>
      <c r="Q3365">
        <f t="shared" si="316"/>
        <v>302.31</v>
      </c>
      <c r="R3365" t="str">
        <f t="shared" si="313"/>
        <v>theater</v>
      </c>
      <c r="S3365" t="str">
        <f t="shared" si="314"/>
        <v>plays</v>
      </c>
      <c r="T3365">
        <f t="shared" si="317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312"/>
        <v>42422.977418981478</v>
      </c>
      <c r="P3366">
        <f t="shared" si="315"/>
        <v>106</v>
      </c>
      <c r="Q3366">
        <f t="shared" si="316"/>
        <v>44.14</v>
      </c>
      <c r="R3366" t="str">
        <f t="shared" si="313"/>
        <v>theater</v>
      </c>
      <c r="S3366" t="str">
        <f t="shared" si="314"/>
        <v>plays</v>
      </c>
      <c r="T3366">
        <f t="shared" si="317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312"/>
        <v>42321.101759259262</v>
      </c>
      <c r="P3367">
        <f t="shared" si="315"/>
        <v>104</v>
      </c>
      <c r="Q3367">
        <f t="shared" si="316"/>
        <v>866.67</v>
      </c>
      <c r="R3367" t="str">
        <f t="shared" si="313"/>
        <v>theater</v>
      </c>
      <c r="S3367" t="str">
        <f t="shared" si="314"/>
        <v>plays</v>
      </c>
      <c r="T3367">
        <f t="shared" si="317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312"/>
        <v>42107.067557870367</v>
      </c>
      <c r="P3368">
        <f t="shared" si="315"/>
        <v>221</v>
      </c>
      <c r="Q3368">
        <f t="shared" si="316"/>
        <v>61.39</v>
      </c>
      <c r="R3368" t="str">
        <f t="shared" si="313"/>
        <v>theater</v>
      </c>
      <c r="S3368" t="str">
        <f t="shared" si="314"/>
        <v>plays</v>
      </c>
      <c r="T3368">
        <f t="shared" si="317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312"/>
        <v>42192.933958333335</v>
      </c>
      <c r="P3369">
        <f t="shared" si="315"/>
        <v>119</v>
      </c>
      <c r="Q3369">
        <f t="shared" si="316"/>
        <v>29.67</v>
      </c>
      <c r="R3369" t="str">
        <f t="shared" si="313"/>
        <v>theater</v>
      </c>
      <c r="S3369" t="str">
        <f t="shared" si="314"/>
        <v>plays</v>
      </c>
      <c r="T3369">
        <f t="shared" si="317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312"/>
        <v>41969.199756944443</v>
      </c>
      <c r="P3370">
        <f t="shared" si="315"/>
        <v>105</v>
      </c>
      <c r="Q3370">
        <f t="shared" si="316"/>
        <v>45.48</v>
      </c>
      <c r="R3370" t="str">
        <f t="shared" si="313"/>
        <v>theater</v>
      </c>
      <c r="S3370" t="str">
        <f t="shared" si="314"/>
        <v>plays</v>
      </c>
      <c r="T3370">
        <f t="shared" si="317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312"/>
        <v>42690.041435185187</v>
      </c>
      <c r="P3371">
        <f t="shared" si="315"/>
        <v>104</v>
      </c>
      <c r="Q3371">
        <f t="shared" si="316"/>
        <v>96.2</v>
      </c>
      <c r="R3371" t="str">
        <f t="shared" si="313"/>
        <v>theater</v>
      </c>
      <c r="S3371" t="str">
        <f t="shared" si="314"/>
        <v>plays</v>
      </c>
      <c r="T3371">
        <f t="shared" si="317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312"/>
        <v>42690.334317129629</v>
      </c>
      <c r="P3372">
        <f t="shared" si="315"/>
        <v>118</v>
      </c>
      <c r="Q3372">
        <f t="shared" si="316"/>
        <v>67.92</v>
      </c>
      <c r="R3372" t="str">
        <f t="shared" si="313"/>
        <v>theater</v>
      </c>
      <c r="S3372" t="str">
        <f t="shared" si="314"/>
        <v>plays</v>
      </c>
      <c r="T3372">
        <f t="shared" si="317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312"/>
        <v>42312.874594907407</v>
      </c>
      <c r="P3373">
        <f t="shared" si="315"/>
        <v>139</v>
      </c>
      <c r="Q3373">
        <f t="shared" si="316"/>
        <v>30.78</v>
      </c>
      <c r="R3373" t="str">
        <f t="shared" si="313"/>
        <v>theater</v>
      </c>
      <c r="S3373" t="str">
        <f t="shared" si="314"/>
        <v>plays</v>
      </c>
      <c r="T3373">
        <f t="shared" si="317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312"/>
        <v>41855.548101851848</v>
      </c>
      <c r="P3374">
        <f t="shared" si="315"/>
        <v>104</v>
      </c>
      <c r="Q3374">
        <f t="shared" si="316"/>
        <v>38.33</v>
      </c>
      <c r="R3374" t="str">
        <f t="shared" si="313"/>
        <v>theater</v>
      </c>
      <c r="S3374" t="str">
        <f t="shared" si="314"/>
        <v>plays</v>
      </c>
      <c r="T3374">
        <f t="shared" si="317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312"/>
        <v>42179.854629629626</v>
      </c>
      <c r="P3375">
        <f t="shared" si="315"/>
        <v>100</v>
      </c>
      <c r="Q3375">
        <f t="shared" si="316"/>
        <v>66.83</v>
      </c>
      <c r="R3375" t="str">
        <f t="shared" si="313"/>
        <v>theater</v>
      </c>
      <c r="S3375" t="str">
        <f t="shared" si="314"/>
        <v>plays</v>
      </c>
      <c r="T3375">
        <f t="shared" si="317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312"/>
        <v>42275.731666666667</v>
      </c>
      <c r="P3376">
        <f t="shared" si="315"/>
        <v>107</v>
      </c>
      <c r="Q3376">
        <f t="shared" si="316"/>
        <v>71.73</v>
      </c>
      <c r="R3376" t="str">
        <f t="shared" si="313"/>
        <v>theater</v>
      </c>
      <c r="S3376" t="str">
        <f t="shared" si="314"/>
        <v>plays</v>
      </c>
      <c r="T3376">
        <f t="shared" si="317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312"/>
        <v>41765.610798611109</v>
      </c>
      <c r="P3377">
        <f t="shared" si="315"/>
        <v>100</v>
      </c>
      <c r="Q3377">
        <f t="shared" si="316"/>
        <v>176.47</v>
      </c>
      <c r="R3377" t="str">
        <f t="shared" si="313"/>
        <v>theater</v>
      </c>
      <c r="S3377" t="str">
        <f t="shared" si="314"/>
        <v>plays</v>
      </c>
      <c r="T3377">
        <f t="shared" si="317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312"/>
        <v>42059.701319444444</v>
      </c>
      <c r="P3378">
        <f t="shared" si="315"/>
        <v>100</v>
      </c>
      <c r="Q3378">
        <f t="shared" si="316"/>
        <v>421.11</v>
      </c>
      <c r="R3378" t="str">
        <f t="shared" si="313"/>
        <v>theater</v>
      </c>
      <c r="S3378" t="str">
        <f t="shared" si="314"/>
        <v>plays</v>
      </c>
      <c r="T3378">
        <f t="shared" si="317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312"/>
        <v>42053.732627314821</v>
      </c>
      <c r="P3379">
        <f t="shared" si="315"/>
        <v>101</v>
      </c>
      <c r="Q3379">
        <f t="shared" si="316"/>
        <v>104.99</v>
      </c>
      <c r="R3379" t="str">
        <f t="shared" si="313"/>
        <v>theater</v>
      </c>
      <c r="S3379" t="str">
        <f t="shared" si="314"/>
        <v>plays</v>
      </c>
      <c r="T3379">
        <f t="shared" si="317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312"/>
        <v>41858.355393518519</v>
      </c>
      <c r="P3380">
        <f t="shared" si="315"/>
        <v>108</v>
      </c>
      <c r="Q3380">
        <f t="shared" si="316"/>
        <v>28.19</v>
      </c>
      <c r="R3380" t="str">
        <f t="shared" si="313"/>
        <v>theater</v>
      </c>
      <c r="S3380" t="str">
        <f t="shared" si="314"/>
        <v>plays</v>
      </c>
      <c r="T3380">
        <f t="shared" si="317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312"/>
        <v>42225.513888888891</v>
      </c>
      <c r="P3381">
        <f t="shared" si="315"/>
        <v>104</v>
      </c>
      <c r="Q3381">
        <f t="shared" si="316"/>
        <v>54.55</v>
      </c>
      <c r="R3381" t="str">
        <f t="shared" si="313"/>
        <v>theater</v>
      </c>
      <c r="S3381" t="str">
        <f t="shared" si="314"/>
        <v>plays</v>
      </c>
      <c r="T3381">
        <f t="shared" si="317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312"/>
        <v>41937.95344907407</v>
      </c>
      <c r="P3382">
        <f t="shared" si="315"/>
        <v>104</v>
      </c>
      <c r="Q3382">
        <f t="shared" si="316"/>
        <v>111.89</v>
      </c>
      <c r="R3382" t="str">
        <f t="shared" si="313"/>
        <v>theater</v>
      </c>
      <c r="S3382" t="str">
        <f t="shared" si="314"/>
        <v>plays</v>
      </c>
      <c r="T3382">
        <f t="shared" si="317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312"/>
        <v>42044.184988425928</v>
      </c>
      <c r="P3383">
        <f t="shared" si="315"/>
        <v>102</v>
      </c>
      <c r="Q3383">
        <f t="shared" si="316"/>
        <v>85.21</v>
      </c>
      <c r="R3383" t="str">
        <f t="shared" si="313"/>
        <v>theater</v>
      </c>
      <c r="S3383" t="str">
        <f t="shared" si="314"/>
        <v>plays</v>
      </c>
      <c r="T3383">
        <f t="shared" si="317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312"/>
        <v>42559.431203703702</v>
      </c>
      <c r="P3384">
        <f t="shared" si="315"/>
        <v>101</v>
      </c>
      <c r="Q3384">
        <f t="shared" si="316"/>
        <v>76.650000000000006</v>
      </c>
      <c r="R3384" t="str">
        <f t="shared" si="313"/>
        <v>theater</v>
      </c>
      <c r="S3384" t="str">
        <f t="shared" si="314"/>
        <v>plays</v>
      </c>
      <c r="T3384">
        <f t="shared" si="317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312"/>
        <v>42524.782638888893</v>
      </c>
      <c r="P3385">
        <f t="shared" si="315"/>
        <v>112</v>
      </c>
      <c r="Q3385">
        <f t="shared" si="316"/>
        <v>65.17</v>
      </c>
      <c r="R3385" t="str">
        <f t="shared" si="313"/>
        <v>theater</v>
      </c>
      <c r="S3385" t="str">
        <f t="shared" si="314"/>
        <v>plays</v>
      </c>
      <c r="T3385">
        <f t="shared" si="317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312"/>
        <v>42292.087592592594</v>
      </c>
      <c r="P3386">
        <f t="shared" si="315"/>
        <v>100</v>
      </c>
      <c r="Q3386">
        <f t="shared" si="316"/>
        <v>93.76</v>
      </c>
      <c r="R3386" t="str">
        <f t="shared" si="313"/>
        <v>theater</v>
      </c>
      <c r="S3386" t="str">
        <f t="shared" si="314"/>
        <v>plays</v>
      </c>
      <c r="T3386">
        <f t="shared" si="317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312"/>
        <v>41953.8675</v>
      </c>
      <c r="P3387">
        <f t="shared" si="315"/>
        <v>100</v>
      </c>
      <c r="Q3387">
        <f t="shared" si="316"/>
        <v>133.33000000000001</v>
      </c>
      <c r="R3387" t="str">
        <f t="shared" si="313"/>
        <v>theater</v>
      </c>
      <c r="S3387" t="str">
        <f t="shared" si="314"/>
        <v>plays</v>
      </c>
      <c r="T3387">
        <f t="shared" si="317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312"/>
        <v>41946.644745370373</v>
      </c>
      <c r="P3388">
        <f t="shared" si="315"/>
        <v>105</v>
      </c>
      <c r="Q3388">
        <f t="shared" si="316"/>
        <v>51.22</v>
      </c>
      <c r="R3388" t="str">
        <f t="shared" si="313"/>
        <v>theater</v>
      </c>
      <c r="S3388" t="str">
        <f t="shared" si="314"/>
        <v>plays</v>
      </c>
      <c r="T3388">
        <f t="shared" si="317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312"/>
        <v>41947.762592592589</v>
      </c>
      <c r="P3389">
        <f t="shared" si="315"/>
        <v>117</v>
      </c>
      <c r="Q3389">
        <f t="shared" si="316"/>
        <v>100.17</v>
      </c>
      <c r="R3389" t="str">
        <f t="shared" si="313"/>
        <v>theater</v>
      </c>
      <c r="S3389" t="str">
        <f t="shared" si="314"/>
        <v>plays</v>
      </c>
      <c r="T3389">
        <f t="shared" si="317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312"/>
        <v>42143.461122685185</v>
      </c>
      <c r="P3390">
        <f t="shared" si="315"/>
        <v>104</v>
      </c>
      <c r="Q3390">
        <f t="shared" si="316"/>
        <v>34.6</v>
      </c>
      <c r="R3390" t="str">
        <f t="shared" si="313"/>
        <v>theater</v>
      </c>
      <c r="S3390" t="str">
        <f t="shared" si="314"/>
        <v>plays</v>
      </c>
      <c r="T3390">
        <f t="shared" si="317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312"/>
        <v>42494.563449074078</v>
      </c>
      <c r="P3391">
        <f t="shared" si="315"/>
        <v>115</v>
      </c>
      <c r="Q3391">
        <f t="shared" si="316"/>
        <v>184.68</v>
      </c>
      <c r="R3391" t="str">
        <f t="shared" si="313"/>
        <v>theater</v>
      </c>
      <c r="S3391" t="str">
        <f t="shared" si="314"/>
        <v>plays</v>
      </c>
      <c r="T3391">
        <f t="shared" si="317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312"/>
        <v>41815.774826388886</v>
      </c>
      <c r="P3392">
        <f t="shared" si="315"/>
        <v>102</v>
      </c>
      <c r="Q3392">
        <f t="shared" si="316"/>
        <v>69.819999999999993</v>
      </c>
      <c r="R3392" t="str">
        <f t="shared" si="313"/>
        <v>theater</v>
      </c>
      <c r="S3392" t="str">
        <f t="shared" si="314"/>
        <v>plays</v>
      </c>
      <c r="T3392">
        <f t="shared" si="317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312"/>
        <v>41830.545694444445</v>
      </c>
      <c r="P3393">
        <f t="shared" si="315"/>
        <v>223</v>
      </c>
      <c r="Q3393">
        <f t="shared" si="316"/>
        <v>61.94</v>
      </c>
      <c r="R3393" t="str">
        <f t="shared" si="313"/>
        <v>theater</v>
      </c>
      <c r="S3393" t="str">
        <f t="shared" si="314"/>
        <v>plays</v>
      </c>
      <c r="T3393">
        <f t="shared" si="317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318">(((J3394/60)/60)/24)+DATE(1970,1,1)</f>
        <v>42446.845543981486</v>
      </c>
      <c r="P3394">
        <f t="shared" si="315"/>
        <v>100</v>
      </c>
      <c r="Q3394">
        <f t="shared" si="316"/>
        <v>41.67</v>
      </c>
      <c r="R3394" t="str">
        <f t="shared" ref="R3394:R3457" si="319">LEFT(N3394,SEARCH("/",N3394)-1)</f>
        <v>theater</v>
      </c>
      <c r="S3394" t="str">
        <f t="shared" ref="S3394:S3457" si="320">RIGHT(N3394,LEN(N3394)-SEARCH("/",N3394))</f>
        <v>plays</v>
      </c>
      <c r="T3394">
        <f t="shared" si="317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318"/>
        <v>41923.921643518523</v>
      </c>
      <c r="P3395">
        <f t="shared" ref="P3395:P3458" si="321">ROUND(E3395/D3395*100,0)</f>
        <v>106</v>
      </c>
      <c r="Q3395">
        <f t="shared" ref="Q3395:Q3458" si="322">IFERROR(ROUND(E3395/L3395,2),0)</f>
        <v>36.07</v>
      </c>
      <c r="R3395" t="str">
        <f t="shared" si="319"/>
        <v>theater</v>
      </c>
      <c r="S3395" t="str">
        <f t="shared" si="320"/>
        <v>plays</v>
      </c>
      <c r="T3395">
        <f t="shared" ref="T3395:T3458" si="323">YEAR(O3395)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318"/>
        <v>41817.59542824074</v>
      </c>
      <c r="P3396">
        <f t="shared" si="321"/>
        <v>142</v>
      </c>
      <c r="Q3396">
        <f t="shared" si="322"/>
        <v>29</v>
      </c>
      <c r="R3396" t="str">
        <f t="shared" si="319"/>
        <v>theater</v>
      </c>
      <c r="S3396" t="str">
        <f t="shared" si="320"/>
        <v>plays</v>
      </c>
      <c r="T3396">
        <f t="shared" si="323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318"/>
        <v>42140.712314814817</v>
      </c>
      <c r="P3397">
        <f t="shared" si="321"/>
        <v>184</v>
      </c>
      <c r="Q3397">
        <f t="shared" si="322"/>
        <v>24.21</v>
      </c>
      <c r="R3397" t="str">
        <f t="shared" si="319"/>
        <v>theater</v>
      </c>
      <c r="S3397" t="str">
        <f t="shared" si="320"/>
        <v>plays</v>
      </c>
      <c r="T3397">
        <f t="shared" si="323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318"/>
        <v>41764.44663194444</v>
      </c>
      <c r="P3398">
        <f t="shared" si="321"/>
        <v>104</v>
      </c>
      <c r="Q3398">
        <f t="shared" si="322"/>
        <v>55.89</v>
      </c>
      <c r="R3398" t="str">
        <f t="shared" si="319"/>
        <v>theater</v>
      </c>
      <c r="S3398" t="str">
        <f t="shared" si="320"/>
        <v>plays</v>
      </c>
      <c r="T3398">
        <f t="shared" si="323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318"/>
        <v>42378.478344907402</v>
      </c>
      <c r="P3399">
        <f t="shared" si="321"/>
        <v>112</v>
      </c>
      <c r="Q3399">
        <f t="shared" si="322"/>
        <v>11.67</v>
      </c>
      <c r="R3399" t="str">
        <f t="shared" si="319"/>
        <v>theater</v>
      </c>
      <c r="S3399" t="str">
        <f t="shared" si="320"/>
        <v>plays</v>
      </c>
      <c r="T3399">
        <f t="shared" si="323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318"/>
        <v>41941.75203703704</v>
      </c>
      <c r="P3400">
        <f t="shared" si="321"/>
        <v>111</v>
      </c>
      <c r="Q3400">
        <f t="shared" si="322"/>
        <v>68.349999999999994</v>
      </c>
      <c r="R3400" t="str">
        <f t="shared" si="319"/>
        <v>theater</v>
      </c>
      <c r="S3400" t="str">
        <f t="shared" si="320"/>
        <v>plays</v>
      </c>
      <c r="T3400">
        <f t="shared" si="323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318"/>
        <v>42026.920428240745</v>
      </c>
      <c r="P3401">
        <f t="shared" si="321"/>
        <v>104</v>
      </c>
      <c r="Q3401">
        <f t="shared" si="322"/>
        <v>27.07</v>
      </c>
      <c r="R3401" t="str">
        <f t="shared" si="319"/>
        <v>theater</v>
      </c>
      <c r="S3401" t="str">
        <f t="shared" si="320"/>
        <v>plays</v>
      </c>
      <c r="T3401">
        <f t="shared" si="323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318"/>
        <v>41834.953865740739</v>
      </c>
      <c r="P3402">
        <f t="shared" si="321"/>
        <v>100</v>
      </c>
      <c r="Q3402">
        <f t="shared" si="322"/>
        <v>118.13</v>
      </c>
      <c r="R3402" t="str">
        <f t="shared" si="319"/>
        <v>theater</v>
      </c>
      <c r="S3402" t="str">
        <f t="shared" si="320"/>
        <v>plays</v>
      </c>
      <c r="T3402">
        <f t="shared" si="323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318"/>
        <v>42193.723912037036</v>
      </c>
      <c r="P3403">
        <f t="shared" si="321"/>
        <v>102</v>
      </c>
      <c r="Q3403">
        <f t="shared" si="322"/>
        <v>44.76</v>
      </c>
      <c r="R3403" t="str">
        <f t="shared" si="319"/>
        <v>theater</v>
      </c>
      <c r="S3403" t="str">
        <f t="shared" si="320"/>
        <v>plays</v>
      </c>
      <c r="T3403">
        <f t="shared" si="323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318"/>
        <v>42290.61855324074</v>
      </c>
      <c r="P3404">
        <f t="shared" si="321"/>
        <v>110</v>
      </c>
      <c r="Q3404">
        <f t="shared" si="322"/>
        <v>99.79</v>
      </c>
      <c r="R3404" t="str">
        <f t="shared" si="319"/>
        <v>theater</v>
      </c>
      <c r="S3404" t="str">
        <f t="shared" si="320"/>
        <v>plays</v>
      </c>
      <c r="T3404">
        <f t="shared" si="323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318"/>
        <v>42150.462083333332</v>
      </c>
      <c r="P3405">
        <f t="shared" si="321"/>
        <v>100</v>
      </c>
      <c r="Q3405">
        <f t="shared" si="322"/>
        <v>117.65</v>
      </c>
      <c r="R3405" t="str">
        <f t="shared" si="319"/>
        <v>theater</v>
      </c>
      <c r="S3405" t="str">
        <f t="shared" si="320"/>
        <v>plays</v>
      </c>
      <c r="T3405">
        <f t="shared" si="323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318"/>
        <v>42152.503495370373</v>
      </c>
      <c r="P3406">
        <f t="shared" si="321"/>
        <v>122</v>
      </c>
      <c r="Q3406">
        <f t="shared" si="322"/>
        <v>203.33</v>
      </c>
      <c r="R3406" t="str">
        <f t="shared" si="319"/>
        <v>theater</v>
      </c>
      <c r="S3406" t="str">
        <f t="shared" si="320"/>
        <v>plays</v>
      </c>
      <c r="T3406">
        <f t="shared" si="323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318"/>
        <v>42410.017199074078</v>
      </c>
      <c r="P3407">
        <f t="shared" si="321"/>
        <v>138</v>
      </c>
      <c r="Q3407">
        <f t="shared" si="322"/>
        <v>28.32</v>
      </c>
      <c r="R3407" t="str">
        <f t="shared" si="319"/>
        <v>theater</v>
      </c>
      <c r="S3407" t="str">
        <f t="shared" si="320"/>
        <v>plays</v>
      </c>
      <c r="T3407">
        <f t="shared" si="323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318"/>
        <v>41791.492777777778</v>
      </c>
      <c r="P3408">
        <f t="shared" si="321"/>
        <v>100</v>
      </c>
      <c r="Q3408">
        <f t="shared" si="322"/>
        <v>110.23</v>
      </c>
      <c r="R3408" t="str">
        <f t="shared" si="319"/>
        <v>theater</v>
      </c>
      <c r="S3408" t="str">
        <f t="shared" si="320"/>
        <v>plays</v>
      </c>
      <c r="T3408">
        <f t="shared" si="323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318"/>
        <v>41796.422326388885</v>
      </c>
      <c r="P3409">
        <f t="shared" si="321"/>
        <v>107</v>
      </c>
      <c r="Q3409">
        <f t="shared" si="322"/>
        <v>31.97</v>
      </c>
      <c r="R3409" t="str">
        <f t="shared" si="319"/>
        <v>theater</v>
      </c>
      <c r="S3409" t="str">
        <f t="shared" si="320"/>
        <v>plays</v>
      </c>
      <c r="T3409">
        <f t="shared" si="323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318"/>
        <v>41808.991944444446</v>
      </c>
      <c r="P3410">
        <f t="shared" si="321"/>
        <v>211</v>
      </c>
      <c r="Q3410">
        <f t="shared" si="322"/>
        <v>58.61</v>
      </c>
      <c r="R3410" t="str">
        <f t="shared" si="319"/>
        <v>theater</v>
      </c>
      <c r="S3410" t="str">
        <f t="shared" si="320"/>
        <v>plays</v>
      </c>
      <c r="T3410">
        <f t="shared" si="323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318"/>
        <v>42544.814328703709</v>
      </c>
      <c r="P3411">
        <f t="shared" si="321"/>
        <v>124</v>
      </c>
      <c r="Q3411">
        <f t="shared" si="322"/>
        <v>29.43</v>
      </c>
      <c r="R3411" t="str">
        <f t="shared" si="319"/>
        <v>theater</v>
      </c>
      <c r="S3411" t="str">
        <f t="shared" si="320"/>
        <v>plays</v>
      </c>
      <c r="T3411">
        <f t="shared" si="323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318"/>
        <v>42500.041550925926</v>
      </c>
      <c r="P3412">
        <f t="shared" si="321"/>
        <v>109</v>
      </c>
      <c r="Q3412">
        <f t="shared" si="322"/>
        <v>81.38</v>
      </c>
      <c r="R3412" t="str">
        <f t="shared" si="319"/>
        <v>theater</v>
      </c>
      <c r="S3412" t="str">
        <f t="shared" si="320"/>
        <v>plays</v>
      </c>
      <c r="T3412">
        <f t="shared" si="323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318"/>
        <v>42265.022824074069</v>
      </c>
      <c r="P3413">
        <f t="shared" si="321"/>
        <v>104</v>
      </c>
      <c r="Q3413">
        <f t="shared" si="322"/>
        <v>199.17</v>
      </c>
      <c r="R3413" t="str">
        <f t="shared" si="319"/>
        <v>theater</v>
      </c>
      <c r="S3413" t="str">
        <f t="shared" si="320"/>
        <v>plays</v>
      </c>
      <c r="T3413">
        <f t="shared" si="323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318"/>
        <v>41879.959050925929</v>
      </c>
      <c r="P3414">
        <f t="shared" si="321"/>
        <v>100</v>
      </c>
      <c r="Q3414">
        <f t="shared" si="322"/>
        <v>115.38</v>
      </c>
      <c r="R3414" t="str">
        <f t="shared" si="319"/>
        <v>theater</v>
      </c>
      <c r="S3414" t="str">
        <f t="shared" si="320"/>
        <v>plays</v>
      </c>
      <c r="T3414">
        <f t="shared" si="323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318"/>
        <v>42053.733078703706</v>
      </c>
      <c r="P3415">
        <f t="shared" si="321"/>
        <v>130</v>
      </c>
      <c r="Q3415">
        <f t="shared" si="322"/>
        <v>46.43</v>
      </c>
      <c r="R3415" t="str">
        <f t="shared" si="319"/>
        <v>theater</v>
      </c>
      <c r="S3415" t="str">
        <f t="shared" si="320"/>
        <v>plays</v>
      </c>
      <c r="T3415">
        <f t="shared" si="323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318"/>
        <v>42675.832465277781</v>
      </c>
      <c r="P3416">
        <f t="shared" si="321"/>
        <v>104</v>
      </c>
      <c r="Q3416">
        <f t="shared" si="322"/>
        <v>70.569999999999993</v>
      </c>
      <c r="R3416" t="str">
        <f t="shared" si="319"/>
        <v>theater</v>
      </c>
      <c r="S3416" t="str">
        <f t="shared" si="320"/>
        <v>plays</v>
      </c>
      <c r="T3416">
        <f t="shared" si="323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318"/>
        <v>42467.144166666665</v>
      </c>
      <c r="P3417">
        <f t="shared" si="321"/>
        <v>100</v>
      </c>
      <c r="Q3417">
        <f t="shared" si="322"/>
        <v>22.22</v>
      </c>
      <c r="R3417" t="str">
        <f t="shared" si="319"/>
        <v>theater</v>
      </c>
      <c r="S3417" t="str">
        <f t="shared" si="320"/>
        <v>plays</v>
      </c>
      <c r="T3417">
        <f t="shared" si="323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318"/>
        <v>42089.412557870368</v>
      </c>
      <c r="P3418">
        <f t="shared" si="321"/>
        <v>120</v>
      </c>
      <c r="Q3418">
        <f t="shared" si="322"/>
        <v>159.47</v>
      </c>
      <c r="R3418" t="str">
        <f t="shared" si="319"/>
        <v>theater</v>
      </c>
      <c r="S3418" t="str">
        <f t="shared" si="320"/>
        <v>plays</v>
      </c>
      <c r="T3418">
        <f t="shared" si="323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318"/>
        <v>41894.91375</v>
      </c>
      <c r="P3419">
        <f t="shared" si="321"/>
        <v>100</v>
      </c>
      <c r="Q3419">
        <f t="shared" si="322"/>
        <v>37.78</v>
      </c>
      <c r="R3419" t="str">
        <f t="shared" si="319"/>
        <v>theater</v>
      </c>
      <c r="S3419" t="str">
        <f t="shared" si="320"/>
        <v>plays</v>
      </c>
      <c r="T3419">
        <f t="shared" si="323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318"/>
        <v>41752.83457175926</v>
      </c>
      <c r="P3420">
        <f t="shared" si="321"/>
        <v>101</v>
      </c>
      <c r="Q3420">
        <f t="shared" si="322"/>
        <v>72.05</v>
      </c>
      <c r="R3420" t="str">
        <f t="shared" si="319"/>
        <v>theater</v>
      </c>
      <c r="S3420" t="str">
        <f t="shared" si="320"/>
        <v>plays</v>
      </c>
      <c r="T3420">
        <f t="shared" si="323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318"/>
        <v>42448.821585648147</v>
      </c>
      <c r="P3421">
        <f t="shared" si="321"/>
        <v>107</v>
      </c>
      <c r="Q3421">
        <f t="shared" si="322"/>
        <v>63.7</v>
      </c>
      <c r="R3421" t="str">
        <f t="shared" si="319"/>
        <v>theater</v>
      </c>
      <c r="S3421" t="str">
        <f t="shared" si="320"/>
        <v>plays</v>
      </c>
      <c r="T3421">
        <f t="shared" si="323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318"/>
        <v>42405.090300925927</v>
      </c>
      <c r="P3422">
        <f t="shared" si="321"/>
        <v>138</v>
      </c>
      <c r="Q3422">
        <f t="shared" si="322"/>
        <v>28.41</v>
      </c>
      <c r="R3422" t="str">
        <f t="shared" si="319"/>
        <v>theater</v>
      </c>
      <c r="S3422" t="str">
        <f t="shared" si="320"/>
        <v>plays</v>
      </c>
      <c r="T3422">
        <f t="shared" si="323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318"/>
        <v>42037.791238425925</v>
      </c>
      <c r="P3423">
        <f t="shared" si="321"/>
        <v>101</v>
      </c>
      <c r="Q3423">
        <f t="shared" si="322"/>
        <v>103.21</v>
      </c>
      <c r="R3423" t="str">
        <f t="shared" si="319"/>
        <v>theater</v>
      </c>
      <c r="S3423" t="str">
        <f t="shared" si="320"/>
        <v>plays</v>
      </c>
      <c r="T3423">
        <f t="shared" si="323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318"/>
        <v>42323.562222222223</v>
      </c>
      <c r="P3424">
        <f t="shared" si="321"/>
        <v>109</v>
      </c>
      <c r="Q3424">
        <f t="shared" si="322"/>
        <v>71.150000000000006</v>
      </c>
      <c r="R3424" t="str">
        <f t="shared" si="319"/>
        <v>theater</v>
      </c>
      <c r="S3424" t="str">
        <f t="shared" si="320"/>
        <v>plays</v>
      </c>
      <c r="T3424">
        <f t="shared" si="323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318"/>
        <v>42088.911354166667</v>
      </c>
      <c r="P3425">
        <f t="shared" si="321"/>
        <v>140</v>
      </c>
      <c r="Q3425">
        <f t="shared" si="322"/>
        <v>35</v>
      </c>
      <c r="R3425" t="str">
        <f t="shared" si="319"/>
        <v>theater</v>
      </c>
      <c r="S3425" t="str">
        <f t="shared" si="320"/>
        <v>plays</v>
      </c>
      <c r="T3425">
        <f t="shared" si="323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318"/>
        <v>42018.676898148144</v>
      </c>
      <c r="P3426">
        <f t="shared" si="321"/>
        <v>104</v>
      </c>
      <c r="Q3426">
        <f t="shared" si="322"/>
        <v>81.78</v>
      </c>
      <c r="R3426" t="str">
        <f t="shared" si="319"/>
        <v>theater</v>
      </c>
      <c r="S3426" t="str">
        <f t="shared" si="320"/>
        <v>plays</v>
      </c>
      <c r="T3426">
        <f t="shared" si="323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318"/>
        <v>41884.617314814815</v>
      </c>
      <c r="P3427">
        <f t="shared" si="321"/>
        <v>103</v>
      </c>
      <c r="Q3427">
        <f t="shared" si="322"/>
        <v>297.02999999999997</v>
      </c>
      <c r="R3427" t="str">
        <f t="shared" si="319"/>
        <v>theater</v>
      </c>
      <c r="S3427" t="str">
        <f t="shared" si="320"/>
        <v>plays</v>
      </c>
      <c r="T3427">
        <f t="shared" si="323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318"/>
        <v>41884.056747685187</v>
      </c>
      <c r="P3428">
        <f t="shared" si="321"/>
        <v>108</v>
      </c>
      <c r="Q3428">
        <f t="shared" si="322"/>
        <v>46.61</v>
      </c>
      <c r="R3428" t="str">
        <f t="shared" si="319"/>
        <v>theater</v>
      </c>
      <c r="S3428" t="str">
        <f t="shared" si="320"/>
        <v>plays</v>
      </c>
      <c r="T3428">
        <f t="shared" si="323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318"/>
        <v>41792.645277777774</v>
      </c>
      <c r="P3429">
        <f t="shared" si="321"/>
        <v>100</v>
      </c>
      <c r="Q3429">
        <f t="shared" si="322"/>
        <v>51.72</v>
      </c>
      <c r="R3429" t="str">
        <f t="shared" si="319"/>
        <v>theater</v>
      </c>
      <c r="S3429" t="str">
        <f t="shared" si="320"/>
        <v>plays</v>
      </c>
      <c r="T3429">
        <f t="shared" si="323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318"/>
        <v>42038.720451388886</v>
      </c>
      <c r="P3430">
        <f t="shared" si="321"/>
        <v>103</v>
      </c>
      <c r="Q3430">
        <f t="shared" si="322"/>
        <v>40.29</v>
      </c>
      <c r="R3430" t="str">
        <f t="shared" si="319"/>
        <v>theater</v>
      </c>
      <c r="S3430" t="str">
        <f t="shared" si="320"/>
        <v>plays</v>
      </c>
      <c r="T3430">
        <f t="shared" si="323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318"/>
        <v>42662.021539351852</v>
      </c>
      <c r="P3431">
        <f t="shared" si="321"/>
        <v>130</v>
      </c>
      <c r="Q3431">
        <f t="shared" si="322"/>
        <v>16.25</v>
      </c>
      <c r="R3431" t="str">
        <f t="shared" si="319"/>
        <v>theater</v>
      </c>
      <c r="S3431" t="str">
        <f t="shared" si="320"/>
        <v>plays</v>
      </c>
      <c r="T3431">
        <f t="shared" si="323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318"/>
        <v>41820.945613425924</v>
      </c>
      <c r="P3432">
        <f t="shared" si="321"/>
        <v>109</v>
      </c>
      <c r="Q3432">
        <f t="shared" si="322"/>
        <v>30.15</v>
      </c>
      <c r="R3432" t="str">
        <f t="shared" si="319"/>
        <v>theater</v>
      </c>
      <c r="S3432" t="str">
        <f t="shared" si="320"/>
        <v>plays</v>
      </c>
      <c r="T3432">
        <f t="shared" si="323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318"/>
        <v>41839.730937500004</v>
      </c>
      <c r="P3433">
        <f t="shared" si="321"/>
        <v>100</v>
      </c>
      <c r="Q3433">
        <f t="shared" si="322"/>
        <v>95.24</v>
      </c>
      <c r="R3433" t="str">
        <f t="shared" si="319"/>
        <v>theater</v>
      </c>
      <c r="S3433" t="str">
        <f t="shared" si="320"/>
        <v>plays</v>
      </c>
      <c r="T3433">
        <f t="shared" si="323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318"/>
        <v>42380.581180555557</v>
      </c>
      <c r="P3434">
        <f t="shared" si="321"/>
        <v>110</v>
      </c>
      <c r="Q3434">
        <f t="shared" si="322"/>
        <v>52.21</v>
      </c>
      <c r="R3434" t="str">
        <f t="shared" si="319"/>
        <v>theater</v>
      </c>
      <c r="S3434" t="str">
        <f t="shared" si="320"/>
        <v>plays</v>
      </c>
      <c r="T3434">
        <f t="shared" si="323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318"/>
        <v>41776.063136574077</v>
      </c>
      <c r="P3435">
        <f t="shared" si="321"/>
        <v>100</v>
      </c>
      <c r="Q3435">
        <f t="shared" si="322"/>
        <v>134.15</v>
      </c>
      <c r="R3435" t="str">
        <f t="shared" si="319"/>
        <v>theater</v>
      </c>
      <c r="S3435" t="str">
        <f t="shared" si="320"/>
        <v>plays</v>
      </c>
      <c r="T3435">
        <f t="shared" si="323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318"/>
        <v>41800.380428240744</v>
      </c>
      <c r="P3436">
        <f t="shared" si="321"/>
        <v>106</v>
      </c>
      <c r="Q3436">
        <f t="shared" si="322"/>
        <v>62.83</v>
      </c>
      <c r="R3436" t="str">
        <f t="shared" si="319"/>
        <v>theater</v>
      </c>
      <c r="S3436" t="str">
        <f t="shared" si="320"/>
        <v>plays</v>
      </c>
      <c r="T3436">
        <f t="shared" si="323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318"/>
        <v>42572.61681712963</v>
      </c>
      <c r="P3437">
        <f t="shared" si="321"/>
        <v>112</v>
      </c>
      <c r="Q3437">
        <f t="shared" si="322"/>
        <v>58.95</v>
      </c>
      <c r="R3437" t="str">
        <f t="shared" si="319"/>
        <v>theater</v>
      </c>
      <c r="S3437" t="str">
        <f t="shared" si="320"/>
        <v>plays</v>
      </c>
      <c r="T3437">
        <f t="shared" si="323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318"/>
        <v>41851.541585648149</v>
      </c>
      <c r="P3438">
        <f t="shared" si="321"/>
        <v>106</v>
      </c>
      <c r="Q3438">
        <f t="shared" si="322"/>
        <v>143.11000000000001</v>
      </c>
      <c r="R3438" t="str">
        <f t="shared" si="319"/>
        <v>theater</v>
      </c>
      <c r="S3438" t="str">
        <f t="shared" si="320"/>
        <v>plays</v>
      </c>
      <c r="T3438">
        <f t="shared" si="323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318"/>
        <v>42205.710879629631</v>
      </c>
      <c r="P3439">
        <f t="shared" si="321"/>
        <v>101</v>
      </c>
      <c r="Q3439">
        <f t="shared" si="322"/>
        <v>84.17</v>
      </c>
      <c r="R3439" t="str">
        <f t="shared" si="319"/>
        <v>theater</v>
      </c>
      <c r="S3439" t="str">
        <f t="shared" si="320"/>
        <v>plays</v>
      </c>
      <c r="T3439">
        <f t="shared" si="323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318"/>
        <v>42100.927858796291</v>
      </c>
      <c r="P3440">
        <f t="shared" si="321"/>
        <v>104</v>
      </c>
      <c r="Q3440">
        <f t="shared" si="322"/>
        <v>186.07</v>
      </c>
      <c r="R3440" t="str">
        <f t="shared" si="319"/>
        <v>theater</v>
      </c>
      <c r="S3440" t="str">
        <f t="shared" si="320"/>
        <v>plays</v>
      </c>
      <c r="T3440">
        <f t="shared" si="323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318"/>
        <v>42374.911226851851</v>
      </c>
      <c r="P3441">
        <f t="shared" si="321"/>
        <v>135</v>
      </c>
      <c r="Q3441">
        <f t="shared" si="322"/>
        <v>89.79</v>
      </c>
      <c r="R3441" t="str">
        <f t="shared" si="319"/>
        <v>theater</v>
      </c>
      <c r="S3441" t="str">
        <f t="shared" si="320"/>
        <v>plays</v>
      </c>
      <c r="T3441">
        <f t="shared" si="323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318"/>
        <v>41809.12300925926</v>
      </c>
      <c r="P3442">
        <f t="shared" si="321"/>
        <v>105</v>
      </c>
      <c r="Q3442">
        <f t="shared" si="322"/>
        <v>64.16</v>
      </c>
      <c r="R3442" t="str">
        <f t="shared" si="319"/>
        <v>theater</v>
      </c>
      <c r="S3442" t="str">
        <f t="shared" si="320"/>
        <v>plays</v>
      </c>
      <c r="T3442">
        <f t="shared" si="323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318"/>
        <v>42294.429641203707</v>
      </c>
      <c r="P3443">
        <f t="shared" si="321"/>
        <v>103</v>
      </c>
      <c r="Q3443">
        <f t="shared" si="322"/>
        <v>59.65</v>
      </c>
      <c r="R3443" t="str">
        <f t="shared" si="319"/>
        <v>theater</v>
      </c>
      <c r="S3443" t="str">
        <f t="shared" si="320"/>
        <v>plays</v>
      </c>
      <c r="T3443">
        <f t="shared" si="323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318"/>
        <v>42124.841111111105</v>
      </c>
      <c r="P3444">
        <f t="shared" si="321"/>
        <v>100</v>
      </c>
      <c r="Q3444">
        <f t="shared" si="322"/>
        <v>31.25</v>
      </c>
      <c r="R3444" t="str">
        <f t="shared" si="319"/>
        <v>theater</v>
      </c>
      <c r="S3444" t="str">
        <f t="shared" si="320"/>
        <v>plays</v>
      </c>
      <c r="T3444">
        <f t="shared" si="323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318"/>
        <v>41861.524837962963</v>
      </c>
      <c r="P3445">
        <f t="shared" si="321"/>
        <v>186</v>
      </c>
      <c r="Q3445">
        <f t="shared" si="322"/>
        <v>41.22</v>
      </c>
      <c r="R3445" t="str">
        <f t="shared" si="319"/>
        <v>theater</v>
      </c>
      <c r="S3445" t="str">
        <f t="shared" si="320"/>
        <v>plays</v>
      </c>
      <c r="T3445">
        <f t="shared" si="323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318"/>
        <v>42521.291504629626</v>
      </c>
      <c r="P3446">
        <f t="shared" si="321"/>
        <v>289</v>
      </c>
      <c r="Q3446">
        <f t="shared" si="322"/>
        <v>43.35</v>
      </c>
      <c r="R3446" t="str">
        <f t="shared" si="319"/>
        <v>theater</v>
      </c>
      <c r="S3446" t="str">
        <f t="shared" si="320"/>
        <v>plays</v>
      </c>
      <c r="T3446">
        <f t="shared" si="323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318"/>
        <v>42272.530509259261</v>
      </c>
      <c r="P3447">
        <f t="shared" si="321"/>
        <v>100</v>
      </c>
      <c r="Q3447">
        <f t="shared" si="322"/>
        <v>64.52</v>
      </c>
      <c r="R3447" t="str">
        <f t="shared" si="319"/>
        <v>theater</v>
      </c>
      <c r="S3447" t="str">
        <f t="shared" si="320"/>
        <v>plays</v>
      </c>
      <c r="T3447">
        <f t="shared" si="323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318"/>
        <v>42016.832465277781</v>
      </c>
      <c r="P3448">
        <f t="shared" si="321"/>
        <v>108</v>
      </c>
      <c r="Q3448">
        <f t="shared" si="322"/>
        <v>43.28</v>
      </c>
      <c r="R3448" t="str">
        <f t="shared" si="319"/>
        <v>theater</v>
      </c>
      <c r="S3448" t="str">
        <f t="shared" si="320"/>
        <v>plays</v>
      </c>
      <c r="T3448">
        <f t="shared" si="323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318"/>
        <v>42402.889027777783</v>
      </c>
      <c r="P3449">
        <f t="shared" si="321"/>
        <v>108</v>
      </c>
      <c r="Q3449">
        <f t="shared" si="322"/>
        <v>77</v>
      </c>
      <c r="R3449" t="str">
        <f t="shared" si="319"/>
        <v>theater</v>
      </c>
      <c r="S3449" t="str">
        <f t="shared" si="320"/>
        <v>plays</v>
      </c>
      <c r="T3449">
        <f t="shared" si="323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318"/>
        <v>41960.119085648148</v>
      </c>
      <c r="P3450">
        <f t="shared" si="321"/>
        <v>110</v>
      </c>
      <c r="Q3450">
        <f t="shared" si="322"/>
        <v>51.22</v>
      </c>
      <c r="R3450" t="str">
        <f t="shared" si="319"/>
        <v>theater</v>
      </c>
      <c r="S3450" t="str">
        <f t="shared" si="320"/>
        <v>plays</v>
      </c>
      <c r="T3450">
        <f t="shared" si="323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318"/>
        <v>42532.052523148144</v>
      </c>
      <c r="P3451">
        <f t="shared" si="321"/>
        <v>171</v>
      </c>
      <c r="Q3451">
        <f t="shared" si="322"/>
        <v>68.25</v>
      </c>
      <c r="R3451" t="str">
        <f t="shared" si="319"/>
        <v>theater</v>
      </c>
      <c r="S3451" t="str">
        <f t="shared" si="320"/>
        <v>plays</v>
      </c>
      <c r="T3451">
        <f t="shared" si="323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318"/>
        <v>42036.704525462963</v>
      </c>
      <c r="P3452">
        <f t="shared" si="321"/>
        <v>152</v>
      </c>
      <c r="Q3452">
        <f t="shared" si="322"/>
        <v>19.489999999999998</v>
      </c>
      <c r="R3452" t="str">
        <f t="shared" si="319"/>
        <v>theater</v>
      </c>
      <c r="S3452" t="str">
        <f t="shared" si="320"/>
        <v>plays</v>
      </c>
      <c r="T3452">
        <f t="shared" si="323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318"/>
        <v>42088.723692129628</v>
      </c>
      <c r="P3453">
        <f t="shared" si="321"/>
        <v>101</v>
      </c>
      <c r="Q3453">
        <f t="shared" si="322"/>
        <v>41.13</v>
      </c>
      <c r="R3453" t="str">
        <f t="shared" si="319"/>
        <v>theater</v>
      </c>
      <c r="S3453" t="str">
        <f t="shared" si="320"/>
        <v>plays</v>
      </c>
      <c r="T3453">
        <f t="shared" si="323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318"/>
        <v>41820.639189814814</v>
      </c>
      <c r="P3454">
        <f t="shared" si="321"/>
        <v>153</v>
      </c>
      <c r="Q3454">
        <f t="shared" si="322"/>
        <v>41.41</v>
      </c>
      <c r="R3454" t="str">
        <f t="shared" si="319"/>
        <v>theater</v>
      </c>
      <c r="S3454" t="str">
        <f t="shared" si="320"/>
        <v>plays</v>
      </c>
      <c r="T3454">
        <f t="shared" si="323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318"/>
        <v>42535.97865740741</v>
      </c>
      <c r="P3455">
        <f t="shared" si="321"/>
        <v>128</v>
      </c>
      <c r="Q3455">
        <f t="shared" si="322"/>
        <v>27.5</v>
      </c>
      <c r="R3455" t="str">
        <f t="shared" si="319"/>
        <v>theater</v>
      </c>
      <c r="S3455" t="str">
        <f t="shared" si="320"/>
        <v>plays</v>
      </c>
      <c r="T3455">
        <f t="shared" si="323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318"/>
        <v>41821.698599537034</v>
      </c>
      <c r="P3456">
        <f t="shared" si="321"/>
        <v>101</v>
      </c>
      <c r="Q3456">
        <f t="shared" si="322"/>
        <v>33.57</v>
      </c>
      <c r="R3456" t="str">
        <f t="shared" si="319"/>
        <v>theater</v>
      </c>
      <c r="S3456" t="str">
        <f t="shared" si="320"/>
        <v>plays</v>
      </c>
      <c r="T3456">
        <f t="shared" si="323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318"/>
        <v>42626.7503125</v>
      </c>
      <c r="P3457">
        <f t="shared" si="321"/>
        <v>101</v>
      </c>
      <c r="Q3457">
        <f t="shared" si="322"/>
        <v>145.87</v>
      </c>
      <c r="R3457" t="str">
        <f t="shared" si="319"/>
        <v>theater</v>
      </c>
      <c r="S3457" t="str">
        <f t="shared" si="320"/>
        <v>plays</v>
      </c>
      <c r="T3457">
        <f t="shared" si="323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324">(((J3458/60)/60)/24)+DATE(1970,1,1)</f>
        <v>41821.205636574072</v>
      </c>
      <c r="P3458">
        <f t="shared" si="321"/>
        <v>191</v>
      </c>
      <c r="Q3458">
        <f t="shared" si="322"/>
        <v>358.69</v>
      </c>
      <c r="R3458" t="str">
        <f t="shared" ref="R3458:R3521" si="325">LEFT(N3458,SEARCH("/",N3458)-1)</f>
        <v>theater</v>
      </c>
      <c r="S3458" t="str">
        <f t="shared" ref="S3458:S3521" si="326">RIGHT(N3458,LEN(N3458)-SEARCH("/",N3458))</f>
        <v>plays</v>
      </c>
      <c r="T3458">
        <f t="shared" si="323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324"/>
        <v>42016.706678240742</v>
      </c>
      <c r="P3459">
        <f t="shared" ref="P3459:P3522" si="327">ROUND(E3459/D3459*100,0)</f>
        <v>140</v>
      </c>
      <c r="Q3459">
        <f t="shared" ref="Q3459:Q3522" si="328">IFERROR(ROUND(E3459/L3459,2),0)</f>
        <v>50.98</v>
      </c>
      <c r="R3459" t="str">
        <f t="shared" si="325"/>
        <v>theater</v>
      </c>
      <c r="S3459" t="str">
        <f t="shared" si="326"/>
        <v>plays</v>
      </c>
      <c r="T3459">
        <f t="shared" ref="T3459:T3522" si="329">YEAR(O3459)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324"/>
        <v>42011.202581018515</v>
      </c>
      <c r="P3460">
        <f t="shared" si="327"/>
        <v>124</v>
      </c>
      <c r="Q3460">
        <f t="shared" si="328"/>
        <v>45.04</v>
      </c>
      <c r="R3460" t="str">
        <f t="shared" si="325"/>
        <v>theater</v>
      </c>
      <c r="S3460" t="str">
        <f t="shared" si="326"/>
        <v>plays</v>
      </c>
      <c r="T3460">
        <f t="shared" si="32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324"/>
        <v>42480.479861111111</v>
      </c>
      <c r="P3461">
        <f t="shared" si="327"/>
        <v>126</v>
      </c>
      <c r="Q3461">
        <f t="shared" si="328"/>
        <v>17.53</v>
      </c>
      <c r="R3461" t="str">
        <f t="shared" si="325"/>
        <v>theater</v>
      </c>
      <c r="S3461" t="str">
        <f t="shared" si="326"/>
        <v>plays</v>
      </c>
      <c r="T3461">
        <f t="shared" si="32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324"/>
        <v>41852.527222222219</v>
      </c>
      <c r="P3462">
        <f t="shared" si="327"/>
        <v>190</v>
      </c>
      <c r="Q3462">
        <f t="shared" si="328"/>
        <v>50</v>
      </c>
      <c r="R3462" t="str">
        <f t="shared" si="325"/>
        <v>theater</v>
      </c>
      <c r="S3462" t="str">
        <f t="shared" si="326"/>
        <v>plays</v>
      </c>
      <c r="T3462">
        <f t="shared" si="32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324"/>
        <v>42643.632858796293</v>
      </c>
      <c r="P3463">
        <f t="shared" si="327"/>
        <v>139</v>
      </c>
      <c r="Q3463">
        <f t="shared" si="328"/>
        <v>57.92</v>
      </c>
      <c r="R3463" t="str">
        <f t="shared" si="325"/>
        <v>theater</v>
      </c>
      <c r="S3463" t="str">
        <f t="shared" si="326"/>
        <v>plays</v>
      </c>
      <c r="T3463">
        <f t="shared" si="32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324"/>
        <v>42179.898472222223</v>
      </c>
      <c r="P3464">
        <f t="shared" si="327"/>
        <v>202</v>
      </c>
      <c r="Q3464">
        <f t="shared" si="328"/>
        <v>29.71</v>
      </c>
      <c r="R3464" t="str">
        <f t="shared" si="325"/>
        <v>theater</v>
      </c>
      <c r="S3464" t="str">
        <f t="shared" si="326"/>
        <v>plays</v>
      </c>
      <c r="T3464">
        <f t="shared" si="32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324"/>
        <v>42612.918807870374</v>
      </c>
      <c r="P3465">
        <f t="shared" si="327"/>
        <v>103</v>
      </c>
      <c r="Q3465">
        <f t="shared" si="328"/>
        <v>90.68</v>
      </c>
      <c r="R3465" t="str">
        <f t="shared" si="325"/>
        <v>theater</v>
      </c>
      <c r="S3465" t="str">
        <f t="shared" si="326"/>
        <v>plays</v>
      </c>
      <c r="T3465">
        <f t="shared" si="32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324"/>
        <v>42575.130057870367</v>
      </c>
      <c r="P3466">
        <f t="shared" si="327"/>
        <v>102</v>
      </c>
      <c r="Q3466">
        <f t="shared" si="328"/>
        <v>55.01</v>
      </c>
      <c r="R3466" t="str">
        <f t="shared" si="325"/>
        <v>theater</v>
      </c>
      <c r="S3466" t="str">
        <f t="shared" si="326"/>
        <v>plays</v>
      </c>
      <c r="T3466">
        <f t="shared" si="32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324"/>
        <v>42200.625833333332</v>
      </c>
      <c r="P3467">
        <f t="shared" si="327"/>
        <v>103</v>
      </c>
      <c r="Q3467">
        <f t="shared" si="328"/>
        <v>57.22</v>
      </c>
      <c r="R3467" t="str">
        <f t="shared" si="325"/>
        <v>theater</v>
      </c>
      <c r="S3467" t="str">
        <f t="shared" si="326"/>
        <v>plays</v>
      </c>
      <c r="T3467">
        <f t="shared" si="32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324"/>
        <v>42420.019097222219</v>
      </c>
      <c r="P3468">
        <f t="shared" si="327"/>
        <v>127</v>
      </c>
      <c r="Q3468">
        <f t="shared" si="328"/>
        <v>72.95</v>
      </c>
      <c r="R3468" t="str">
        <f t="shared" si="325"/>
        <v>theater</v>
      </c>
      <c r="S3468" t="str">
        <f t="shared" si="326"/>
        <v>plays</v>
      </c>
      <c r="T3468">
        <f t="shared" si="32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324"/>
        <v>42053.671666666662</v>
      </c>
      <c r="P3469">
        <f t="shared" si="327"/>
        <v>101</v>
      </c>
      <c r="Q3469">
        <f t="shared" si="328"/>
        <v>64.47</v>
      </c>
      <c r="R3469" t="str">
        <f t="shared" si="325"/>
        <v>theater</v>
      </c>
      <c r="S3469" t="str">
        <f t="shared" si="326"/>
        <v>plays</v>
      </c>
      <c r="T3469">
        <f t="shared" si="32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324"/>
        <v>42605.765381944439</v>
      </c>
      <c r="P3470">
        <f t="shared" si="327"/>
        <v>122</v>
      </c>
      <c r="Q3470">
        <f t="shared" si="328"/>
        <v>716.35</v>
      </c>
      <c r="R3470" t="str">
        <f t="shared" si="325"/>
        <v>theater</v>
      </c>
      <c r="S3470" t="str">
        <f t="shared" si="326"/>
        <v>plays</v>
      </c>
      <c r="T3470">
        <f t="shared" si="32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324"/>
        <v>42458.641724537039</v>
      </c>
      <c r="P3471">
        <f t="shared" si="327"/>
        <v>113</v>
      </c>
      <c r="Q3471">
        <f t="shared" si="328"/>
        <v>50.4</v>
      </c>
      <c r="R3471" t="str">
        <f t="shared" si="325"/>
        <v>theater</v>
      </c>
      <c r="S3471" t="str">
        <f t="shared" si="326"/>
        <v>plays</v>
      </c>
      <c r="T3471">
        <f t="shared" si="32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324"/>
        <v>42529.022013888884</v>
      </c>
      <c r="P3472">
        <f t="shared" si="327"/>
        <v>150</v>
      </c>
      <c r="Q3472">
        <f t="shared" si="328"/>
        <v>41.67</v>
      </c>
      <c r="R3472" t="str">
        <f t="shared" si="325"/>
        <v>theater</v>
      </c>
      <c r="S3472" t="str">
        <f t="shared" si="326"/>
        <v>plays</v>
      </c>
      <c r="T3472">
        <f t="shared" si="32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324"/>
        <v>41841.820486111108</v>
      </c>
      <c r="P3473">
        <f t="shared" si="327"/>
        <v>215</v>
      </c>
      <c r="Q3473">
        <f t="shared" si="328"/>
        <v>35.770000000000003</v>
      </c>
      <c r="R3473" t="str">
        <f t="shared" si="325"/>
        <v>theater</v>
      </c>
      <c r="S3473" t="str">
        <f t="shared" si="326"/>
        <v>plays</v>
      </c>
      <c r="T3473">
        <f t="shared" si="32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324"/>
        <v>41928.170497685183</v>
      </c>
      <c r="P3474">
        <f t="shared" si="327"/>
        <v>102</v>
      </c>
      <c r="Q3474">
        <f t="shared" si="328"/>
        <v>88.74</v>
      </c>
      <c r="R3474" t="str">
        <f t="shared" si="325"/>
        <v>theater</v>
      </c>
      <c r="S3474" t="str">
        <f t="shared" si="326"/>
        <v>plays</v>
      </c>
      <c r="T3474">
        <f t="shared" si="32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324"/>
        <v>42062.834444444445</v>
      </c>
      <c r="P3475">
        <f t="shared" si="327"/>
        <v>100</v>
      </c>
      <c r="Q3475">
        <f t="shared" si="328"/>
        <v>148.47999999999999</v>
      </c>
      <c r="R3475" t="str">
        <f t="shared" si="325"/>
        <v>theater</v>
      </c>
      <c r="S3475" t="str">
        <f t="shared" si="326"/>
        <v>plays</v>
      </c>
      <c r="T3475">
        <f t="shared" si="32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324"/>
        <v>42541.501516203702</v>
      </c>
      <c r="P3476">
        <f t="shared" si="327"/>
        <v>101</v>
      </c>
      <c r="Q3476">
        <f t="shared" si="328"/>
        <v>51.79</v>
      </c>
      <c r="R3476" t="str">
        <f t="shared" si="325"/>
        <v>theater</v>
      </c>
      <c r="S3476" t="str">
        <f t="shared" si="326"/>
        <v>plays</v>
      </c>
      <c r="T3476">
        <f t="shared" si="32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324"/>
        <v>41918.880833333329</v>
      </c>
      <c r="P3477">
        <f t="shared" si="327"/>
        <v>113</v>
      </c>
      <c r="Q3477">
        <f t="shared" si="328"/>
        <v>20</v>
      </c>
      <c r="R3477" t="str">
        <f t="shared" si="325"/>
        <v>theater</v>
      </c>
      <c r="S3477" t="str">
        <f t="shared" si="326"/>
        <v>plays</v>
      </c>
      <c r="T3477">
        <f t="shared" si="32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324"/>
        <v>41921.279976851853</v>
      </c>
      <c r="P3478">
        <f t="shared" si="327"/>
        <v>104</v>
      </c>
      <c r="Q3478">
        <f t="shared" si="328"/>
        <v>52</v>
      </c>
      <c r="R3478" t="str">
        <f t="shared" si="325"/>
        <v>theater</v>
      </c>
      <c r="S3478" t="str">
        <f t="shared" si="326"/>
        <v>plays</v>
      </c>
      <c r="T3478">
        <f t="shared" si="32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324"/>
        <v>42128.736608796295</v>
      </c>
      <c r="P3479">
        <f t="shared" si="327"/>
        <v>115</v>
      </c>
      <c r="Q3479">
        <f t="shared" si="328"/>
        <v>53.23</v>
      </c>
      <c r="R3479" t="str">
        <f t="shared" si="325"/>
        <v>theater</v>
      </c>
      <c r="S3479" t="str">
        <f t="shared" si="326"/>
        <v>plays</v>
      </c>
      <c r="T3479">
        <f t="shared" si="32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324"/>
        <v>42053.916921296302</v>
      </c>
      <c r="P3480">
        <f t="shared" si="327"/>
        <v>113</v>
      </c>
      <c r="Q3480">
        <f t="shared" si="328"/>
        <v>39.6</v>
      </c>
      <c r="R3480" t="str">
        <f t="shared" si="325"/>
        <v>theater</v>
      </c>
      <c r="S3480" t="str">
        <f t="shared" si="326"/>
        <v>plays</v>
      </c>
      <c r="T3480">
        <f t="shared" si="32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324"/>
        <v>41781.855092592588</v>
      </c>
      <c r="P3481">
        <f t="shared" si="327"/>
        <v>128</v>
      </c>
      <c r="Q3481">
        <f t="shared" si="328"/>
        <v>34.25</v>
      </c>
      <c r="R3481" t="str">
        <f t="shared" si="325"/>
        <v>theater</v>
      </c>
      <c r="S3481" t="str">
        <f t="shared" si="326"/>
        <v>plays</v>
      </c>
      <c r="T3481">
        <f t="shared" si="32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324"/>
        <v>42171.317442129628</v>
      </c>
      <c r="P3482">
        <f t="shared" si="327"/>
        <v>143</v>
      </c>
      <c r="Q3482">
        <f t="shared" si="328"/>
        <v>164.62</v>
      </c>
      <c r="R3482" t="str">
        <f t="shared" si="325"/>
        <v>theater</v>
      </c>
      <c r="S3482" t="str">
        <f t="shared" si="326"/>
        <v>plays</v>
      </c>
      <c r="T3482">
        <f t="shared" si="32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324"/>
        <v>41989.24754629629</v>
      </c>
      <c r="P3483">
        <f t="shared" si="327"/>
        <v>119</v>
      </c>
      <c r="Q3483">
        <f t="shared" si="328"/>
        <v>125.05</v>
      </c>
      <c r="R3483" t="str">
        <f t="shared" si="325"/>
        <v>theater</v>
      </c>
      <c r="S3483" t="str">
        <f t="shared" si="326"/>
        <v>plays</v>
      </c>
      <c r="T3483">
        <f t="shared" si="32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324"/>
        <v>41796.771597222221</v>
      </c>
      <c r="P3484">
        <f t="shared" si="327"/>
        <v>138</v>
      </c>
      <c r="Q3484">
        <f t="shared" si="328"/>
        <v>51.88</v>
      </c>
      <c r="R3484" t="str">
        <f t="shared" si="325"/>
        <v>theater</v>
      </c>
      <c r="S3484" t="str">
        <f t="shared" si="326"/>
        <v>plays</v>
      </c>
      <c r="T3484">
        <f t="shared" si="32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324"/>
        <v>41793.668761574074</v>
      </c>
      <c r="P3485">
        <f t="shared" si="327"/>
        <v>160</v>
      </c>
      <c r="Q3485">
        <f t="shared" si="328"/>
        <v>40.29</v>
      </c>
      <c r="R3485" t="str">
        <f t="shared" si="325"/>
        <v>theater</v>
      </c>
      <c r="S3485" t="str">
        <f t="shared" si="326"/>
        <v>plays</v>
      </c>
      <c r="T3485">
        <f t="shared" si="32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324"/>
        <v>42506.760405092587</v>
      </c>
      <c r="P3486">
        <f t="shared" si="327"/>
        <v>114</v>
      </c>
      <c r="Q3486">
        <f t="shared" si="328"/>
        <v>64.91</v>
      </c>
      <c r="R3486" t="str">
        <f t="shared" si="325"/>
        <v>theater</v>
      </c>
      <c r="S3486" t="str">
        <f t="shared" si="326"/>
        <v>plays</v>
      </c>
      <c r="T3486">
        <f t="shared" si="32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324"/>
        <v>42372.693055555559</v>
      </c>
      <c r="P3487">
        <f t="shared" si="327"/>
        <v>101</v>
      </c>
      <c r="Q3487">
        <f t="shared" si="328"/>
        <v>55.33</v>
      </c>
      <c r="R3487" t="str">
        <f t="shared" si="325"/>
        <v>theater</v>
      </c>
      <c r="S3487" t="str">
        <f t="shared" si="326"/>
        <v>plays</v>
      </c>
      <c r="T3487">
        <f t="shared" si="32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324"/>
        <v>42126.87501157407</v>
      </c>
      <c r="P3488">
        <f t="shared" si="327"/>
        <v>155</v>
      </c>
      <c r="Q3488">
        <f t="shared" si="328"/>
        <v>83.14</v>
      </c>
      <c r="R3488" t="str">
        <f t="shared" si="325"/>
        <v>theater</v>
      </c>
      <c r="S3488" t="str">
        <f t="shared" si="326"/>
        <v>plays</v>
      </c>
      <c r="T3488">
        <f t="shared" si="32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324"/>
        <v>42149.940416666665</v>
      </c>
      <c r="P3489">
        <f t="shared" si="327"/>
        <v>128</v>
      </c>
      <c r="Q3489">
        <f t="shared" si="328"/>
        <v>38.71</v>
      </c>
      <c r="R3489" t="str">
        <f t="shared" si="325"/>
        <v>theater</v>
      </c>
      <c r="S3489" t="str">
        <f t="shared" si="326"/>
        <v>plays</v>
      </c>
      <c r="T3489">
        <f t="shared" si="32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324"/>
        <v>42087.768055555556</v>
      </c>
      <c r="P3490">
        <f t="shared" si="327"/>
        <v>121</v>
      </c>
      <c r="Q3490">
        <f t="shared" si="328"/>
        <v>125.38</v>
      </c>
      <c r="R3490" t="str">
        <f t="shared" si="325"/>
        <v>theater</v>
      </c>
      <c r="S3490" t="str">
        <f t="shared" si="326"/>
        <v>plays</v>
      </c>
      <c r="T3490">
        <f t="shared" si="32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324"/>
        <v>41753.635775462964</v>
      </c>
      <c r="P3491">
        <f t="shared" si="327"/>
        <v>113</v>
      </c>
      <c r="Q3491">
        <f t="shared" si="328"/>
        <v>78.260000000000005</v>
      </c>
      <c r="R3491" t="str">
        <f t="shared" si="325"/>
        <v>theater</v>
      </c>
      <c r="S3491" t="str">
        <f t="shared" si="326"/>
        <v>plays</v>
      </c>
      <c r="T3491">
        <f t="shared" si="32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324"/>
        <v>42443.802361111113</v>
      </c>
      <c r="P3492">
        <f t="shared" si="327"/>
        <v>128</v>
      </c>
      <c r="Q3492">
        <f t="shared" si="328"/>
        <v>47.22</v>
      </c>
      <c r="R3492" t="str">
        <f t="shared" si="325"/>
        <v>theater</v>
      </c>
      <c r="S3492" t="str">
        <f t="shared" si="326"/>
        <v>plays</v>
      </c>
      <c r="T3492">
        <f t="shared" si="32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324"/>
        <v>42121.249814814815</v>
      </c>
      <c r="P3493">
        <f t="shared" si="327"/>
        <v>158</v>
      </c>
      <c r="Q3493">
        <f t="shared" si="328"/>
        <v>79.099999999999994</v>
      </c>
      <c r="R3493" t="str">
        <f t="shared" si="325"/>
        <v>theater</v>
      </c>
      <c r="S3493" t="str">
        <f t="shared" si="326"/>
        <v>plays</v>
      </c>
      <c r="T3493">
        <f t="shared" si="32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324"/>
        <v>42268.009224537032</v>
      </c>
      <c r="P3494">
        <f t="shared" si="327"/>
        <v>105</v>
      </c>
      <c r="Q3494">
        <f t="shared" si="328"/>
        <v>114.29</v>
      </c>
      <c r="R3494" t="str">
        <f t="shared" si="325"/>
        <v>theater</v>
      </c>
      <c r="S3494" t="str">
        <f t="shared" si="326"/>
        <v>plays</v>
      </c>
      <c r="T3494">
        <f t="shared" si="32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324"/>
        <v>41848.866157407407</v>
      </c>
      <c r="P3495">
        <f t="shared" si="327"/>
        <v>100</v>
      </c>
      <c r="Q3495">
        <f t="shared" si="328"/>
        <v>51.72</v>
      </c>
      <c r="R3495" t="str">
        <f t="shared" si="325"/>
        <v>theater</v>
      </c>
      <c r="S3495" t="str">
        <f t="shared" si="326"/>
        <v>plays</v>
      </c>
      <c r="T3495">
        <f t="shared" si="32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324"/>
        <v>42689.214988425927</v>
      </c>
      <c r="P3496">
        <f t="shared" si="327"/>
        <v>100</v>
      </c>
      <c r="Q3496">
        <f t="shared" si="328"/>
        <v>30.77</v>
      </c>
      <c r="R3496" t="str">
        <f t="shared" si="325"/>
        <v>theater</v>
      </c>
      <c r="S3496" t="str">
        <f t="shared" si="326"/>
        <v>plays</v>
      </c>
      <c r="T3496">
        <f t="shared" si="32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324"/>
        <v>41915.762835648151</v>
      </c>
      <c r="P3497">
        <f t="shared" si="327"/>
        <v>107</v>
      </c>
      <c r="Q3497">
        <f t="shared" si="328"/>
        <v>74.209999999999994</v>
      </c>
      <c r="R3497" t="str">
        <f t="shared" si="325"/>
        <v>theater</v>
      </c>
      <c r="S3497" t="str">
        <f t="shared" si="326"/>
        <v>plays</v>
      </c>
      <c r="T3497">
        <f t="shared" si="32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324"/>
        <v>42584.846828703703</v>
      </c>
      <c r="P3498">
        <f t="shared" si="327"/>
        <v>124</v>
      </c>
      <c r="Q3498">
        <f t="shared" si="328"/>
        <v>47.85</v>
      </c>
      <c r="R3498" t="str">
        <f t="shared" si="325"/>
        <v>theater</v>
      </c>
      <c r="S3498" t="str">
        <f t="shared" si="326"/>
        <v>plays</v>
      </c>
      <c r="T3498">
        <f t="shared" si="32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324"/>
        <v>42511.741944444439</v>
      </c>
      <c r="P3499">
        <f t="shared" si="327"/>
        <v>109</v>
      </c>
      <c r="Q3499">
        <f t="shared" si="328"/>
        <v>34.409999999999997</v>
      </c>
      <c r="R3499" t="str">
        <f t="shared" si="325"/>
        <v>theater</v>
      </c>
      <c r="S3499" t="str">
        <f t="shared" si="326"/>
        <v>plays</v>
      </c>
      <c r="T3499">
        <f t="shared" si="32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324"/>
        <v>42459.15861111111</v>
      </c>
      <c r="P3500">
        <f t="shared" si="327"/>
        <v>102</v>
      </c>
      <c r="Q3500">
        <f t="shared" si="328"/>
        <v>40.24</v>
      </c>
      <c r="R3500" t="str">
        <f t="shared" si="325"/>
        <v>theater</v>
      </c>
      <c r="S3500" t="str">
        <f t="shared" si="326"/>
        <v>plays</v>
      </c>
      <c r="T3500">
        <f t="shared" si="32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324"/>
        <v>42132.036168981482</v>
      </c>
      <c r="P3501">
        <f t="shared" si="327"/>
        <v>106</v>
      </c>
      <c r="Q3501">
        <f t="shared" si="328"/>
        <v>60.29</v>
      </c>
      <c r="R3501" t="str">
        <f t="shared" si="325"/>
        <v>theater</v>
      </c>
      <c r="S3501" t="str">
        <f t="shared" si="326"/>
        <v>plays</v>
      </c>
      <c r="T3501">
        <f t="shared" si="32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324"/>
        <v>42419.91942129629</v>
      </c>
      <c r="P3502">
        <f t="shared" si="327"/>
        <v>106</v>
      </c>
      <c r="Q3502">
        <f t="shared" si="328"/>
        <v>25.31</v>
      </c>
      <c r="R3502" t="str">
        <f t="shared" si="325"/>
        <v>theater</v>
      </c>
      <c r="S3502" t="str">
        <f t="shared" si="326"/>
        <v>plays</v>
      </c>
      <c r="T3502">
        <f t="shared" si="32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324"/>
        <v>42233.763831018514</v>
      </c>
      <c r="P3503">
        <f t="shared" si="327"/>
        <v>101</v>
      </c>
      <c r="Q3503">
        <f t="shared" si="328"/>
        <v>35.950000000000003</v>
      </c>
      <c r="R3503" t="str">
        <f t="shared" si="325"/>
        <v>theater</v>
      </c>
      <c r="S3503" t="str">
        <f t="shared" si="326"/>
        <v>plays</v>
      </c>
      <c r="T3503">
        <f t="shared" si="32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324"/>
        <v>42430.839398148149</v>
      </c>
      <c r="P3504">
        <f t="shared" si="327"/>
        <v>105</v>
      </c>
      <c r="Q3504">
        <f t="shared" si="328"/>
        <v>136</v>
      </c>
      <c r="R3504" t="str">
        <f t="shared" si="325"/>
        <v>theater</v>
      </c>
      <c r="S3504" t="str">
        <f t="shared" si="326"/>
        <v>plays</v>
      </c>
      <c r="T3504">
        <f t="shared" si="32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324"/>
        <v>42545.478333333333</v>
      </c>
      <c r="P3505">
        <f t="shared" si="327"/>
        <v>108</v>
      </c>
      <c r="Q3505">
        <f t="shared" si="328"/>
        <v>70.760000000000005</v>
      </c>
      <c r="R3505" t="str">
        <f t="shared" si="325"/>
        <v>theater</v>
      </c>
      <c r="S3505" t="str">
        <f t="shared" si="326"/>
        <v>plays</v>
      </c>
      <c r="T3505">
        <f t="shared" si="32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324"/>
        <v>42297.748738425929</v>
      </c>
      <c r="P3506">
        <f t="shared" si="327"/>
        <v>100</v>
      </c>
      <c r="Q3506">
        <f t="shared" si="328"/>
        <v>125</v>
      </c>
      <c r="R3506" t="str">
        <f t="shared" si="325"/>
        <v>theater</v>
      </c>
      <c r="S3506" t="str">
        <f t="shared" si="326"/>
        <v>plays</v>
      </c>
      <c r="T3506">
        <f t="shared" si="32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324"/>
        <v>41760.935706018521</v>
      </c>
      <c r="P3507">
        <f t="shared" si="327"/>
        <v>104</v>
      </c>
      <c r="Q3507">
        <f t="shared" si="328"/>
        <v>66.510000000000005</v>
      </c>
      <c r="R3507" t="str">
        <f t="shared" si="325"/>
        <v>theater</v>
      </c>
      <c r="S3507" t="str">
        <f t="shared" si="326"/>
        <v>plays</v>
      </c>
      <c r="T3507">
        <f t="shared" si="32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324"/>
        <v>41829.734259259261</v>
      </c>
      <c r="P3508">
        <f t="shared" si="327"/>
        <v>102</v>
      </c>
      <c r="Q3508">
        <f t="shared" si="328"/>
        <v>105</v>
      </c>
      <c r="R3508" t="str">
        <f t="shared" si="325"/>
        <v>theater</v>
      </c>
      <c r="S3508" t="str">
        <f t="shared" si="326"/>
        <v>plays</v>
      </c>
      <c r="T3508">
        <f t="shared" si="32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324"/>
        <v>42491.92288194444</v>
      </c>
      <c r="P3509">
        <f t="shared" si="327"/>
        <v>104</v>
      </c>
      <c r="Q3509">
        <f t="shared" si="328"/>
        <v>145</v>
      </c>
      <c r="R3509" t="str">
        <f t="shared" si="325"/>
        <v>theater</v>
      </c>
      <c r="S3509" t="str">
        <f t="shared" si="326"/>
        <v>plays</v>
      </c>
      <c r="T3509">
        <f t="shared" si="32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324"/>
        <v>42477.729780092588</v>
      </c>
      <c r="P3510">
        <f t="shared" si="327"/>
        <v>180</v>
      </c>
      <c r="Q3510">
        <f t="shared" si="328"/>
        <v>12</v>
      </c>
      <c r="R3510" t="str">
        <f t="shared" si="325"/>
        <v>theater</v>
      </c>
      <c r="S3510" t="str">
        <f t="shared" si="326"/>
        <v>plays</v>
      </c>
      <c r="T3510">
        <f t="shared" si="32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324"/>
        <v>41950.859560185185</v>
      </c>
      <c r="P3511">
        <f t="shared" si="327"/>
        <v>106</v>
      </c>
      <c r="Q3511">
        <f t="shared" si="328"/>
        <v>96.67</v>
      </c>
      <c r="R3511" t="str">
        <f t="shared" si="325"/>
        <v>theater</v>
      </c>
      <c r="S3511" t="str">
        <f t="shared" si="326"/>
        <v>plays</v>
      </c>
      <c r="T3511">
        <f t="shared" si="32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324"/>
        <v>41802.62090277778</v>
      </c>
      <c r="P3512">
        <f t="shared" si="327"/>
        <v>101</v>
      </c>
      <c r="Q3512">
        <f t="shared" si="328"/>
        <v>60.33</v>
      </c>
      <c r="R3512" t="str">
        <f t="shared" si="325"/>
        <v>theater</v>
      </c>
      <c r="S3512" t="str">
        <f t="shared" si="326"/>
        <v>plays</v>
      </c>
      <c r="T3512">
        <f t="shared" si="32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324"/>
        <v>41927.873784722222</v>
      </c>
      <c r="P3513">
        <f t="shared" si="327"/>
        <v>101</v>
      </c>
      <c r="Q3513">
        <f t="shared" si="328"/>
        <v>79.89</v>
      </c>
      <c r="R3513" t="str">
        <f t="shared" si="325"/>
        <v>theater</v>
      </c>
      <c r="S3513" t="str">
        <f t="shared" si="326"/>
        <v>plays</v>
      </c>
      <c r="T3513">
        <f t="shared" si="32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324"/>
        <v>42057.536944444444</v>
      </c>
      <c r="P3514">
        <f t="shared" si="327"/>
        <v>100</v>
      </c>
      <c r="Q3514">
        <f t="shared" si="328"/>
        <v>58.82</v>
      </c>
      <c r="R3514" t="str">
        <f t="shared" si="325"/>
        <v>theater</v>
      </c>
      <c r="S3514" t="str">
        <f t="shared" si="326"/>
        <v>plays</v>
      </c>
      <c r="T3514">
        <f t="shared" si="32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324"/>
        <v>41781.096203703702</v>
      </c>
      <c r="P3515">
        <f t="shared" si="327"/>
        <v>118</v>
      </c>
      <c r="Q3515">
        <f t="shared" si="328"/>
        <v>75.34</v>
      </c>
      <c r="R3515" t="str">
        <f t="shared" si="325"/>
        <v>theater</v>
      </c>
      <c r="S3515" t="str">
        <f t="shared" si="326"/>
        <v>plays</v>
      </c>
      <c r="T3515">
        <f t="shared" si="32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324"/>
        <v>42020.846666666665</v>
      </c>
      <c r="P3516">
        <f t="shared" si="327"/>
        <v>110</v>
      </c>
      <c r="Q3516">
        <f t="shared" si="328"/>
        <v>55</v>
      </c>
      <c r="R3516" t="str">
        <f t="shared" si="325"/>
        <v>theater</v>
      </c>
      <c r="S3516" t="str">
        <f t="shared" si="326"/>
        <v>plays</v>
      </c>
      <c r="T3516">
        <f t="shared" si="32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324"/>
        <v>42125.772812499999</v>
      </c>
      <c r="P3517">
        <f t="shared" si="327"/>
        <v>103</v>
      </c>
      <c r="Q3517">
        <f t="shared" si="328"/>
        <v>66.959999999999994</v>
      </c>
      <c r="R3517" t="str">
        <f t="shared" si="325"/>
        <v>theater</v>
      </c>
      <c r="S3517" t="str">
        <f t="shared" si="326"/>
        <v>plays</v>
      </c>
      <c r="T3517">
        <f t="shared" si="32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324"/>
        <v>41856.010069444441</v>
      </c>
      <c r="P3518">
        <f t="shared" si="327"/>
        <v>100</v>
      </c>
      <c r="Q3518">
        <f t="shared" si="328"/>
        <v>227.27</v>
      </c>
      <c r="R3518" t="str">
        <f t="shared" si="325"/>
        <v>theater</v>
      </c>
      <c r="S3518" t="str">
        <f t="shared" si="326"/>
        <v>plays</v>
      </c>
      <c r="T3518">
        <f t="shared" si="32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324"/>
        <v>41794.817523148151</v>
      </c>
      <c r="P3519">
        <f t="shared" si="327"/>
        <v>100</v>
      </c>
      <c r="Q3519">
        <f t="shared" si="328"/>
        <v>307.69</v>
      </c>
      <c r="R3519" t="str">
        <f t="shared" si="325"/>
        <v>theater</v>
      </c>
      <c r="S3519" t="str">
        <f t="shared" si="326"/>
        <v>plays</v>
      </c>
      <c r="T3519">
        <f t="shared" si="32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324"/>
        <v>41893.783553240741</v>
      </c>
      <c r="P3520">
        <f t="shared" si="327"/>
        <v>110</v>
      </c>
      <c r="Q3520">
        <f t="shared" si="328"/>
        <v>50.02</v>
      </c>
      <c r="R3520" t="str">
        <f t="shared" si="325"/>
        <v>theater</v>
      </c>
      <c r="S3520" t="str">
        <f t="shared" si="326"/>
        <v>plays</v>
      </c>
      <c r="T3520">
        <f t="shared" si="32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324"/>
        <v>42037.598958333328</v>
      </c>
      <c r="P3521">
        <f t="shared" si="327"/>
        <v>101</v>
      </c>
      <c r="Q3521">
        <f t="shared" si="328"/>
        <v>72.39</v>
      </c>
      <c r="R3521" t="str">
        <f t="shared" si="325"/>
        <v>theater</v>
      </c>
      <c r="S3521" t="str">
        <f t="shared" si="326"/>
        <v>plays</v>
      </c>
      <c r="T3521">
        <f t="shared" si="32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330">(((J3522/60)/60)/24)+DATE(1970,1,1)</f>
        <v>42227.824212962965</v>
      </c>
      <c r="P3522">
        <f t="shared" si="327"/>
        <v>101</v>
      </c>
      <c r="Q3522">
        <f t="shared" si="328"/>
        <v>95.95</v>
      </c>
      <c r="R3522" t="str">
        <f t="shared" ref="R3522:R3585" si="331">LEFT(N3522,SEARCH("/",N3522)-1)</f>
        <v>theater</v>
      </c>
      <c r="S3522" t="str">
        <f t="shared" ref="S3522:S3585" si="332">RIGHT(N3522,LEN(N3522)-SEARCH("/",N3522))</f>
        <v>plays</v>
      </c>
      <c r="T3522">
        <f t="shared" si="32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330"/>
        <v>41881.361342592594</v>
      </c>
      <c r="P3523">
        <f t="shared" ref="P3523:P3586" si="333">ROUND(E3523/D3523*100,0)</f>
        <v>169</v>
      </c>
      <c r="Q3523">
        <f t="shared" ref="Q3523:Q3586" si="334">IFERROR(ROUND(E3523/L3523,2),0)</f>
        <v>45.62</v>
      </c>
      <c r="R3523" t="str">
        <f t="shared" si="331"/>
        <v>theater</v>
      </c>
      <c r="S3523" t="str">
        <f t="shared" si="332"/>
        <v>plays</v>
      </c>
      <c r="T3523">
        <f t="shared" ref="T3523:T3586" si="335">YEAR(O3523)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330"/>
        <v>42234.789884259255</v>
      </c>
      <c r="P3524">
        <f t="shared" si="333"/>
        <v>100</v>
      </c>
      <c r="Q3524">
        <f t="shared" si="334"/>
        <v>41.03</v>
      </c>
      <c r="R3524" t="str">
        <f t="shared" si="331"/>
        <v>theater</v>
      </c>
      <c r="S3524" t="str">
        <f t="shared" si="332"/>
        <v>plays</v>
      </c>
      <c r="T3524">
        <f t="shared" si="335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330"/>
        <v>42581.397546296299</v>
      </c>
      <c r="P3525">
        <f t="shared" si="333"/>
        <v>114</v>
      </c>
      <c r="Q3525">
        <f t="shared" si="334"/>
        <v>56.83</v>
      </c>
      <c r="R3525" t="str">
        <f t="shared" si="331"/>
        <v>theater</v>
      </c>
      <c r="S3525" t="str">
        <f t="shared" si="332"/>
        <v>plays</v>
      </c>
      <c r="T3525">
        <f t="shared" si="335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330"/>
        <v>41880.76357638889</v>
      </c>
      <c r="P3526">
        <f t="shared" si="333"/>
        <v>102</v>
      </c>
      <c r="Q3526">
        <f t="shared" si="334"/>
        <v>137.24</v>
      </c>
      <c r="R3526" t="str">
        <f t="shared" si="331"/>
        <v>theater</v>
      </c>
      <c r="S3526" t="str">
        <f t="shared" si="332"/>
        <v>plays</v>
      </c>
      <c r="T3526">
        <f t="shared" si="335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330"/>
        <v>42214.6956712963</v>
      </c>
      <c r="P3527">
        <f t="shared" si="333"/>
        <v>106</v>
      </c>
      <c r="Q3527">
        <f t="shared" si="334"/>
        <v>75.709999999999994</v>
      </c>
      <c r="R3527" t="str">
        <f t="shared" si="331"/>
        <v>theater</v>
      </c>
      <c r="S3527" t="str">
        <f t="shared" si="332"/>
        <v>plays</v>
      </c>
      <c r="T3527">
        <f t="shared" si="335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330"/>
        <v>42460.335312499999</v>
      </c>
      <c r="P3528">
        <f t="shared" si="333"/>
        <v>102</v>
      </c>
      <c r="Q3528">
        <f t="shared" si="334"/>
        <v>99</v>
      </c>
      <c r="R3528" t="str">
        <f t="shared" si="331"/>
        <v>theater</v>
      </c>
      <c r="S3528" t="str">
        <f t="shared" si="332"/>
        <v>plays</v>
      </c>
      <c r="T3528">
        <f t="shared" si="335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330"/>
        <v>42167.023206018523</v>
      </c>
      <c r="P3529">
        <f t="shared" si="333"/>
        <v>117</v>
      </c>
      <c r="Q3529">
        <f t="shared" si="334"/>
        <v>81.569999999999993</v>
      </c>
      <c r="R3529" t="str">
        <f t="shared" si="331"/>
        <v>theater</v>
      </c>
      <c r="S3529" t="str">
        <f t="shared" si="332"/>
        <v>plays</v>
      </c>
      <c r="T3529">
        <f t="shared" si="335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330"/>
        <v>42733.50136574074</v>
      </c>
      <c r="P3530">
        <f t="shared" si="333"/>
        <v>101</v>
      </c>
      <c r="Q3530">
        <f t="shared" si="334"/>
        <v>45.11</v>
      </c>
      <c r="R3530" t="str">
        <f t="shared" si="331"/>
        <v>theater</v>
      </c>
      <c r="S3530" t="str">
        <f t="shared" si="332"/>
        <v>plays</v>
      </c>
      <c r="T3530">
        <f t="shared" si="335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330"/>
        <v>42177.761782407411</v>
      </c>
      <c r="P3531">
        <f t="shared" si="333"/>
        <v>132</v>
      </c>
      <c r="Q3531">
        <f t="shared" si="334"/>
        <v>36.67</v>
      </c>
      <c r="R3531" t="str">
        <f t="shared" si="331"/>
        <v>theater</v>
      </c>
      <c r="S3531" t="str">
        <f t="shared" si="332"/>
        <v>plays</v>
      </c>
      <c r="T3531">
        <f t="shared" si="335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330"/>
        <v>42442.623344907406</v>
      </c>
      <c r="P3532">
        <f t="shared" si="333"/>
        <v>100</v>
      </c>
      <c r="Q3532">
        <f t="shared" si="334"/>
        <v>125</v>
      </c>
      <c r="R3532" t="str">
        <f t="shared" si="331"/>
        <v>theater</v>
      </c>
      <c r="S3532" t="str">
        <f t="shared" si="332"/>
        <v>plays</v>
      </c>
      <c r="T3532">
        <f t="shared" si="335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330"/>
        <v>42521.654328703706</v>
      </c>
      <c r="P3533">
        <f t="shared" si="333"/>
        <v>128</v>
      </c>
      <c r="Q3533">
        <f t="shared" si="334"/>
        <v>49.23</v>
      </c>
      <c r="R3533" t="str">
        <f t="shared" si="331"/>
        <v>theater</v>
      </c>
      <c r="S3533" t="str">
        <f t="shared" si="332"/>
        <v>plays</v>
      </c>
      <c r="T3533">
        <f t="shared" si="335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330"/>
        <v>41884.599849537037</v>
      </c>
      <c r="P3534">
        <f t="shared" si="333"/>
        <v>119</v>
      </c>
      <c r="Q3534">
        <f t="shared" si="334"/>
        <v>42.3</v>
      </c>
      <c r="R3534" t="str">
        <f t="shared" si="331"/>
        <v>theater</v>
      </c>
      <c r="S3534" t="str">
        <f t="shared" si="332"/>
        <v>plays</v>
      </c>
      <c r="T3534">
        <f t="shared" si="335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330"/>
        <v>42289.761192129634</v>
      </c>
      <c r="P3535">
        <f t="shared" si="333"/>
        <v>126</v>
      </c>
      <c r="Q3535">
        <f t="shared" si="334"/>
        <v>78.88</v>
      </c>
      <c r="R3535" t="str">
        <f t="shared" si="331"/>
        <v>theater</v>
      </c>
      <c r="S3535" t="str">
        <f t="shared" si="332"/>
        <v>plays</v>
      </c>
      <c r="T3535">
        <f t="shared" si="335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330"/>
        <v>42243.6252662037</v>
      </c>
      <c r="P3536">
        <f t="shared" si="333"/>
        <v>156</v>
      </c>
      <c r="Q3536">
        <f t="shared" si="334"/>
        <v>38.28</v>
      </c>
      <c r="R3536" t="str">
        <f t="shared" si="331"/>
        <v>theater</v>
      </c>
      <c r="S3536" t="str">
        <f t="shared" si="332"/>
        <v>plays</v>
      </c>
      <c r="T3536">
        <f t="shared" si="335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330"/>
        <v>42248.640162037031</v>
      </c>
      <c r="P3537">
        <f t="shared" si="333"/>
        <v>103</v>
      </c>
      <c r="Q3537">
        <f t="shared" si="334"/>
        <v>44.85</v>
      </c>
      <c r="R3537" t="str">
        <f t="shared" si="331"/>
        <v>theater</v>
      </c>
      <c r="S3537" t="str">
        <f t="shared" si="332"/>
        <v>plays</v>
      </c>
      <c r="T3537">
        <f t="shared" si="335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330"/>
        <v>42328.727141203708</v>
      </c>
      <c r="P3538">
        <f t="shared" si="333"/>
        <v>153</v>
      </c>
      <c r="Q3538">
        <f t="shared" si="334"/>
        <v>13.53</v>
      </c>
      <c r="R3538" t="str">
        <f t="shared" si="331"/>
        <v>theater</v>
      </c>
      <c r="S3538" t="str">
        <f t="shared" si="332"/>
        <v>plays</v>
      </c>
      <c r="T3538">
        <f t="shared" si="335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330"/>
        <v>41923.354351851849</v>
      </c>
      <c r="P3539">
        <f t="shared" si="333"/>
        <v>180</v>
      </c>
      <c r="Q3539">
        <f t="shared" si="334"/>
        <v>43.5</v>
      </c>
      <c r="R3539" t="str">
        <f t="shared" si="331"/>
        <v>theater</v>
      </c>
      <c r="S3539" t="str">
        <f t="shared" si="332"/>
        <v>plays</v>
      </c>
      <c r="T3539">
        <f t="shared" si="335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330"/>
        <v>42571.420601851853</v>
      </c>
      <c r="P3540">
        <f t="shared" si="333"/>
        <v>128</v>
      </c>
      <c r="Q3540">
        <f t="shared" si="334"/>
        <v>30.95</v>
      </c>
      <c r="R3540" t="str">
        <f t="shared" si="331"/>
        <v>theater</v>
      </c>
      <c r="S3540" t="str">
        <f t="shared" si="332"/>
        <v>plays</v>
      </c>
      <c r="T3540">
        <f t="shared" si="335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330"/>
        <v>42600.756041666667</v>
      </c>
      <c r="P3541">
        <f t="shared" si="333"/>
        <v>120</v>
      </c>
      <c r="Q3541">
        <f t="shared" si="334"/>
        <v>55.23</v>
      </c>
      <c r="R3541" t="str">
        <f t="shared" si="331"/>
        <v>theater</v>
      </c>
      <c r="S3541" t="str">
        <f t="shared" si="332"/>
        <v>plays</v>
      </c>
      <c r="T3541">
        <f t="shared" si="335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330"/>
        <v>42517.003368055557</v>
      </c>
      <c r="P3542">
        <f t="shared" si="333"/>
        <v>123</v>
      </c>
      <c r="Q3542">
        <f t="shared" si="334"/>
        <v>46.13</v>
      </c>
      <c r="R3542" t="str">
        <f t="shared" si="331"/>
        <v>theater</v>
      </c>
      <c r="S3542" t="str">
        <f t="shared" si="332"/>
        <v>plays</v>
      </c>
      <c r="T3542">
        <f t="shared" si="335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330"/>
        <v>42222.730034722219</v>
      </c>
      <c r="P3543">
        <f t="shared" si="333"/>
        <v>105</v>
      </c>
      <c r="Q3543">
        <f t="shared" si="334"/>
        <v>39.380000000000003</v>
      </c>
      <c r="R3543" t="str">
        <f t="shared" si="331"/>
        <v>theater</v>
      </c>
      <c r="S3543" t="str">
        <f t="shared" si="332"/>
        <v>plays</v>
      </c>
      <c r="T3543">
        <f t="shared" si="335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330"/>
        <v>41829.599791666667</v>
      </c>
      <c r="P3544">
        <f t="shared" si="333"/>
        <v>102</v>
      </c>
      <c r="Q3544">
        <f t="shared" si="334"/>
        <v>66.150000000000006</v>
      </c>
      <c r="R3544" t="str">
        <f t="shared" si="331"/>
        <v>theater</v>
      </c>
      <c r="S3544" t="str">
        <f t="shared" si="332"/>
        <v>plays</v>
      </c>
      <c r="T3544">
        <f t="shared" si="335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330"/>
        <v>42150.755312499998</v>
      </c>
      <c r="P3545">
        <f t="shared" si="333"/>
        <v>105</v>
      </c>
      <c r="Q3545">
        <f t="shared" si="334"/>
        <v>54.14</v>
      </c>
      <c r="R3545" t="str">
        <f t="shared" si="331"/>
        <v>theater</v>
      </c>
      <c r="S3545" t="str">
        <f t="shared" si="332"/>
        <v>plays</v>
      </c>
      <c r="T3545">
        <f t="shared" si="335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330"/>
        <v>42040.831678240742</v>
      </c>
      <c r="P3546">
        <f t="shared" si="333"/>
        <v>100</v>
      </c>
      <c r="Q3546">
        <f t="shared" si="334"/>
        <v>104.17</v>
      </c>
      <c r="R3546" t="str">
        <f t="shared" si="331"/>
        <v>theater</v>
      </c>
      <c r="S3546" t="str">
        <f t="shared" si="332"/>
        <v>plays</v>
      </c>
      <c r="T3546">
        <f t="shared" si="335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330"/>
        <v>42075.807395833333</v>
      </c>
      <c r="P3547">
        <f t="shared" si="333"/>
        <v>100</v>
      </c>
      <c r="Q3547">
        <f t="shared" si="334"/>
        <v>31.38</v>
      </c>
      <c r="R3547" t="str">
        <f t="shared" si="331"/>
        <v>theater</v>
      </c>
      <c r="S3547" t="str">
        <f t="shared" si="332"/>
        <v>plays</v>
      </c>
      <c r="T3547">
        <f t="shared" si="335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330"/>
        <v>42073.660694444443</v>
      </c>
      <c r="P3548">
        <f t="shared" si="333"/>
        <v>102</v>
      </c>
      <c r="Q3548">
        <f t="shared" si="334"/>
        <v>59.21</v>
      </c>
      <c r="R3548" t="str">
        <f t="shared" si="331"/>
        <v>theater</v>
      </c>
      <c r="S3548" t="str">
        <f t="shared" si="332"/>
        <v>plays</v>
      </c>
      <c r="T3548">
        <f t="shared" si="335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330"/>
        <v>42480.078715277778</v>
      </c>
      <c r="P3549">
        <f t="shared" si="333"/>
        <v>114</v>
      </c>
      <c r="Q3549">
        <f t="shared" si="334"/>
        <v>119.18</v>
      </c>
      <c r="R3549" t="str">
        <f t="shared" si="331"/>
        <v>theater</v>
      </c>
      <c r="S3549" t="str">
        <f t="shared" si="332"/>
        <v>plays</v>
      </c>
      <c r="T3549">
        <f t="shared" si="335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330"/>
        <v>42411.942291666666</v>
      </c>
      <c r="P3550">
        <f t="shared" si="333"/>
        <v>102</v>
      </c>
      <c r="Q3550">
        <f t="shared" si="334"/>
        <v>164.62</v>
      </c>
      <c r="R3550" t="str">
        <f t="shared" si="331"/>
        <v>theater</v>
      </c>
      <c r="S3550" t="str">
        <f t="shared" si="332"/>
        <v>plays</v>
      </c>
      <c r="T3550">
        <f t="shared" si="335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330"/>
        <v>42223.394363425927</v>
      </c>
      <c r="P3551">
        <f t="shared" si="333"/>
        <v>102</v>
      </c>
      <c r="Q3551">
        <f t="shared" si="334"/>
        <v>24.29</v>
      </c>
      <c r="R3551" t="str">
        <f t="shared" si="331"/>
        <v>theater</v>
      </c>
      <c r="S3551" t="str">
        <f t="shared" si="332"/>
        <v>plays</v>
      </c>
      <c r="T3551">
        <f t="shared" si="335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330"/>
        <v>42462.893495370372</v>
      </c>
      <c r="P3552">
        <f t="shared" si="333"/>
        <v>105</v>
      </c>
      <c r="Q3552">
        <f t="shared" si="334"/>
        <v>40.94</v>
      </c>
      <c r="R3552" t="str">
        <f t="shared" si="331"/>
        <v>theater</v>
      </c>
      <c r="S3552" t="str">
        <f t="shared" si="332"/>
        <v>plays</v>
      </c>
      <c r="T3552">
        <f t="shared" si="335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330"/>
        <v>41753.515856481477</v>
      </c>
      <c r="P3553">
        <f t="shared" si="333"/>
        <v>102</v>
      </c>
      <c r="Q3553">
        <f t="shared" si="334"/>
        <v>61.1</v>
      </c>
      <c r="R3553" t="str">
        <f t="shared" si="331"/>
        <v>theater</v>
      </c>
      <c r="S3553" t="str">
        <f t="shared" si="332"/>
        <v>plays</v>
      </c>
      <c r="T3553">
        <f t="shared" si="335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330"/>
        <v>41788.587083333332</v>
      </c>
      <c r="P3554">
        <f t="shared" si="333"/>
        <v>100</v>
      </c>
      <c r="Q3554">
        <f t="shared" si="334"/>
        <v>38.65</v>
      </c>
      <c r="R3554" t="str">
        <f t="shared" si="331"/>
        <v>theater</v>
      </c>
      <c r="S3554" t="str">
        <f t="shared" si="332"/>
        <v>plays</v>
      </c>
      <c r="T3554">
        <f t="shared" si="335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330"/>
        <v>42196.028703703705</v>
      </c>
      <c r="P3555">
        <f t="shared" si="333"/>
        <v>106</v>
      </c>
      <c r="Q3555">
        <f t="shared" si="334"/>
        <v>56.2</v>
      </c>
      <c r="R3555" t="str">
        <f t="shared" si="331"/>
        <v>theater</v>
      </c>
      <c r="S3555" t="str">
        <f t="shared" si="332"/>
        <v>plays</v>
      </c>
      <c r="T3555">
        <f t="shared" si="335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330"/>
        <v>42016.050451388888</v>
      </c>
      <c r="P3556">
        <f t="shared" si="333"/>
        <v>113</v>
      </c>
      <c r="Q3556">
        <f t="shared" si="334"/>
        <v>107</v>
      </c>
      <c r="R3556" t="str">
        <f t="shared" si="331"/>
        <v>theater</v>
      </c>
      <c r="S3556" t="str">
        <f t="shared" si="332"/>
        <v>plays</v>
      </c>
      <c r="T3556">
        <f t="shared" si="335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330"/>
        <v>42661.442060185189</v>
      </c>
      <c r="P3557">
        <f t="shared" si="333"/>
        <v>100</v>
      </c>
      <c r="Q3557">
        <f t="shared" si="334"/>
        <v>171.43</v>
      </c>
      <c r="R3557" t="str">
        <f t="shared" si="331"/>
        <v>theater</v>
      </c>
      <c r="S3557" t="str">
        <f t="shared" si="332"/>
        <v>plays</v>
      </c>
      <c r="T3557">
        <f t="shared" si="335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330"/>
        <v>41808.649583333332</v>
      </c>
      <c r="P3558">
        <f t="shared" si="333"/>
        <v>100</v>
      </c>
      <c r="Q3558">
        <f t="shared" si="334"/>
        <v>110.5</v>
      </c>
      <c r="R3558" t="str">
        <f t="shared" si="331"/>
        <v>theater</v>
      </c>
      <c r="S3558" t="str">
        <f t="shared" si="332"/>
        <v>plays</v>
      </c>
      <c r="T3558">
        <f t="shared" si="335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330"/>
        <v>41730.276747685188</v>
      </c>
      <c r="P3559">
        <f t="shared" si="333"/>
        <v>100</v>
      </c>
      <c r="Q3559">
        <f t="shared" si="334"/>
        <v>179.28</v>
      </c>
      <c r="R3559" t="str">
        <f t="shared" si="331"/>
        <v>theater</v>
      </c>
      <c r="S3559" t="str">
        <f t="shared" si="332"/>
        <v>plays</v>
      </c>
      <c r="T3559">
        <f t="shared" si="335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330"/>
        <v>42139.816840277781</v>
      </c>
      <c r="P3560">
        <f t="shared" si="333"/>
        <v>144</v>
      </c>
      <c r="Q3560">
        <f t="shared" si="334"/>
        <v>22.91</v>
      </c>
      <c r="R3560" t="str">
        <f t="shared" si="331"/>
        <v>theater</v>
      </c>
      <c r="S3560" t="str">
        <f t="shared" si="332"/>
        <v>plays</v>
      </c>
      <c r="T3560">
        <f t="shared" si="335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330"/>
        <v>42194.096157407403</v>
      </c>
      <c r="P3561">
        <f t="shared" si="333"/>
        <v>104</v>
      </c>
      <c r="Q3561">
        <f t="shared" si="334"/>
        <v>43.13</v>
      </c>
      <c r="R3561" t="str">
        <f t="shared" si="331"/>
        <v>theater</v>
      </c>
      <c r="S3561" t="str">
        <f t="shared" si="332"/>
        <v>plays</v>
      </c>
      <c r="T3561">
        <f t="shared" si="335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330"/>
        <v>42115.889652777783</v>
      </c>
      <c r="P3562">
        <f t="shared" si="333"/>
        <v>108</v>
      </c>
      <c r="Q3562">
        <f t="shared" si="334"/>
        <v>46.89</v>
      </c>
      <c r="R3562" t="str">
        <f t="shared" si="331"/>
        <v>theater</v>
      </c>
      <c r="S3562" t="str">
        <f t="shared" si="332"/>
        <v>plays</v>
      </c>
      <c r="T3562">
        <f t="shared" si="335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330"/>
        <v>42203.680300925931</v>
      </c>
      <c r="P3563">
        <f t="shared" si="333"/>
        <v>102</v>
      </c>
      <c r="Q3563">
        <f t="shared" si="334"/>
        <v>47.41</v>
      </c>
      <c r="R3563" t="str">
        <f t="shared" si="331"/>
        <v>theater</v>
      </c>
      <c r="S3563" t="str">
        <f t="shared" si="332"/>
        <v>plays</v>
      </c>
      <c r="T3563">
        <f t="shared" si="335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330"/>
        <v>42433.761886574073</v>
      </c>
      <c r="P3564">
        <f t="shared" si="333"/>
        <v>149</v>
      </c>
      <c r="Q3564">
        <f t="shared" si="334"/>
        <v>15.13</v>
      </c>
      <c r="R3564" t="str">
        <f t="shared" si="331"/>
        <v>theater</v>
      </c>
      <c r="S3564" t="str">
        <f t="shared" si="332"/>
        <v>plays</v>
      </c>
      <c r="T3564">
        <f t="shared" si="335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330"/>
        <v>42555.671944444446</v>
      </c>
      <c r="P3565">
        <f t="shared" si="333"/>
        <v>105</v>
      </c>
      <c r="Q3565">
        <f t="shared" si="334"/>
        <v>21.1</v>
      </c>
      <c r="R3565" t="str">
        <f t="shared" si="331"/>
        <v>theater</v>
      </c>
      <c r="S3565" t="str">
        <f t="shared" si="332"/>
        <v>plays</v>
      </c>
      <c r="T3565">
        <f t="shared" si="335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330"/>
        <v>42236.623252314821</v>
      </c>
      <c r="P3566">
        <f t="shared" si="333"/>
        <v>101</v>
      </c>
      <c r="Q3566">
        <f t="shared" si="334"/>
        <v>59.12</v>
      </c>
      <c r="R3566" t="str">
        <f t="shared" si="331"/>
        <v>theater</v>
      </c>
      <c r="S3566" t="str">
        <f t="shared" si="332"/>
        <v>plays</v>
      </c>
      <c r="T3566">
        <f t="shared" si="335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330"/>
        <v>41974.743148148147</v>
      </c>
      <c r="P3567">
        <f t="shared" si="333"/>
        <v>131</v>
      </c>
      <c r="Q3567">
        <f t="shared" si="334"/>
        <v>97.92</v>
      </c>
      <c r="R3567" t="str">
        <f t="shared" si="331"/>
        <v>theater</v>
      </c>
      <c r="S3567" t="str">
        <f t="shared" si="332"/>
        <v>plays</v>
      </c>
      <c r="T3567">
        <f t="shared" si="335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330"/>
        <v>41997.507905092592</v>
      </c>
      <c r="P3568">
        <f t="shared" si="333"/>
        <v>105</v>
      </c>
      <c r="Q3568">
        <f t="shared" si="334"/>
        <v>55.13</v>
      </c>
      <c r="R3568" t="str">
        <f t="shared" si="331"/>
        <v>theater</v>
      </c>
      <c r="S3568" t="str">
        <f t="shared" si="332"/>
        <v>plays</v>
      </c>
      <c r="T3568">
        <f t="shared" si="335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330"/>
        <v>42135.810694444444</v>
      </c>
      <c r="P3569">
        <f t="shared" si="333"/>
        <v>109</v>
      </c>
      <c r="Q3569">
        <f t="shared" si="334"/>
        <v>26.54</v>
      </c>
      <c r="R3569" t="str">
        <f t="shared" si="331"/>
        <v>theater</v>
      </c>
      <c r="S3569" t="str">
        <f t="shared" si="332"/>
        <v>plays</v>
      </c>
      <c r="T3569">
        <f t="shared" si="335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330"/>
        <v>41869.740671296298</v>
      </c>
      <c r="P3570">
        <f t="shared" si="333"/>
        <v>111</v>
      </c>
      <c r="Q3570">
        <f t="shared" si="334"/>
        <v>58.42</v>
      </c>
      <c r="R3570" t="str">
        <f t="shared" si="331"/>
        <v>theater</v>
      </c>
      <c r="S3570" t="str">
        <f t="shared" si="332"/>
        <v>plays</v>
      </c>
      <c r="T3570">
        <f t="shared" si="335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330"/>
        <v>41982.688611111109</v>
      </c>
      <c r="P3571">
        <f t="shared" si="333"/>
        <v>100</v>
      </c>
      <c r="Q3571">
        <f t="shared" si="334"/>
        <v>122.54</v>
      </c>
      <c r="R3571" t="str">
        <f t="shared" si="331"/>
        <v>theater</v>
      </c>
      <c r="S3571" t="str">
        <f t="shared" si="332"/>
        <v>plays</v>
      </c>
      <c r="T3571">
        <f t="shared" si="335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330"/>
        <v>41976.331979166673</v>
      </c>
      <c r="P3572">
        <f t="shared" si="333"/>
        <v>114</v>
      </c>
      <c r="Q3572">
        <f t="shared" si="334"/>
        <v>87.96</v>
      </c>
      <c r="R3572" t="str">
        <f t="shared" si="331"/>
        <v>theater</v>
      </c>
      <c r="S3572" t="str">
        <f t="shared" si="332"/>
        <v>plays</v>
      </c>
      <c r="T3572">
        <f t="shared" si="335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330"/>
        <v>41912.858946759261</v>
      </c>
      <c r="P3573">
        <f t="shared" si="333"/>
        <v>122</v>
      </c>
      <c r="Q3573">
        <f t="shared" si="334"/>
        <v>73.239999999999995</v>
      </c>
      <c r="R3573" t="str">
        <f t="shared" si="331"/>
        <v>theater</v>
      </c>
      <c r="S3573" t="str">
        <f t="shared" si="332"/>
        <v>plays</v>
      </c>
      <c r="T3573">
        <f t="shared" si="335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330"/>
        <v>42146.570393518516</v>
      </c>
      <c r="P3574">
        <f t="shared" si="333"/>
        <v>100</v>
      </c>
      <c r="Q3574">
        <f t="shared" si="334"/>
        <v>55.56</v>
      </c>
      <c r="R3574" t="str">
        <f t="shared" si="331"/>
        <v>theater</v>
      </c>
      <c r="S3574" t="str">
        <f t="shared" si="332"/>
        <v>plays</v>
      </c>
      <c r="T3574">
        <f t="shared" si="335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330"/>
        <v>41921.375532407408</v>
      </c>
      <c r="P3575">
        <f t="shared" si="333"/>
        <v>103</v>
      </c>
      <c r="Q3575">
        <f t="shared" si="334"/>
        <v>39.54</v>
      </c>
      <c r="R3575" t="str">
        <f t="shared" si="331"/>
        <v>theater</v>
      </c>
      <c r="S3575" t="str">
        <f t="shared" si="332"/>
        <v>plays</v>
      </c>
      <c r="T3575">
        <f t="shared" si="335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330"/>
        <v>41926.942685185182</v>
      </c>
      <c r="P3576">
        <f t="shared" si="333"/>
        <v>106</v>
      </c>
      <c r="Q3576">
        <f t="shared" si="334"/>
        <v>136.78</v>
      </c>
      <c r="R3576" t="str">
        <f t="shared" si="331"/>
        <v>theater</v>
      </c>
      <c r="S3576" t="str">
        <f t="shared" si="332"/>
        <v>plays</v>
      </c>
      <c r="T3576">
        <f t="shared" si="335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330"/>
        <v>42561.783877314811</v>
      </c>
      <c r="P3577">
        <f t="shared" si="333"/>
        <v>101</v>
      </c>
      <c r="Q3577">
        <f t="shared" si="334"/>
        <v>99.34</v>
      </c>
      <c r="R3577" t="str">
        <f t="shared" si="331"/>
        <v>theater</v>
      </c>
      <c r="S3577" t="str">
        <f t="shared" si="332"/>
        <v>plays</v>
      </c>
      <c r="T3577">
        <f t="shared" si="335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330"/>
        <v>42649.54923611111</v>
      </c>
      <c r="P3578">
        <f t="shared" si="333"/>
        <v>100</v>
      </c>
      <c r="Q3578">
        <f t="shared" si="334"/>
        <v>20</v>
      </c>
      <c r="R3578" t="str">
        <f t="shared" si="331"/>
        <v>theater</v>
      </c>
      <c r="S3578" t="str">
        <f t="shared" si="332"/>
        <v>plays</v>
      </c>
      <c r="T3578">
        <f t="shared" si="335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330"/>
        <v>42093.786840277782</v>
      </c>
      <c r="P3579">
        <f t="shared" si="333"/>
        <v>130</v>
      </c>
      <c r="Q3579">
        <f t="shared" si="334"/>
        <v>28.89</v>
      </c>
      <c r="R3579" t="str">
        <f t="shared" si="331"/>
        <v>theater</v>
      </c>
      <c r="S3579" t="str">
        <f t="shared" si="332"/>
        <v>plays</v>
      </c>
      <c r="T3579">
        <f t="shared" si="335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330"/>
        <v>42460.733530092592</v>
      </c>
      <c r="P3580">
        <f t="shared" si="333"/>
        <v>100</v>
      </c>
      <c r="Q3580">
        <f t="shared" si="334"/>
        <v>40.549999999999997</v>
      </c>
      <c r="R3580" t="str">
        <f t="shared" si="331"/>
        <v>theater</v>
      </c>
      <c r="S3580" t="str">
        <f t="shared" si="332"/>
        <v>plays</v>
      </c>
      <c r="T3580">
        <f t="shared" si="335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330"/>
        <v>42430.762222222227</v>
      </c>
      <c r="P3581">
        <f t="shared" si="333"/>
        <v>100</v>
      </c>
      <c r="Q3581">
        <f t="shared" si="334"/>
        <v>35.71</v>
      </c>
      <c r="R3581" t="str">
        <f t="shared" si="331"/>
        <v>theater</v>
      </c>
      <c r="S3581" t="str">
        <f t="shared" si="332"/>
        <v>plays</v>
      </c>
      <c r="T3581">
        <f t="shared" si="335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330"/>
        <v>42026.176180555558</v>
      </c>
      <c r="P3582">
        <f t="shared" si="333"/>
        <v>114</v>
      </c>
      <c r="Q3582">
        <f t="shared" si="334"/>
        <v>37.96</v>
      </c>
      <c r="R3582" t="str">
        <f t="shared" si="331"/>
        <v>theater</v>
      </c>
      <c r="S3582" t="str">
        <f t="shared" si="332"/>
        <v>plays</v>
      </c>
      <c r="T3582">
        <f t="shared" si="335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330"/>
        <v>41836.471180555556</v>
      </c>
      <c r="P3583">
        <f t="shared" si="333"/>
        <v>100</v>
      </c>
      <c r="Q3583">
        <f t="shared" si="334"/>
        <v>33.33</v>
      </c>
      <c r="R3583" t="str">
        <f t="shared" si="331"/>
        <v>theater</v>
      </c>
      <c r="S3583" t="str">
        <f t="shared" si="332"/>
        <v>plays</v>
      </c>
      <c r="T3583">
        <f t="shared" si="335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330"/>
        <v>42451.095856481479</v>
      </c>
      <c r="P3584">
        <f t="shared" si="333"/>
        <v>287</v>
      </c>
      <c r="Q3584">
        <f t="shared" si="334"/>
        <v>58.57</v>
      </c>
      <c r="R3584" t="str">
        <f t="shared" si="331"/>
        <v>theater</v>
      </c>
      <c r="S3584" t="str">
        <f t="shared" si="332"/>
        <v>plays</v>
      </c>
      <c r="T3584">
        <f t="shared" si="335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330"/>
        <v>42418.425983796296</v>
      </c>
      <c r="P3585">
        <f t="shared" si="333"/>
        <v>109</v>
      </c>
      <c r="Q3585">
        <f t="shared" si="334"/>
        <v>135.63</v>
      </c>
      <c r="R3585" t="str">
        <f t="shared" si="331"/>
        <v>theater</v>
      </c>
      <c r="S3585" t="str">
        <f t="shared" si="332"/>
        <v>plays</v>
      </c>
      <c r="T3585">
        <f t="shared" si="335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336">(((J3586/60)/60)/24)+DATE(1970,1,1)</f>
        <v>42168.316481481481</v>
      </c>
      <c r="P3586">
        <f t="shared" si="333"/>
        <v>116</v>
      </c>
      <c r="Q3586">
        <f t="shared" si="334"/>
        <v>30.94</v>
      </c>
      <c r="R3586" t="str">
        <f t="shared" ref="R3586:R3649" si="337">LEFT(N3586,SEARCH("/",N3586)-1)</f>
        <v>theater</v>
      </c>
      <c r="S3586" t="str">
        <f t="shared" ref="S3586:S3649" si="338">RIGHT(N3586,LEN(N3586)-SEARCH("/",N3586))</f>
        <v>plays</v>
      </c>
      <c r="T3586">
        <f t="shared" si="335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336"/>
        <v>41964.716319444444</v>
      </c>
      <c r="P3587">
        <f t="shared" ref="P3587:P3650" si="339">ROUND(E3587/D3587*100,0)</f>
        <v>119</v>
      </c>
      <c r="Q3587">
        <f t="shared" ref="Q3587:Q3650" si="340">IFERROR(ROUND(E3587/L3587,2),0)</f>
        <v>176.09</v>
      </c>
      <c r="R3587" t="str">
        <f t="shared" si="337"/>
        <v>theater</v>
      </c>
      <c r="S3587" t="str">
        <f t="shared" si="338"/>
        <v>plays</v>
      </c>
      <c r="T3587">
        <f t="shared" ref="T3587:T3650" si="341">YEAR(O3587)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336"/>
        <v>42576.697569444441</v>
      </c>
      <c r="P3588">
        <f t="shared" si="339"/>
        <v>109</v>
      </c>
      <c r="Q3588">
        <f t="shared" si="340"/>
        <v>151.97999999999999</v>
      </c>
      <c r="R3588" t="str">
        <f t="shared" si="337"/>
        <v>theater</v>
      </c>
      <c r="S3588" t="str">
        <f t="shared" si="338"/>
        <v>plays</v>
      </c>
      <c r="T3588">
        <f t="shared" si="341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336"/>
        <v>42503.539976851855</v>
      </c>
      <c r="P3589">
        <f t="shared" si="339"/>
        <v>127</v>
      </c>
      <c r="Q3589">
        <f t="shared" si="340"/>
        <v>22.61</v>
      </c>
      <c r="R3589" t="str">
        <f t="shared" si="337"/>
        <v>theater</v>
      </c>
      <c r="S3589" t="str">
        <f t="shared" si="338"/>
        <v>plays</v>
      </c>
      <c r="T3589">
        <f t="shared" si="341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336"/>
        <v>42101.828819444447</v>
      </c>
      <c r="P3590">
        <f t="shared" si="339"/>
        <v>101</v>
      </c>
      <c r="Q3590">
        <f t="shared" si="340"/>
        <v>18.27</v>
      </c>
      <c r="R3590" t="str">
        <f t="shared" si="337"/>
        <v>theater</v>
      </c>
      <c r="S3590" t="str">
        <f t="shared" si="338"/>
        <v>plays</v>
      </c>
      <c r="T3590">
        <f t="shared" si="341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336"/>
        <v>42125.647534722222</v>
      </c>
      <c r="P3591">
        <f t="shared" si="339"/>
        <v>128</v>
      </c>
      <c r="Q3591">
        <f t="shared" si="340"/>
        <v>82.26</v>
      </c>
      <c r="R3591" t="str">
        <f t="shared" si="337"/>
        <v>theater</v>
      </c>
      <c r="S3591" t="str">
        <f t="shared" si="338"/>
        <v>plays</v>
      </c>
      <c r="T3591">
        <f t="shared" si="341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336"/>
        <v>41902.333726851852</v>
      </c>
      <c r="P3592">
        <f t="shared" si="339"/>
        <v>100</v>
      </c>
      <c r="Q3592">
        <f t="shared" si="340"/>
        <v>68.53</v>
      </c>
      <c r="R3592" t="str">
        <f t="shared" si="337"/>
        <v>theater</v>
      </c>
      <c r="S3592" t="str">
        <f t="shared" si="338"/>
        <v>plays</v>
      </c>
      <c r="T3592">
        <f t="shared" si="341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336"/>
        <v>42003.948425925926</v>
      </c>
      <c r="P3593">
        <f t="shared" si="339"/>
        <v>175</v>
      </c>
      <c r="Q3593">
        <f t="shared" si="340"/>
        <v>68.06</v>
      </c>
      <c r="R3593" t="str">
        <f t="shared" si="337"/>
        <v>theater</v>
      </c>
      <c r="S3593" t="str">
        <f t="shared" si="338"/>
        <v>plays</v>
      </c>
      <c r="T3593">
        <f t="shared" si="341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336"/>
        <v>41988.829942129625</v>
      </c>
      <c r="P3594">
        <f t="shared" si="339"/>
        <v>127</v>
      </c>
      <c r="Q3594">
        <f t="shared" si="340"/>
        <v>72.709999999999994</v>
      </c>
      <c r="R3594" t="str">
        <f t="shared" si="337"/>
        <v>theater</v>
      </c>
      <c r="S3594" t="str">
        <f t="shared" si="338"/>
        <v>plays</v>
      </c>
      <c r="T3594">
        <f t="shared" si="341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336"/>
        <v>41974.898599537039</v>
      </c>
      <c r="P3595">
        <f t="shared" si="339"/>
        <v>111</v>
      </c>
      <c r="Q3595">
        <f t="shared" si="340"/>
        <v>77.19</v>
      </c>
      <c r="R3595" t="str">
        <f t="shared" si="337"/>
        <v>theater</v>
      </c>
      <c r="S3595" t="str">
        <f t="shared" si="338"/>
        <v>plays</v>
      </c>
      <c r="T3595">
        <f t="shared" si="341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336"/>
        <v>42592.066921296297</v>
      </c>
      <c r="P3596">
        <f t="shared" si="339"/>
        <v>126</v>
      </c>
      <c r="Q3596">
        <f t="shared" si="340"/>
        <v>55.97</v>
      </c>
      <c r="R3596" t="str">
        <f t="shared" si="337"/>
        <v>theater</v>
      </c>
      <c r="S3596" t="str">
        <f t="shared" si="338"/>
        <v>plays</v>
      </c>
      <c r="T3596">
        <f t="shared" si="341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336"/>
        <v>42050.008368055554</v>
      </c>
      <c r="P3597">
        <f t="shared" si="339"/>
        <v>119</v>
      </c>
      <c r="Q3597">
        <f t="shared" si="340"/>
        <v>49.69</v>
      </c>
      <c r="R3597" t="str">
        <f t="shared" si="337"/>
        <v>theater</v>
      </c>
      <c r="S3597" t="str">
        <f t="shared" si="338"/>
        <v>plays</v>
      </c>
      <c r="T3597">
        <f t="shared" si="341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336"/>
        <v>41856.715069444443</v>
      </c>
      <c r="P3598">
        <f t="shared" si="339"/>
        <v>108</v>
      </c>
      <c r="Q3598">
        <f t="shared" si="340"/>
        <v>79</v>
      </c>
      <c r="R3598" t="str">
        <f t="shared" si="337"/>
        <v>theater</v>
      </c>
      <c r="S3598" t="str">
        <f t="shared" si="338"/>
        <v>plays</v>
      </c>
      <c r="T3598">
        <f t="shared" si="341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336"/>
        <v>42417.585532407407</v>
      </c>
      <c r="P3599">
        <f t="shared" si="339"/>
        <v>103</v>
      </c>
      <c r="Q3599">
        <f t="shared" si="340"/>
        <v>77.73</v>
      </c>
      <c r="R3599" t="str">
        <f t="shared" si="337"/>
        <v>theater</v>
      </c>
      <c r="S3599" t="str">
        <f t="shared" si="338"/>
        <v>plays</v>
      </c>
      <c r="T3599">
        <f t="shared" si="341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336"/>
        <v>41866.79886574074</v>
      </c>
      <c r="P3600">
        <f t="shared" si="339"/>
        <v>110</v>
      </c>
      <c r="Q3600">
        <f t="shared" si="340"/>
        <v>40.78</v>
      </c>
      <c r="R3600" t="str">
        <f t="shared" si="337"/>
        <v>theater</v>
      </c>
      <c r="S3600" t="str">
        <f t="shared" si="338"/>
        <v>plays</v>
      </c>
      <c r="T3600">
        <f t="shared" si="341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336"/>
        <v>42220.79487268519</v>
      </c>
      <c r="P3601">
        <f t="shared" si="339"/>
        <v>202</v>
      </c>
      <c r="Q3601">
        <f t="shared" si="340"/>
        <v>59.41</v>
      </c>
      <c r="R3601" t="str">
        <f t="shared" si="337"/>
        <v>theater</v>
      </c>
      <c r="S3601" t="str">
        <f t="shared" si="338"/>
        <v>plays</v>
      </c>
      <c r="T3601">
        <f t="shared" si="341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336"/>
        <v>42628.849120370374</v>
      </c>
      <c r="P3602">
        <f t="shared" si="339"/>
        <v>130</v>
      </c>
      <c r="Q3602">
        <f t="shared" si="340"/>
        <v>3.25</v>
      </c>
      <c r="R3602" t="str">
        <f t="shared" si="337"/>
        <v>theater</v>
      </c>
      <c r="S3602" t="str">
        <f t="shared" si="338"/>
        <v>plays</v>
      </c>
      <c r="T3602">
        <f t="shared" si="341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336"/>
        <v>41990.99863425926</v>
      </c>
      <c r="P3603">
        <f t="shared" si="339"/>
        <v>104</v>
      </c>
      <c r="Q3603">
        <f t="shared" si="340"/>
        <v>39.380000000000003</v>
      </c>
      <c r="R3603" t="str">
        <f t="shared" si="337"/>
        <v>theater</v>
      </c>
      <c r="S3603" t="str">
        <f t="shared" si="338"/>
        <v>plays</v>
      </c>
      <c r="T3603">
        <f t="shared" si="341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336"/>
        <v>42447.894432870366</v>
      </c>
      <c r="P3604">
        <f t="shared" si="339"/>
        <v>100</v>
      </c>
      <c r="Q3604">
        <f t="shared" si="340"/>
        <v>81.67</v>
      </c>
      <c r="R3604" t="str">
        <f t="shared" si="337"/>
        <v>theater</v>
      </c>
      <c r="S3604" t="str">
        <f t="shared" si="338"/>
        <v>plays</v>
      </c>
      <c r="T3604">
        <f t="shared" si="341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336"/>
        <v>42283.864351851851</v>
      </c>
      <c r="P3605">
        <f t="shared" si="339"/>
        <v>171</v>
      </c>
      <c r="Q3605">
        <f t="shared" si="340"/>
        <v>44.91</v>
      </c>
      <c r="R3605" t="str">
        <f t="shared" si="337"/>
        <v>theater</v>
      </c>
      <c r="S3605" t="str">
        <f t="shared" si="338"/>
        <v>plays</v>
      </c>
      <c r="T3605">
        <f t="shared" si="341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336"/>
        <v>42483.015694444446</v>
      </c>
      <c r="P3606">
        <f t="shared" si="339"/>
        <v>113</v>
      </c>
      <c r="Q3606">
        <f t="shared" si="340"/>
        <v>49.06</v>
      </c>
      <c r="R3606" t="str">
        <f t="shared" si="337"/>
        <v>theater</v>
      </c>
      <c r="S3606" t="str">
        <f t="shared" si="338"/>
        <v>plays</v>
      </c>
      <c r="T3606">
        <f t="shared" si="341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336"/>
        <v>42383.793124999997</v>
      </c>
      <c r="P3607">
        <f t="shared" si="339"/>
        <v>184</v>
      </c>
      <c r="Q3607">
        <f t="shared" si="340"/>
        <v>30.67</v>
      </c>
      <c r="R3607" t="str">
        <f t="shared" si="337"/>
        <v>theater</v>
      </c>
      <c r="S3607" t="str">
        <f t="shared" si="338"/>
        <v>plays</v>
      </c>
      <c r="T3607">
        <f t="shared" si="341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336"/>
        <v>42566.604826388888</v>
      </c>
      <c r="P3608">
        <f t="shared" si="339"/>
        <v>130</v>
      </c>
      <c r="Q3608">
        <f t="shared" si="340"/>
        <v>61.06</v>
      </c>
      <c r="R3608" t="str">
        <f t="shared" si="337"/>
        <v>theater</v>
      </c>
      <c r="S3608" t="str">
        <f t="shared" si="338"/>
        <v>plays</v>
      </c>
      <c r="T3608">
        <f t="shared" si="341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336"/>
        <v>42338.963912037041</v>
      </c>
      <c r="P3609">
        <f t="shared" si="339"/>
        <v>105</v>
      </c>
      <c r="Q3609">
        <f t="shared" si="340"/>
        <v>29</v>
      </c>
      <c r="R3609" t="str">
        <f t="shared" si="337"/>
        <v>theater</v>
      </c>
      <c r="S3609" t="str">
        <f t="shared" si="338"/>
        <v>plays</v>
      </c>
      <c r="T3609">
        <f t="shared" si="341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336"/>
        <v>42506.709375000006</v>
      </c>
      <c r="P3610">
        <f t="shared" si="339"/>
        <v>100</v>
      </c>
      <c r="Q3610">
        <f t="shared" si="340"/>
        <v>29.63</v>
      </c>
      <c r="R3610" t="str">
        <f t="shared" si="337"/>
        <v>theater</v>
      </c>
      <c r="S3610" t="str">
        <f t="shared" si="338"/>
        <v>plays</v>
      </c>
      <c r="T3610">
        <f t="shared" si="341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336"/>
        <v>42429.991724537031</v>
      </c>
      <c r="P3611">
        <f t="shared" si="339"/>
        <v>153</v>
      </c>
      <c r="Q3611">
        <f t="shared" si="340"/>
        <v>143.1</v>
      </c>
      <c r="R3611" t="str">
        <f t="shared" si="337"/>
        <v>theater</v>
      </c>
      <c r="S3611" t="str">
        <f t="shared" si="338"/>
        <v>plays</v>
      </c>
      <c r="T3611">
        <f t="shared" si="341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336"/>
        <v>42203.432129629626</v>
      </c>
      <c r="P3612">
        <f t="shared" si="339"/>
        <v>162</v>
      </c>
      <c r="Q3612">
        <f t="shared" si="340"/>
        <v>52.35</v>
      </c>
      <c r="R3612" t="str">
        <f t="shared" si="337"/>
        <v>theater</v>
      </c>
      <c r="S3612" t="str">
        <f t="shared" si="338"/>
        <v>plays</v>
      </c>
      <c r="T3612">
        <f t="shared" si="341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336"/>
        <v>42072.370381944449</v>
      </c>
      <c r="P3613">
        <f t="shared" si="339"/>
        <v>136</v>
      </c>
      <c r="Q3613">
        <f t="shared" si="340"/>
        <v>66.67</v>
      </c>
      <c r="R3613" t="str">
        <f t="shared" si="337"/>
        <v>theater</v>
      </c>
      <c r="S3613" t="str">
        <f t="shared" si="338"/>
        <v>plays</v>
      </c>
      <c r="T3613">
        <f t="shared" si="341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336"/>
        <v>41789.726979166669</v>
      </c>
      <c r="P3614">
        <f t="shared" si="339"/>
        <v>144</v>
      </c>
      <c r="Q3614">
        <f t="shared" si="340"/>
        <v>126.67</v>
      </c>
      <c r="R3614" t="str">
        <f t="shared" si="337"/>
        <v>theater</v>
      </c>
      <c r="S3614" t="str">
        <f t="shared" si="338"/>
        <v>plays</v>
      </c>
      <c r="T3614">
        <f t="shared" si="341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336"/>
        <v>41788.58997685185</v>
      </c>
      <c r="P3615">
        <f t="shared" si="339"/>
        <v>100</v>
      </c>
      <c r="Q3615">
        <f t="shared" si="340"/>
        <v>62.5</v>
      </c>
      <c r="R3615" t="str">
        <f t="shared" si="337"/>
        <v>theater</v>
      </c>
      <c r="S3615" t="str">
        <f t="shared" si="338"/>
        <v>plays</v>
      </c>
      <c r="T3615">
        <f t="shared" si="341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336"/>
        <v>42144.041851851856</v>
      </c>
      <c r="P3616">
        <f t="shared" si="339"/>
        <v>101</v>
      </c>
      <c r="Q3616">
        <f t="shared" si="340"/>
        <v>35.49</v>
      </c>
      <c r="R3616" t="str">
        <f t="shared" si="337"/>
        <v>theater</v>
      </c>
      <c r="S3616" t="str">
        <f t="shared" si="338"/>
        <v>plays</v>
      </c>
      <c r="T3616">
        <f t="shared" si="341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336"/>
        <v>42318.593703703707</v>
      </c>
      <c r="P3617">
        <f t="shared" si="339"/>
        <v>107</v>
      </c>
      <c r="Q3617">
        <f t="shared" si="340"/>
        <v>37.08</v>
      </c>
      <c r="R3617" t="str">
        <f t="shared" si="337"/>
        <v>theater</v>
      </c>
      <c r="S3617" t="str">
        <f t="shared" si="338"/>
        <v>plays</v>
      </c>
      <c r="T3617">
        <f t="shared" si="341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336"/>
        <v>42052.949814814812</v>
      </c>
      <c r="P3618">
        <f t="shared" si="339"/>
        <v>125</v>
      </c>
      <c r="Q3618">
        <f t="shared" si="340"/>
        <v>69.33</v>
      </c>
      <c r="R3618" t="str">
        <f t="shared" si="337"/>
        <v>theater</v>
      </c>
      <c r="S3618" t="str">
        <f t="shared" si="338"/>
        <v>plays</v>
      </c>
      <c r="T3618">
        <f t="shared" si="341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336"/>
        <v>42779.610289351855</v>
      </c>
      <c r="P3619">
        <f t="shared" si="339"/>
        <v>119</v>
      </c>
      <c r="Q3619">
        <f t="shared" si="340"/>
        <v>17.25</v>
      </c>
      <c r="R3619" t="str">
        <f t="shared" si="337"/>
        <v>theater</v>
      </c>
      <c r="S3619" t="str">
        <f t="shared" si="338"/>
        <v>plays</v>
      </c>
      <c r="T3619">
        <f t="shared" si="341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336"/>
        <v>42128.627893518518</v>
      </c>
      <c r="P3620">
        <f t="shared" si="339"/>
        <v>101</v>
      </c>
      <c r="Q3620">
        <f t="shared" si="340"/>
        <v>36.07</v>
      </c>
      <c r="R3620" t="str">
        <f t="shared" si="337"/>
        <v>theater</v>
      </c>
      <c r="S3620" t="str">
        <f t="shared" si="338"/>
        <v>plays</v>
      </c>
      <c r="T3620">
        <f t="shared" si="341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336"/>
        <v>42661.132245370376</v>
      </c>
      <c r="P3621">
        <f t="shared" si="339"/>
        <v>113</v>
      </c>
      <c r="Q3621">
        <f t="shared" si="340"/>
        <v>66.47</v>
      </c>
      <c r="R3621" t="str">
        <f t="shared" si="337"/>
        <v>theater</v>
      </c>
      <c r="S3621" t="str">
        <f t="shared" si="338"/>
        <v>plays</v>
      </c>
      <c r="T3621">
        <f t="shared" si="341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336"/>
        <v>42037.938206018516</v>
      </c>
      <c r="P3622">
        <f t="shared" si="339"/>
        <v>105</v>
      </c>
      <c r="Q3622">
        <f t="shared" si="340"/>
        <v>56.07</v>
      </c>
      <c r="R3622" t="str">
        <f t="shared" si="337"/>
        <v>theater</v>
      </c>
      <c r="S3622" t="str">
        <f t="shared" si="338"/>
        <v>plays</v>
      </c>
      <c r="T3622">
        <f t="shared" si="341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336"/>
        <v>42619.935694444444</v>
      </c>
      <c r="P3623">
        <f t="shared" si="339"/>
        <v>110</v>
      </c>
      <c r="Q3623">
        <f t="shared" si="340"/>
        <v>47.03</v>
      </c>
      <c r="R3623" t="str">
        <f t="shared" si="337"/>
        <v>theater</v>
      </c>
      <c r="S3623" t="str">
        <f t="shared" si="338"/>
        <v>plays</v>
      </c>
      <c r="T3623">
        <f t="shared" si="341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336"/>
        <v>41877.221886574072</v>
      </c>
      <c r="P3624">
        <f t="shared" si="339"/>
        <v>100</v>
      </c>
      <c r="Q3624">
        <f t="shared" si="340"/>
        <v>47.67</v>
      </c>
      <c r="R3624" t="str">
        <f t="shared" si="337"/>
        <v>theater</v>
      </c>
      <c r="S3624" t="str">
        <f t="shared" si="338"/>
        <v>plays</v>
      </c>
      <c r="T3624">
        <f t="shared" si="341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336"/>
        <v>41828.736921296295</v>
      </c>
      <c r="P3625">
        <f t="shared" si="339"/>
        <v>120</v>
      </c>
      <c r="Q3625">
        <f t="shared" si="340"/>
        <v>88.24</v>
      </c>
      <c r="R3625" t="str">
        <f t="shared" si="337"/>
        <v>theater</v>
      </c>
      <c r="S3625" t="str">
        <f t="shared" si="338"/>
        <v>plays</v>
      </c>
      <c r="T3625">
        <f t="shared" si="341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336"/>
        <v>42545.774189814809</v>
      </c>
      <c r="P3626">
        <f t="shared" si="339"/>
        <v>105</v>
      </c>
      <c r="Q3626">
        <f t="shared" si="340"/>
        <v>80.72</v>
      </c>
      <c r="R3626" t="str">
        <f t="shared" si="337"/>
        <v>theater</v>
      </c>
      <c r="S3626" t="str">
        <f t="shared" si="338"/>
        <v>plays</v>
      </c>
      <c r="T3626">
        <f t="shared" si="341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336"/>
        <v>42157.652511574073</v>
      </c>
      <c r="P3627">
        <f t="shared" si="339"/>
        <v>103</v>
      </c>
      <c r="Q3627">
        <f t="shared" si="340"/>
        <v>39.49</v>
      </c>
      <c r="R3627" t="str">
        <f t="shared" si="337"/>
        <v>theater</v>
      </c>
      <c r="S3627" t="str">
        <f t="shared" si="338"/>
        <v>plays</v>
      </c>
      <c r="T3627">
        <f t="shared" si="341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336"/>
        <v>41846.667326388888</v>
      </c>
      <c r="P3628">
        <f t="shared" si="339"/>
        <v>102</v>
      </c>
      <c r="Q3628">
        <f t="shared" si="340"/>
        <v>84.85</v>
      </c>
      <c r="R3628" t="str">
        <f t="shared" si="337"/>
        <v>theater</v>
      </c>
      <c r="S3628" t="str">
        <f t="shared" si="338"/>
        <v>plays</v>
      </c>
      <c r="T3628">
        <f t="shared" si="341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336"/>
        <v>42460.741747685184</v>
      </c>
      <c r="P3629">
        <f t="shared" si="339"/>
        <v>100</v>
      </c>
      <c r="Q3629">
        <f t="shared" si="340"/>
        <v>68.97</v>
      </c>
      <c r="R3629" t="str">
        <f t="shared" si="337"/>
        <v>theater</v>
      </c>
      <c r="S3629" t="str">
        <f t="shared" si="338"/>
        <v>plays</v>
      </c>
      <c r="T3629">
        <f t="shared" si="341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336"/>
        <v>42291.833287037036</v>
      </c>
      <c r="P3630">
        <f t="shared" si="339"/>
        <v>0</v>
      </c>
      <c r="Q3630">
        <f t="shared" si="340"/>
        <v>0</v>
      </c>
      <c r="R3630" t="str">
        <f t="shared" si="337"/>
        <v>theater</v>
      </c>
      <c r="S3630" t="str">
        <f t="shared" si="338"/>
        <v>musical</v>
      </c>
      <c r="T3630">
        <f t="shared" si="341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336"/>
        <v>42437.094490740739</v>
      </c>
      <c r="P3631">
        <f t="shared" si="339"/>
        <v>0</v>
      </c>
      <c r="Q3631">
        <f t="shared" si="340"/>
        <v>1</v>
      </c>
      <c r="R3631" t="str">
        <f t="shared" si="337"/>
        <v>theater</v>
      </c>
      <c r="S3631" t="str">
        <f t="shared" si="338"/>
        <v>musical</v>
      </c>
      <c r="T3631">
        <f t="shared" si="341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336"/>
        <v>41942.84710648148</v>
      </c>
      <c r="P3632">
        <f t="shared" si="339"/>
        <v>0</v>
      </c>
      <c r="Q3632">
        <f t="shared" si="340"/>
        <v>1</v>
      </c>
      <c r="R3632" t="str">
        <f t="shared" si="337"/>
        <v>theater</v>
      </c>
      <c r="S3632" t="str">
        <f t="shared" si="338"/>
        <v>musical</v>
      </c>
      <c r="T3632">
        <f t="shared" si="341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336"/>
        <v>41880.753437499996</v>
      </c>
      <c r="P3633">
        <f t="shared" si="339"/>
        <v>51</v>
      </c>
      <c r="Q3633">
        <f t="shared" si="340"/>
        <v>147.88</v>
      </c>
      <c r="R3633" t="str">
        <f t="shared" si="337"/>
        <v>theater</v>
      </c>
      <c r="S3633" t="str">
        <f t="shared" si="338"/>
        <v>musical</v>
      </c>
      <c r="T3633">
        <f t="shared" si="341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336"/>
        <v>41946.936909722222</v>
      </c>
      <c r="P3634">
        <f t="shared" si="339"/>
        <v>20</v>
      </c>
      <c r="Q3634">
        <f t="shared" si="340"/>
        <v>100</v>
      </c>
      <c r="R3634" t="str">
        <f t="shared" si="337"/>
        <v>theater</v>
      </c>
      <c r="S3634" t="str">
        <f t="shared" si="338"/>
        <v>musical</v>
      </c>
      <c r="T3634">
        <f t="shared" si="341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336"/>
        <v>42649.623460648145</v>
      </c>
      <c r="P3635">
        <f t="shared" si="339"/>
        <v>35</v>
      </c>
      <c r="Q3635">
        <f t="shared" si="340"/>
        <v>56.84</v>
      </c>
      <c r="R3635" t="str">
        <f t="shared" si="337"/>
        <v>theater</v>
      </c>
      <c r="S3635" t="str">
        <f t="shared" si="338"/>
        <v>musical</v>
      </c>
      <c r="T3635">
        <f t="shared" si="341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336"/>
        <v>42701.166365740741</v>
      </c>
      <c r="P3636">
        <f t="shared" si="339"/>
        <v>4</v>
      </c>
      <c r="Q3636">
        <f t="shared" si="340"/>
        <v>176.94</v>
      </c>
      <c r="R3636" t="str">
        <f t="shared" si="337"/>
        <v>theater</v>
      </c>
      <c r="S3636" t="str">
        <f t="shared" si="338"/>
        <v>musical</v>
      </c>
      <c r="T3636">
        <f t="shared" si="341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336"/>
        <v>42450.88282407407</v>
      </c>
      <c r="P3637">
        <f t="shared" si="339"/>
        <v>36</v>
      </c>
      <c r="Q3637">
        <f t="shared" si="340"/>
        <v>127.6</v>
      </c>
      <c r="R3637" t="str">
        <f t="shared" si="337"/>
        <v>theater</v>
      </c>
      <c r="S3637" t="str">
        <f t="shared" si="338"/>
        <v>musical</v>
      </c>
      <c r="T3637">
        <f t="shared" si="341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336"/>
        <v>42226.694780092599</v>
      </c>
      <c r="P3638">
        <f t="shared" si="339"/>
        <v>0</v>
      </c>
      <c r="Q3638">
        <f t="shared" si="340"/>
        <v>0</v>
      </c>
      <c r="R3638" t="str">
        <f t="shared" si="337"/>
        <v>theater</v>
      </c>
      <c r="S3638" t="str">
        <f t="shared" si="338"/>
        <v>musical</v>
      </c>
      <c r="T3638">
        <f t="shared" si="341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336"/>
        <v>41975.700636574074</v>
      </c>
      <c r="P3639">
        <f t="shared" si="339"/>
        <v>31</v>
      </c>
      <c r="Q3639">
        <f t="shared" si="340"/>
        <v>66.14</v>
      </c>
      <c r="R3639" t="str">
        <f t="shared" si="337"/>
        <v>theater</v>
      </c>
      <c r="S3639" t="str">
        <f t="shared" si="338"/>
        <v>musical</v>
      </c>
      <c r="T3639">
        <f t="shared" si="341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336"/>
        <v>42053.672824074078</v>
      </c>
      <c r="P3640">
        <f t="shared" si="339"/>
        <v>7</v>
      </c>
      <c r="Q3640">
        <f t="shared" si="340"/>
        <v>108</v>
      </c>
      <c r="R3640" t="str">
        <f t="shared" si="337"/>
        <v>theater</v>
      </c>
      <c r="S3640" t="str">
        <f t="shared" si="338"/>
        <v>musical</v>
      </c>
      <c r="T3640">
        <f t="shared" si="341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336"/>
        <v>42590.677152777775</v>
      </c>
      <c r="P3641">
        <f t="shared" si="339"/>
        <v>0</v>
      </c>
      <c r="Q3641">
        <f t="shared" si="340"/>
        <v>1</v>
      </c>
      <c r="R3641" t="str">
        <f t="shared" si="337"/>
        <v>theater</v>
      </c>
      <c r="S3641" t="str">
        <f t="shared" si="338"/>
        <v>musical</v>
      </c>
      <c r="T3641">
        <f t="shared" si="341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336"/>
        <v>42104.781597222223</v>
      </c>
      <c r="P3642">
        <f t="shared" si="339"/>
        <v>6</v>
      </c>
      <c r="Q3642">
        <f t="shared" si="340"/>
        <v>18.329999999999998</v>
      </c>
      <c r="R3642" t="str">
        <f t="shared" si="337"/>
        <v>theater</v>
      </c>
      <c r="S3642" t="str">
        <f t="shared" si="338"/>
        <v>musical</v>
      </c>
      <c r="T3642">
        <f t="shared" si="341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336"/>
        <v>41899.627071759263</v>
      </c>
      <c r="P3643">
        <f t="shared" si="339"/>
        <v>0</v>
      </c>
      <c r="Q3643">
        <f t="shared" si="340"/>
        <v>0</v>
      </c>
      <c r="R3643" t="str">
        <f t="shared" si="337"/>
        <v>theater</v>
      </c>
      <c r="S3643" t="str">
        <f t="shared" si="338"/>
        <v>musical</v>
      </c>
      <c r="T3643">
        <f t="shared" si="341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336"/>
        <v>42297.816284722227</v>
      </c>
      <c r="P3644">
        <f t="shared" si="339"/>
        <v>2</v>
      </c>
      <c r="Q3644">
        <f t="shared" si="340"/>
        <v>7.5</v>
      </c>
      <c r="R3644" t="str">
        <f t="shared" si="337"/>
        <v>theater</v>
      </c>
      <c r="S3644" t="str">
        <f t="shared" si="338"/>
        <v>musical</v>
      </c>
      <c r="T3644">
        <f t="shared" si="341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336"/>
        <v>42285.143969907411</v>
      </c>
      <c r="P3645">
        <f t="shared" si="339"/>
        <v>0</v>
      </c>
      <c r="Q3645">
        <f t="shared" si="340"/>
        <v>0</v>
      </c>
      <c r="R3645" t="str">
        <f t="shared" si="337"/>
        <v>theater</v>
      </c>
      <c r="S3645" t="str">
        <f t="shared" si="338"/>
        <v>musical</v>
      </c>
      <c r="T3645">
        <f t="shared" si="341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336"/>
        <v>42409.241747685184</v>
      </c>
      <c r="P3646">
        <f t="shared" si="339"/>
        <v>16</v>
      </c>
      <c r="Q3646">
        <f t="shared" si="340"/>
        <v>68.42</v>
      </c>
      <c r="R3646" t="str">
        <f t="shared" si="337"/>
        <v>theater</v>
      </c>
      <c r="S3646" t="str">
        <f t="shared" si="338"/>
        <v>musical</v>
      </c>
      <c r="T3646">
        <f t="shared" si="341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336"/>
        <v>42665.970347222217</v>
      </c>
      <c r="P3647">
        <f t="shared" si="339"/>
        <v>0</v>
      </c>
      <c r="Q3647">
        <f t="shared" si="340"/>
        <v>1</v>
      </c>
      <c r="R3647" t="str">
        <f t="shared" si="337"/>
        <v>theater</v>
      </c>
      <c r="S3647" t="str">
        <f t="shared" si="338"/>
        <v>musical</v>
      </c>
      <c r="T3647">
        <f t="shared" si="341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336"/>
        <v>42140.421319444446</v>
      </c>
      <c r="P3648">
        <f t="shared" si="339"/>
        <v>5</v>
      </c>
      <c r="Q3648">
        <f t="shared" si="340"/>
        <v>60.13</v>
      </c>
      <c r="R3648" t="str">
        <f t="shared" si="337"/>
        <v>theater</v>
      </c>
      <c r="S3648" t="str">
        <f t="shared" si="338"/>
        <v>musical</v>
      </c>
      <c r="T3648">
        <f t="shared" si="341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336"/>
        <v>42598.749155092592</v>
      </c>
      <c r="P3649">
        <f t="shared" si="339"/>
        <v>6</v>
      </c>
      <c r="Q3649">
        <f t="shared" si="340"/>
        <v>15</v>
      </c>
      <c r="R3649" t="str">
        <f t="shared" si="337"/>
        <v>theater</v>
      </c>
      <c r="S3649" t="str">
        <f t="shared" si="338"/>
        <v>musical</v>
      </c>
      <c r="T3649">
        <f t="shared" si="341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342">(((J3650/60)/60)/24)+DATE(1970,1,1)</f>
        <v>41887.292187500003</v>
      </c>
      <c r="P3650">
        <f t="shared" si="339"/>
        <v>100</v>
      </c>
      <c r="Q3650">
        <f t="shared" si="340"/>
        <v>550.04</v>
      </c>
      <c r="R3650" t="str">
        <f t="shared" ref="R3650:R3713" si="343">LEFT(N3650,SEARCH("/",N3650)-1)</f>
        <v>theater</v>
      </c>
      <c r="S3650" t="str">
        <f t="shared" ref="S3650:S3713" si="344">RIGHT(N3650,LEN(N3650)-SEARCH("/",N3650))</f>
        <v>plays</v>
      </c>
      <c r="T3650">
        <f t="shared" si="341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342"/>
        <v>41780.712893518517</v>
      </c>
      <c r="P3651">
        <f t="shared" ref="P3651:P3714" si="345">ROUND(E3651/D3651*100,0)</f>
        <v>104</v>
      </c>
      <c r="Q3651">
        <f t="shared" ref="Q3651:Q3714" si="346">IFERROR(ROUND(E3651/L3651,2),0)</f>
        <v>97.5</v>
      </c>
      <c r="R3651" t="str">
        <f t="shared" si="343"/>
        <v>theater</v>
      </c>
      <c r="S3651" t="str">
        <f t="shared" si="344"/>
        <v>plays</v>
      </c>
      <c r="T3651">
        <f t="shared" ref="T3651:T3714" si="347">YEAR(O3651)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342"/>
        <v>42381.478981481487</v>
      </c>
      <c r="P3652">
        <f t="shared" si="345"/>
        <v>100</v>
      </c>
      <c r="Q3652">
        <f t="shared" si="346"/>
        <v>29.41</v>
      </c>
      <c r="R3652" t="str">
        <f t="shared" si="343"/>
        <v>theater</v>
      </c>
      <c r="S3652" t="str">
        <f t="shared" si="344"/>
        <v>plays</v>
      </c>
      <c r="T3652">
        <f t="shared" si="347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342"/>
        <v>41828.646319444444</v>
      </c>
      <c r="P3653">
        <f t="shared" si="345"/>
        <v>104</v>
      </c>
      <c r="Q3653">
        <f t="shared" si="346"/>
        <v>57.78</v>
      </c>
      <c r="R3653" t="str">
        <f t="shared" si="343"/>
        <v>theater</v>
      </c>
      <c r="S3653" t="str">
        <f t="shared" si="344"/>
        <v>plays</v>
      </c>
      <c r="T3653">
        <f t="shared" si="347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342"/>
        <v>42596.644699074073</v>
      </c>
      <c r="P3654">
        <f t="shared" si="345"/>
        <v>251</v>
      </c>
      <c r="Q3654">
        <f t="shared" si="346"/>
        <v>44.24</v>
      </c>
      <c r="R3654" t="str">
        <f t="shared" si="343"/>
        <v>theater</v>
      </c>
      <c r="S3654" t="str">
        <f t="shared" si="344"/>
        <v>plays</v>
      </c>
      <c r="T3654">
        <f t="shared" si="347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342"/>
        <v>42191.363506944443</v>
      </c>
      <c r="P3655">
        <f t="shared" si="345"/>
        <v>101</v>
      </c>
      <c r="Q3655">
        <f t="shared" si="346"/>
        <v>60.91</v>
      </c>
      <c r="R3655" t="str">
        <f t="shared" si="343"/>
        <v>theater</v>
      </c>
      <c r="S3655" t="str">
        <f t="shared" si="344"/>
        <v>plays</v>
      </c>
      <c r="T3655">
        <f t="shared" si="347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342"/>
        <v>42440.416504629626</v>
      </c>
      <c r="P3656">
        <f t="shared" si="345"/>
        <v>174</v>
      </c>
      <c r="Q3656">
        <f t="shared" si="346"/>
        <v>68.84</v>
      </c>
      <c r="R3656" t="str">
        <f t="shared" si="343"/>
        <v>theater</v>
      </c>
      <c r="S3656" t="str">
        <f t="shared" si="344"/>
        <v>plays</v>
      </c>
      <c r="T3656">
        <f t="shared" si="347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342"/>
        <v>42173.803217592591</v>
      </c>
      <c r="P3657">
        <f t="shared" si="345"/>
        <v>116</v>
      </c>
      <c r="Q3657">
        <f t="shared" si="346"/>
        <v>73.58</v>
      </c>
      <c r="R3657" t="str">
        <f t="shared" si="343"/>
        <v>theater</v>
      </c>
      <c r="S3657" t="str">
        <f t="shared" si="344"/>
        <v>plays</v>
      </c>
      <c r="T3657">
        <f t="shared" si="347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342"/>
        <v>42737.910138888896</v>
      </c>
      <c r="P3658">
        <f t="shared" si="345"/>
        <v>106</v>
      </c>
      <c r="Q3658">
        <f t="shared" si="346"/>
        <v>115.02</v>
      </c>
      <c r="R3658" t="str">
        <f t="shared" si="343"/>
        <v>theater</v>
      </c>
      <c r="S3658" t="str">
        <f t="shared" si="344"/>
        <v>plays</v>
      </c>
      <c r="T3658">
        <f t="shared" si="347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342"/>
        <v>42499.629849537043</v>
      </c>
      <c r="P3659">
        <f t="shared" si="345"/>
        <v>111</v>
      </c>
      <c r="Q3659">
        <f t="shared" si="346"/>
        <v>110.75</v>
      </c>
      <c r="R3659" t="str">
        <f t="shared" si="343"/>
        <v>theater</v>
      </c>
      <c r="S3659" t="str">
        <f t="shared" si="344"/>
        <v>plays</v>
      </c>
      <c r="T3659">
        <f t="shared" si="347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342"/>
        <v>41775.858564814815</v>
      </c>
      <c r="P3660">
        <f t="shared" si="345"/>
        <v>101</v>
      </c>
      <c r="Q3660">
        <f t="shared" si="346"/>
        <v>75.5</v>
      </c>
      <c r="R3660" t="str">
        <f t="shared" si="343"/>
        <v>theater</v>
      </c>
      <c r="S3660" t="str">
        <f t="shared" si="344"/>
        <v>plays</v>
      </c>
      <c r="T3660">
        <f t="shared" si="347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342"/>
        <v>42055.277199074073</v>
      </c>
      <c r="P3661">
        <f t="shared" si="345"/>
        <v>102</v>
      </c>
      <c r="Q3661">
        <f t="shared" si="346"/>
        <v>235.46</v>
      </c>
      <c r="R3661" t="str">
        <f t="shared" si="343"/>
        <v>theater</v>
      </c>
      <c r="S3661" t="str">
        <f t="shared" si="344"/>
        <v>plays</v>
      </c>
      <c r="T3661">
        <f t="shared" si="347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342"/>
        <v>41971.881076388891</v>
      </c>
      <c r="P3662">
        <f t="shared" si="345"/>
        <v>100</v>
      </c>
      <c r="Q3662">
        <f t="shared" si="346"/>
        <v>11.36</v>
      </c>
      <c r="R3662" t="str">
        <f t="shared" si="343"/>
        <v>theater</v>
      </c>
      <c r="S3662" t="str">
        <f t="shared" si="344"/>
        <v>plays</v>
      </c>
      <c r="T3662">
        <f t="shared" si="347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342"/>
        <v>42447.896666666667</v>
      </c>
      <c r="P3663">
        <f t="shared" si="345"/>
        <v>111</v>
      </c>
      <c r="Q3663">
        <f t="shared" si="346"/>
        <v>92.5</v>
      </c>
      <c r="R3663" t="str">
        <f t="shared" si="343"/>
        <v>theater</v>
      </c>
      <c r="S3663" t="str">
        <f t="shared" si="344"/>
        <v>plays</v>
      </c>
      <c r="T3663">
        <f t="shared" si="347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342"/>
        <v>42064.220069444447</v>
      </c>
      <c r="P3664">
        <f t="shared" si="345"/>
        <v>101</v>
      </c>
      <c r="Q3664">
        <f t="shared" si="346"/>
        <v>202.85</v>
      </c>
      <c r="R3664" t="str">
        <f t="shared" si="343"/>
        <v>theater</v>
      </c>
      <c r="S3664" t="str">
        <f t="shared" si="344"/>
        <v>plays</v>
      </c>
      <c r="T3664">
        <f t="shared" si="347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342"/>
        <v>42665.451736111107</v>
      </c>
      <c r="P3665">
        <f t="shared" si="345"/>
        <v>104</v>
      </c>
      <c r="Q3665">
        <f t="shared" si="346"/>
        <v>26</v>
      </c>
      <c r="R3665" t="str">
        <f t="shared" si="343"/>
        <v>theater</v>
      </c>
      <c r="S3665" t="str">
        <f t="shared" si="344"/>
        <v>plays</v>
      </c>
      <c r="T3665">
        <f t="shared" si="347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342"/>
        <v>42523.248715277776</v>
      </c>
      <c r="P3666">
        <f t="shared" si="345"/>
        <v>109</v>
      </c>
      <c r="Q3666">
        <f t="shared" si="346"/>
        <v>46.05</v>
      </c>
      <c r="R3666" t="str">
        <f t="shared" si="343"/>
        <v>theater</v>
      </c>
      <c r="S3666" t="str">
        <f t="shared" si="344"/>
        <v>plays</v>
      </c>
      <c r="T3666">
        <f t="shared" si="347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342"/>
        <v>42294.808124999996</v>
      </c>
      <c r="P3667">
        <f t="shared" si="345"/>
        <v>115</v>
      </c>
      <c r="Q3667">
        <f t="shared" si="346"/>
        <v>51</v>
      </c>
      <c r="R3667" t="str">
        <f t="shared" si="343"/>
        <v>theater</v>
      </c>
      <c r="S3667" t="str">
        <f t="shared" si="344"/>
        <v>plays</v>
      </c>
      <c r="T3667">
        <f t="shared" si="347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342"/>
        <v>41822.90488425926</v>
      </c>
      <c r="P3668">
        <f t="shared" si="345"/>
        <v>100</v>
      </c>
      <c r="Q3668">
        <f t="shared" si="346"/>
        <v>31.58</v>
      </c>
      <c r="R3668" t="str">
        <f t="shared" si="343"/>
        <v>theater</v>
      </c>
      <c r="S3668" t="str">
        <f t="shared" si="344"/>
        <v>plays</v>
      </c>
      <c r="T3668">
        <f t="shared" si="347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342"/>
        <v>42173.970127314817</v>
      </c>
      <c r="P3669">
        <f t="shared" si="345"/>
        <v>103</v>
      </c>
      <c r="Q3669">
        <f t="shared" si="346"/>
        <v>53.36</v>
      </c>
      <c r="R3669" t="str">
        <f t="shared" si="343"/>
        <v>theater</v>
      </c>
      <c r="S3669" t="str">
        <f t="shared" si="344"/>
        <v>plays</v>
      </c>
      <c r="T3669">
        <f t="shared" si="347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342"/>
        <v>42185.556157407409</v>
      </c>
      <c r="P3670">
        <f t="shared" si="345"/>
        <v>104</v>
      </c>
      <c r="Q3670">
        <f t="shared" si="346"/>
        <v>36.96</v>
      </c>
      <c r="R3670" t="str">
        <f t="shared" si="343"/>
        <v>theater</v>
      </c>
      <c r="S3670" t="str">
        <f t="shared" si="344"/>
        <v>plays</v>
      </c>
      <c r="T3670">
        <f t="shared" si="347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342"/>
        <v>42136.675196759257</v>
      </c>
      <c r="P3671">
        <f t="shared" si="345"/>
        <v>138</v>
      </c>
      <c r="Q3671">
        <f t="shared" si="346"/>
        <v>81.290000000000006</v>
      </c>
      <c r="R3671" t="str">
        <f t="shared" si="343"/>
        <v>theater</v>
      </c>
      <c r="S3671" t="str">
        <f t="shared" si="344"/>
        <v>plays</v>
      </c>
      <c r="T3671">
        <f t="shared" si="347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342"/>
        <v>42142.514016203699</v>
      </c>
      <c r="P3672">
        <f t="shared" si="345"/>
        <v>110</v>
      </c>
      <c r="Q3672">
        <f t="shared" si="346"/>
        <v>20.079999999999998</v>
      </c>
      <c r="R3672" t="str">
        <f t="shared" si="343"/>
        <v>theater</v>
      </c>
      <c r="S3672" t="str">
        <f t="shared" si="344"/>
        <v>plays</v>
      </c>
      <c r="T3672">
        <f t="shared" si="347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342"/>
        <v>41820.62809027778</v>
      </c>
      <c r="P3673">
        <f t="shared" si="345"/>
        <v>101</v>
      </c>
      <c r="Q3673">
        <f t="shared" si="346"/>
        <v>88.25</v>
      </c>
      <c r="R3673" t="str">
        <f t="shared" si="343"/>
        <v>theater</v>
      </c>
      <c r="S3673" t="str">
        <f t="shared" si="344"/>
        <v>plays</v>
      </c>
      <c r="T3673">
        <f t="shared" si="347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342"/>
        <v>41878.946574074071</v>
      </c>
      <c r="P3674">
        <f t="shared" si="345"/>
        <v>102</v>
      </c>
      <c r="Q3674">
        <f t="shared" si="346"/>
        <v>53.44</v>
      </c>
      <c r="R3674" t="str">
        <f t="shared" si="343"/>
        <v>theater</v>
      </c>
      <c r="S3674" t="str">
        <f t="shared" si="344"/>
        <v>plays</v>
      </c>
      <c r="T3674">
        <f t="shared" si="347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342"/>
        <v>41914.295104166667</v>
      </c>
      <c r="P3675">
        <f t="shared" si="345"/>
        <v>114</v>
      </c>
      <c r="Q3675">
        <f t="shared" si="346"/>
        <v>39.869999999999997</v>
      </c>
      <c r="R3675" t="str">
        <f t="shared" si="343"/>
        <v>theater</v>
      </c>
      <c r="S3675" t="str">
        <f t="shared" si="344"/>
        <v>plays</v>
      </c>
      <c r="T3675">
        <f t="shared" si="347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342"/>
        <v>42556.873020833329</v>
      </c>
      <c r="P3676">
        <f t="shared" si="345"/>
        <v>100</v>
      </c>
      <c r="Q3676">
        <f t="shared" si="346"/>
        <v>145.16</v>
      </c>
      <c r="R3676" t="str">
        <f t="shared" si="343"/>
        <v>theater</v>
      </c>
      <c r="S3676" t="str">
        <f t="shared" si="344"/>
        <v>plays</v>
      </c>
      <c r="T3676">
        <f t="shared" si="347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342"/>
        <v>42493.597013888888</v>
      </c>
      <c r="P3677">
        <f t="shared" si="345"/>
        <v>140</v>
      </c>
      <c r="Q3677">
        <f t="shared" si="346"/>
        <v>23.33</v>
      </c>
      <c r="R3677" t="str">
        <f t="shared" si="343"/>
        <v>theater</v>
      </c>
      <c r="S3677" t="str">
        <f t="shared" si="344"/>
        <v>plays</v>
      </c>
      <c r="T3677">
        <f t="shared" si="347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342"/>
        <v>41876.815787037034</v>
      </c>
      <c r="P3678">
        <f t="shared" si="345"/>
        <v>129</v>
      </c>
      <c r="Q3678">
        <f t="shared" si="346"/>
        <v>64.38</v>
      </c>
      <c r="R3678" t="str">
        <f t="shared" si="343"/>
        <v>theater</v>
      </c>
      <c r="S3678" t="str">
        <f t="shared" si="344"/>
        <v>plays</v>
      </c>
      <c r="T3678">
        <f t="shared" si="347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342"/>
        <v>41802.574282407404</v>
      </c>
      <c r="P3679">
        <f t="shared" si="345"/>
        <v>103</v>
      </c>
      <c r="Q3679">
        <f t="shared" si="346"/>
        <v>62.05</v>
      </c>
      <c r="R3679" t="str">
        <f t="shared" si="343"/>
        <v>theater</v>
      </c>
      <c r="S3679" t="str">
        <f t="shared" si="344"/>
        <v>plays</v>
      </c>
      <c r="T3679">
        <f t="shared" si="347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342"/>
        <v>42120.531226851846</v>
      </c>
      <c r="P3680">
        <f t="shared" si="345"/>
        <v>103</v>
      </c>
      <c r="Q3680">
        <f t="shared" si="346"/>
        <v>66.13</v>
      </c>
      <c r="R3680" t="str">
        <f t="shared" si="343"/>
        <v>theater</v>
      </c>
      <c r="S3680" t="str">
        <f t="shared" si="344"/>
        <v>plays</v>
      </c>
      <c r="T3680">
        <f t="shared" si="347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342"/>
        <v>41786.761354166665</v>
      </c>
      <c r="P3681">
        <f t="shared" si="345"/>
        <v>110</v>
      </c>
      <c r="Q3681">
        <f t="shared" si="346"/>
        <v>73.400000000000006</v>
      </c>
      <c r="R3681" t="str">
        <f t="shared" si="343"/>
        <v>theater</v>
      </c>
      <c r="S3681" t="str">
        <f t="shared" si="344"/>
        <v>plays</v>
      </c>
      <c r="T3681">
        <f t="shared" si="347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342"/>
        <v>42627.454097222217</v>
      </c>
      <c r="P3682">
        <f t="shared" si="345"/>
        <v>113</v>
      </c>
      <c r="Q3682">
        <f t="shared" si="346"/>
        <v>99.5</v>
      </c>
      <c r="R3682" t="str">
        <f t="shared" si="343"/>
        <v>theater</v>
      </c>
      <c r="S3682" t="str">
        <f t="shared" si="344"/>
        <v>plays</v>
      </c>
      <c r="T3682">
        <f t="shared" si="347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342"/>
        <v>42374.651504629626</v>
      </c>
      <c r="P3683">
        <f t="shared" si="345"/>
        <v>112</v>
      </c>
      <c r="Q3683">
        <f t="shared" si="346"/>
        <v>62.17</v>
      </c>
      <c r="R3683" t="str">
        <f t="shared" si="343"/>
        <v>theater</v>
      </c>
      <c r="S3683" t="str">
        <f t="shared" si="344"/>
        <v>plays</v>
      </c>
      <c r="T3683">
        <f t="shared" si="347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342"/>
        <v>41772.685393518521</v>
      </c>
      <c r="P3684">
        <f t="shared" si="345"/>
        <v>139</v>
      </c>
      <c r="Q3684">
        <f t="shared" si="346"/>
        <v>62.33</v>
      </c>
      <c r="R3684" t="str">
        <f t="shared" si="343"/>
        <v>theater</v>
      </c>
      <c r="S3684" t="str">
        <f t="shared" si="344"/>
        <v>plays</v>
      </c>
      <c r="T3684">
        <f t="shared" si="347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342"/>
        <v>42633.116851851853</v>
      </c>
      <c r="P3685">
        <f t="shared" si="345"/>
        <v>111</v>
      </c>
      <c r="Q3685">
        <f t="shared" si="346"/>
        <v>58.79</v>
      </c>
      <c r="R3685" t="str">
        <f t="shared" si="343"/>
        <v>theater</v>
      </c>
      <c r="S3685" t="str">
        <f t="shared" si="344"/>
        <v>plays</v>
      </c>
      <c r="T3685">
        <f t="shared" si="347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342"/>
        <v>42219.180393518516</v>
      </c>
      <c r="P3686">
        <f t="shared" si="345"/>
        <v>139</v>
      </c>
      <c r="Q3686">
        <f t="shared" si="346"/>
        <v>45.35</v>
      </c>
      <c r="R3686" t="str">
        <f t="shared" si="343"/>
        <v>theater</v>
      </c>
      <c r="S3686" t="str">
        <f t="shared" si="344"/>
        <v>plays</v>
      </c>
      <c r="T3686">
        <f t="shared" si="347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342"/>
        <v>41753.593275462961</v>
      </c>
      <c r="P3687">
        <f t="shared" si="345"/>
        <v>106</v>
      </c>
      <c r="Q3687">
        <f t="shared" si="346"/>
        <v>41.94</v>
      </c>
      <c r="R3687" t="str">
        <f t="shared" si="343"/>
        <v>theater</v>
      </c>
      <c r="S3687" t="str">
        <f t="shared" si="344"/>
        <v>plays</v>
      </c>
      <c r="T3687">
        <f t="shared" si="347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342"/>
        <v>42230.662731481483</v>
      </c>
      <c r="P3688">
        <f t="shared" si="345"/>
        <v>101</v>
      </c>
      <c r="Q3688">
        <f t="shared" si="346"/>
        <v>59.17</v>
      </c>
      <c r="R3688" t="str">
        <f t="shared" si="343"/>
        <v>theater</v>
      </c>
      <c r="S3688" t="str">
        <f t="shared" si="344"/>
        <v>plays</v>
      </c>
      <c r="T3688">
        <f t="shared" si="347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342"/>
        <v>41787.218229166669</v>
      </c>
      <c r="P3689">
        <f t="shared" si="345"/>
        <v>100</v>
      </c>
      <c r="Q3689">
        <f t="shared" si="346"/>
        <v>200.49</v>
      </c>
      <c r="R3689" t="str">
        <f t="shared" si="343"/>
        <v>theater</v>
      </c>
      <c r="S3689" t="str">
        <f t="shared" si="344"/>
        <v>plays</v>
      </c>
      <c r="T3689">
        <f t="shared" si="347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342"/>
        <v>41829.787083333329</v>
      </c>
      <c r="P3690">
        <f t="shared" si="345"/>
        <v>109</v>
      </c>
      <c r="Q3690">
        <f t="shared" si="346"/>
        <v>83.97</v>
      </c>
      <c r="R3690" t="str">
        <f t="shared" si="343"/>
        <v>theater</v>
      </c>
      <c r="S3690" t="str">
        <f t="shared" si="344"/>
        <v>plays</v>
      </c>
      <c r="T3690">
        <f t="shared" si="347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342"/>
        <v>42147.826840277776</v>
      </c>
      <c r="P3691">
        <f t="shared" si="345"/>
        <v>118</v>
      </c>
      <c r="Q3691">
        <f t="shared" si="346"/>
        <v>57.26</v>
      </c>
      <c r="R3691" t="str">
        <f t="shared" si="343"/>
        <v>theater</v>
      </c>
      <c r="S3691" t="str">
        <f t="shared" si="344"/>
        <v>plays</v>
      </c>
      <c r="T3691">
        <f t="shared" si="347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342"/>
        <v>41940.598182870373</v>
      </c>
      <c r="P3692">
        <f t="shared" si="345"/>
        <v>120</v>
      </c>
      <c r="Q3692">
        <f t="shared" si="346"/>
        <v>58.06</v>
      </c>
      <c r="R3692" t="str">
        <f t="shared" si="343"/>
        <v>theater</v>
      </c>
      <c r="S3692" t="str">
        <f t="shared" si="344"/>
        <v>plays</v>
      </c>
      <c r="T3692">
        <f t="shared" si="347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342"/>
        <v>42020.700567129628</v>
      </c>
      <c r="P3693">
        <f t="shared" si="345"/>
        <v>128</v>
      </c>
      <c r="Q3693">
        <f t="shared" si="346"/>
        <v>186.8</v>
      </c>
      <c r="R3693" t="str">
        <f t="shared" si="343"/>
        <v>theater</v>
      </c>
      <c r="S3693" t="str">
        <f t="shared" si="344"/>
        <v>plays</v>
      </c>
      <c r="T3693">
        <f t="shared" si="347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342"/>
        <v>41891.96503472222</v>
      </c>
      <c r="P3694">
        <f t="shared" si="345"/>
        <v>126</v>
      </c>
      <c r="Q3694">
        <f t="shared" si="346"/>
        <v>74.12</v>
      </c>
      <c r="R3694" t="str">
        <f t="shared" si="343"/>
        <v>theater</v>
      </c>
      <c r="S3694" t="str">
        <f t="shared" si="344"/>
        <v>plays</v>
      </c>
      <c r="T3694">
        <f t="shared" si="347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342"/>
        <v>42309.191307870366</v>
      </c>
      <c r="P3695">
        <f t="shared" si="345"/>
        <v>129</v>
      </c>
      <c r="Q3695">
        <f t="shared" si="346"/>
        <v>30.71</v>
      </c>
      <c r="R3695" t="str">
        <f t="shared" si="343"/>
        <v>theater</v>
      </c>
      <c r="S3695" t="str">
        <f t="shared" si="344"/>
        <v>plays</v>
      </c>
      <c r="T3695">
        <f t="shared" si="347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342"/>
        <v>42490.133877314816</v>
      </c>
      <c r="P3696">
        <f t="shared" si="345"/>
        <v>107</v>
      </c>
      <c r="Q3696">
        <f t="shared" si="346"/>
        <v>62.67</v>
      </c>
      <c r="R3696" t="str">
        <f t="shared" si="343"/>
        <v>theater</v>
      </c>
      <c r="S3696" t="str">
        <f t="shared" si="344"/>
        <v>plays</v>
      </c>
      <c r="T3696">
        <f t="shared" si="347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342"/>
        <v>41995.870486111111</v>
      </c>
      <c r="P3697">
        <f t="shared" si="345"/>
        <v>100</v>
      </c>
      <c r="Q3697">
        <f t="shared" si="346"/>
        <v>121.36</v>
      </c>
      <c r="R3697" t="str">
        <f t="shared" si="343"/>
        <v>theater</v>
      </c>
      <c r="S3697" t="str">
        <f t="shared" si="344"/>
        <v>plays</v>
      </c>
      <c r="T3697">
        <f t="shared" si="347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342"/>
        <v>41988.617083333331</v>
      </c>
      <c r="P3698">
        <f t="shared" si="345"/>
        <v>155</v>
      </c>
      <c r="Q3698">
        <f t="shared" si="346"/>
        <v>39.74</v>
      </c>
      <c r="R3698" t="str">
        <f t="shared" si="343"/>
        <v>theater</v>
      </c>
      <c r="S3698" t="str">
        <f t="shared" si="344"/>
        <v>plays</v>
      </c>
      <c r="T3698">
        <f t="shared" si="347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342"/>
        <v>42479.465833333335</v>
      </c>
      <c r="P3699">
        <f t="shared" si="345"/>
        <v>108</v>
      </c>
      <c r="Q3699">
        <f t="shared" si="346"/>
        <v>72</v>
      </c>
      <c r="R3699" t="str">
        <f t="shared" si="343"/>
        <v>theater</v>
      </c>
      <c r="S3699" t="str">
        <f t="shared" si="344"/>
        <v>plays</v>
      </c>
      <c r="T3699">
        <f t="shared" si="347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342"/>
        <v>42401.806562500002</v>
      </c>
      <c r="P3700">
        <f t="shared" si="345"/>
        <v>111</v>
      </c>
      <c r="Q3700">
        <f t="shared" si="346"/>
        <v>40.630000000000003</v>
      </c>
      <c r="R3700" t="str">
        <f t="shared" si="343"/>
        <v>theater</v>
      </c>
      <c r="S3700" t="str">
        <f t="shared" si="344"/>
        <v>plays</v>
      </c>
      <c r="T3700">
        <f t="shared" si="347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342"/>
        <v>41897.602037037039</v>
      </c>
      <c r="P3701">
        <f t="shared" si="345"/>
        <v>101</v>
      </c>
      <c r="Q3701">
        <f t="shared" si="346"/>
        <v>63</v>
      </c>
      <c r="R3701" t="str">
        <f t="shared" si="343"/>
        <v>theater</v>
      </c>
      <c r="S3701" t="str">
        <f t="shared" si="344"/>
        <v>plays</v>
      </c>
      <c r="T3701">
        <f t="shared" si="347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342"/>
        <v>41882.585648148146</v>
      </c>
      <c r="P3702">
        <f t="shared" si="345"/>
        <v>121</v>
      </c>
      <c r="Q3702">
        <f t="shared" si="346"/>
        <v>33.67</v>
      </c>
      <c r="R3702" t="str">
        <f t="shared" si="343"/>
        <v>theater</v>
      </c>
      <c r="S3702" t="str">
        <f t="shared" si="344"/>
        <v>plays</v>
      </c>
      <c r="T3702">
        <f t="shared" si="347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342"/>
        <v>42129.541585648149</v>
      </c>
      <c r="P3703">
        <f t="shared" si="345"/>
        <v>100</v>
      </c>
      <c r="Q3703">
        <f t="shared" si="346"/>
        <v>38.590000000000003</v>
      </c>
      <c r="R3703" t="str">
        <f t="shared" si="343"/>
        <v>theater</v>
      </c>
      <c r="S3703" t="str">
        <f t="shared" si="344"/>
        <v>plays</v>
      </c>
      <c r="T3703">
        <f t="shared" si="347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342"/>
        <v>42524.53800925926</v>
      </c>
      <c r="P3704">
        <f t="shared" si="345"/>
        <v>109</v>
      </c>
      <c r="Q3704">
        <f t="shared" si="346"/>
        <v>155.94999999999999</v>
      </c>
      <c r="R3704" t="str">
        <f t="shared" si="343"/>
        <v>theater</v>
      </c>
      <c r="S3704" t="str">
        <f t="shared" si="344"/>
        <v>plays</v>
      </c>
      <c r="T3704">
        <f t="shared" si="347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342"/>
        <v>42556.504490740743</v>
      </c>
      <c r="P3705">
        <f t="shared" si="345"/>
        <v>123</v>
      </c>
      <c r="Q3705">
        <f t="shared" si="346"/>
        <v>43.2</v>
      </c>
      <c r="R3705" t="str">
        <f t="shared" si="343"/>
        <v>theater</v>
      </c>
      <c r="S3705" t="str">
        <f t="shared" si="344"/>
        <v>plays</v>
      </c>
      <c r="T3705">
        <f t="shared" si="347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342"/>
        <v>42461.689745370371</v>
      </c>
      <c r="P3706">
        <f t="shared" si="345"/>
        <v>136</v>
      </c>
      <c r="Q3706">
        <f t="shared" si="346"/>
        <v>15.15</v>
      </c>
      <c r="R3706" t="str">
        <f t="shared" si="343"/>
        <v>theater</v>
      </c>
      <c r="S3706" t="str">
        <f t="shared" si="344"/>
        <v>plays</v>
      </c>
      <c r="T3706">
        <f t="shared" si="347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342"/>
        <v>41792.542986111112</v>
      </c>
      <c r="P3707">
        <f t="shared" si="345"/>
        <v>103</v>
      </c>
      <c r="Q3707">
        <f t="shared" si="346"/>
        <v>83.57</v>
      </c>
      <c r="R3707" t="str">
        <f t="shared" si="343"/>
        <v>theater</v>
      </c>
      <c r="S3707" t="str">
        <f t="shared" si="344"/>
        <v>plays</v>
      </c>
      <c r="T3707">
        <f t="shared" si="347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342"/>
        <v>41879.913761574076</v>
      </c>
      <c r="P3708">
        <f t="shared" si="345"/>
        <v>121</v>
      </c>
      <c r="Q3708">
        <f t="shared" si="346"/>
        <v>140</v>
      </c>
      <c r="R3708" t="str">
        <f t="shared" si="343"/>
        <v>theater</v>
      </c>
      <c r="S3708" t="str">
        <f t="shared" si="344"/>
        <v>plays</v>
      </c>
      <c r="T3708">
        <f t="shared" si="347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342"/>
        <v>42552.048356481479</v>
      </c>
      <c r="P3709">
        <f t="shared" si="345"/>
        <v>186</v>
      </c>
      <c r="Q3709">
        <f t="shared" si="346"/>
        <v>80.87</v>
      </c>
      <c r="R3709" t="str">
        <f t="shared" si="343"/>
        <v>theater</v>
      </c>
      <c r="S3709" t="str">
        <f t="shared" si="344"/>
        <v>plays</v>
      </c>
      <c r="T3709">
        <f t="shared" si="347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342"/>
        <v>41810.142199074071</v>
      </c>
      <c r="P3710">
        <f t="shared" si="345"/>
        <v>300</v>
      </c>
      <c r="Q3710">
        <f t="shared" si="346"/>
        <v>53.85</v>
      </c>
      <c r="R3710" t="str">
        <f t="shared" si="343"/>
        <v>theater</v>
      </c>
      <c r="S3710" t="str">
        <f t="shared" si="344"/>
        <v>plays</v>
      </c>
      <c r="T3710">
        <f t="shared" si="347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342"/>
        <v>41785.707708333335</v>
      </c>
      <c r="P3711">
        <f t="shared" si="345"/>
        <v>108</v>
      </c>
      <c r="Q3711">
        <f t="shared" si="346"/>
        <v>30.93</v>
      </c>
      <c r="R3711" t="str">
        <f t="shared" si="343"/>
        <v>theater</v>
      </c>
      <c r="S3711" t="str">
        <f t="shared" si="344"/>
        <v>plays</v>
      </c>
      <c r="T3711">
        <f t="shared" si="347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342"/>
        <v>42072.576249999998</v>
      </c>
      <c r="P3712">
        <f t="shared" si="345"/>
        <v>141</v>
      </c>
      <c r="Q3712">
        <f t="shared" si="346"/>
        <v>67.959999999999994</v>
      </c>
      <c r="R3712" t="str">
        <f t="shared" si="343"/>
        <v>theater</v>
      </c>
      <c r="S3712" t="str">
        <f t="shared" si="344"/>
        <v>plays</v>
      </c>
      <c r="T3712">
        <f t="shared" si="347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342"/>
        <v>41779.724224537036</v>
      </c>
      <c r="P3713">
        <f t="shared" si="345"/>
        <v>114</v>
      </c>
      <c r="Q3713">
        <f t="shared" si="346"/>
        <v>27.14</v>
      </c>
      <c r="R3713" t="str">
        <f t="shared" si="343"/>
        <v>theater</v>
      </c>
      <c r="S3713" t="str">
        <f t="shared" si="344"/>
        <v>plays</v>
      </c>
      <c r="T3713">
        <f t="shared" si="347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348">(((J3714/60)/60)/24)+DATE(1970,1,1)</f>
        <v>42134.172071759262</v>
      </c>
      <c r="P3714">
        <f t="shared" si="345"/>
        <v>154</v>
      </c>
      <c r="Q3714">
        <f t="shared" si="346"/>
        <v>110.87</v>
      </c>
      <c r="R3714" t="str">
        <f t="shared" ref="R3714:R3777" si="349">LEFT(N3714,SEARCH("/",N3714)-1)</f>
        <v>theater</v>
      </c>
      <c r="S3714" t="str">
        <f t="shared" ref="S3714:S3777" si="350">RIGHT(N3714,LEN(N3714)-SEARCH("/",N3714))</f>
        <v>plays</v>
      </c>
      <c r="T3714">
        <f t="shared" si="347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348"/>
        <v>42505.738032407404</v>
      </c>
      <c r="P3715">
        <f t="shared" ref="P3715:P3778" si="351">ROUND(E3715/D3715*100,0)</f>
        <v>102</v>
      </c>
      <c r="Q3715">
        <f t="shared" ref="Q3715:Q3778" si="352">IFERROR(ROUND(E3715/L3715,2),0)</f>
        <v>106.84</v>
      </c>
      <c r="R3715" t="str">
        <f t="shared" si="349"/>
        <v>theater</v>
      </c>
      <c r="S3715" t="str">
        <f t="shared" si="350"/>
        <v>plays</v>
      </c>
      <c r="T3715">
        <f t="shared" ref="T3715:T3778" si="353">YEAR(O3715)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348"/>
        <v>42118.556331018524</v>
      </c>
      <c r="P3716">
        <f t="shared" si="351"/>
        <v>102</v>
      </c>
      <c r="Q3716">
        <f t="shared" si="352"/>
        <v>105.52</v>
      </c>
      <c r="R3716" t="str">
        <f t="shared" si="349"/>
        <v>theater</v>
      </c>
      <c r="S3716" t="str">
        <f t="shared" si="350"/>
        <v>plays</v>
      </c>
      <c r="T3716">
        <f t="shared" si="353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348"/>
        <v>42036.995590277773</v>
      </c>
      <c r="P3717">
        <f t="shared" si="351"/>
        <v>103</v>
      </c>
      <c r="Q3717">
        <f t="shared" si="352"/>
        <v>132.96</v>
      </c>
      <c r="R3717" t="str">
        <f t="shared" si="349"/>
        <v>theater</v>
      </c>
      <c r="S3717" t="str">
        <f t="shared" si="350"/>
        <v>plays</v>
      </c>
      <c r="T3717">
        <f t="shared" si="353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348"/>
        <v>42360.887835648144</v>
      </c>
      <c r="P3718">
        <f t="shared" si="351"/>
        <v>156</v>
      </c>
      <c r="Q3718">
        <f t="shared" si="352"/>
        <v>51.92</v>
      </c>
      <c r="R3718" t="str">
        <f t="shared" si="349"/>
        <v>theater</v>
      </c>
      <c r="S3718" t="str">
        <f t="shared" si="350"/>
        <v>plays</v>
      </c>
      <c r="T3718">
        <f t="shared" si="353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348"/>
        <v>42102.866307870368</v>
      </c>
      <c r="P3719">
        <f t="shared" si="351"/>
        <v>101</v>
      </c>
      <c r="Q3719">
        <f t="shared" si="352"/>
        <v>310</v>
      </c>
      <c r="R3719" t="str">
        <f t="shared" si="349"/>
        <v>theater</v>
      </c>
      <c r="S3719" t="str">
        <f t="shared" si="350"/>
        <v>plays</v>
      </c>
      <c r="T3719">
        <f t="shared" si="353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348"/>
        <v>42032.716145833328</v>
      </c>
      <c r="P3720">
        <f t="shared" si="351"/>
        <v>239</v>
      </c>
      <c r="Q3720">
        <f t="shared" si="352"/>
        <v>26.02</v>
      </c>
      <c r="R3720" t="str">
        <f t="shared" si="349"/>
        <v>theater</v>
      </c>
      <c r="S3720" t="str">
        <f t="shared" si="350"/>
        <v>plays</v>
      </c>
      <c r="T3720">
        <f t="shared" si="353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348"/>
        <v>42147.729930555557</v>
      </c>
      <c r="P3721">
        <f t="shared" si="351"/>
        <v>210</v>
      </c>
      <c r="Q3721">
        <f t="shared" si="352"/>
        <v>105</v>
      </c>
      <c r="R3721" t="str">
        <f t="shared" si="349"/>
        <v>theater</v>
      </c>
      <c r="S3721" t="str">
        <f t="shared" si="350"/>
        <v>plays</v>
      </c>
      <c r="T3721">
        <f t="shared" si="353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348"/>
        <v>42165.993125000001</v>
      </c>
      <c r="P3722">
        <f t="shared" si="351"/>
        <v>105</v>
      </c>
      <c r="Q3722">
        <f t="shared" si="352"/>
        <v>86.23</v>
      </c>
      <c r="R3722" t="str">
        <f t="shared" si="349"/>
        <v>theater</v>
      </c>
      <c r="S3722" t="str">
        <f t="shared" si="350"/>
        <v>plays</v>
      </c>
      <c r="T3722">
        <f t="shared" si="353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348"/>
        <v>41927.936157407406</v>
      </c>
      <c r="P3723">
        <f t="shared" si="351"/>
        <v>101</v>
      </c>
      <c r="Q3723">
        <f t="shared" si="352"/>
        <v>114.55</v>
      </c>
      <c r="R3723" t="str">
        <f t="shared" si="349"/>
        <v>theater</v>
      </c>
      <c r="S3723" t="str">
        <f t="shared" si="350"/>
        <v>plays</v>
      </c>
      <c r="T3723">
        <f t="shared" si="353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348"/>
        <v>42381.671840277777</v>
      </c>
      <c r="P3724">
        <f t="shared" si="351"/>
        <v>111</v>
      </c>
      <c r="Q3724">
        <f t="shared" si="352"/>
        <v>47.66</v>
      </c>
      <c r="R3724" t="str">
        <f t="shared" si="349"/>
        <v>theater</v>
      </c>
      <c r="S3724" t="str">
        <f t="shared" si="350"/>
        <v>plays</v>
      </c>
      <c r="T3724">
        <f t="shared" si="353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348"/>
        <v>41943.753032407411</v>
      </c>
      <c r="P3725">
        <f t="shared" si="351"/>
        <v>102</v>
      </c>
      <c r="Q3725">
        <f t="shared" si="352"/>
        <v>72.89</v>
      </c>
      <c r="R3725" t="str">
        <f t="shared" si="349"/>
        <v>theater</v>
      </c>
      <c r="S3725" t="str">
        <f t="shared" si="350"/>
        <v>plays</v>
      </c>
      <c r="T3725">
        <f t="shared" si="353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348"/>
        <v>42465.491435185191</v>
      </c>
      <c r="P3726">
        <f t="shared" si="351"/>
        <v>103</v>
      </c>
      <c r="Q3726">
        <f t="shared" si="352"/>
        <v>49.55</v>
      </c>
      <c r="R3726" t="str">
        <f t="shared" si="349"/>
        <v>theater</v>
      </c>
      <c r="S3726" t="str">
        <f t="shared" si="350"/>
        <v>plays</v>
      </c>
      <c r="T3726">
        <f t="shared" si="353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348"/>
        <v>42401.945219907408</v>
      </c>
      <c r="P3727">
        <f t="shared" si="351"/>
        <v>127</v>
      </c>
      <c r="Q3727">
        <f t="shared" si="352"/>
        <v>25.4</v>
      </c>
      <c r="R3727" t="str">
        <f t="shared" si="349"/>
        <v>theater</v>
      </c>
      <c r="S3727" t="str">
        <f t="shared" si="350"/>
        <v>plays</v>
      </c>
      <c r="T3727">
        <f t="shared" si="353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348"/>
        <v>42462.140868055561</v>
      </c>
      <c r="P3728">
        <f t="shared" si="351"/>
        <v>339</v>
      </c>
      <c r="Q3728">
        <f t="shared" si="352"/>
        <v>62.59</v>
      </c>
      <c r="R3728" t="str">
        <f t="shared" si="349"/>
        <v>theater</v>
      </c>
      <c r="S3728" t="str">
        <f t="shared" si="350"/>
        <v>plays</v>
      </c>
      <c r="T3728">
        <f t="shared" si="353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348"/>
        <v>42632.348310185189</v>
      </c>
      <c r="P3729">
        <f t="shared" si="351"/>
        <v>101</v>
      </c>
      <c r="Q3729">
        <f t="shared" si="352"/>
        <v>61.06</v>
      </c>
      <c r="R3729" t="str">
        <f t="shared" si="349"/>
        <v>theater</v>
      </c>
      <c r="S3729" t="str">
        <f t="shared" si="350"/>
        <v>plays</v>
      </c>
      <c r="T3729">
        <f t="shared" si="353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348"/>
        <v>42205.171018518522</v>
      </c>
      <c r="P3730">
        <f t="shared" si="351"/>
        <v>9</v>
      </c>
      <c r="Q3730">
        <f t="shared" si="352"/>
        <v>60.06</v>
      </c>
      <c r="R3730" t="str">
        <f t="shared" si="349"/>
        <v>theater</v>
      </c>
      <c r="S3730" t="str">
        <f t="shared" si="350"/>
        <v>plays</v>
      </c>
      <c r="T3730">
        <f t="shared" si="353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348"/>
        <v>42041.205000000002</v>
      </c>
      <c r="P3731">
        <f t="shared" si="351"/>
        <v>7</v>
      </c>
      <c r="Q3731">
        <f t="shared" si="352"/>
        <v>72.400000000000006</v>
      </c>
      <c r="R3731" t="str">
        <f t="shared" si="349"/>
        <v>theater</v>
      </c>
      <c r="S3731" t="str">
        <f t="shared" si="350"/>
        <v>plays</v>
      </c>
      <c r="T3731">
        <f t="shared" si="353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348"/>
        <v>42203.677766203706</v>
      </c>
      <c r="P3732">
        <f t="shared" si="351"/>
        <v>10</v>
      </c>
      <c r="Q3732">
        <f t="shared" si="352"/>
        <v>100</v>
      </c>
      <c r="R3732" t="str">
        <f t="shared" si="349"/>
        <v>theater</v>
      </c>
      <c r="S3732" t="str">
        <f t="shared" si="350"/>
        <v>plays</v>
      </c>
      <c r="T3732">
        <f t="shared" si="353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348"/>
        <v>41983.752847222218</v>
      </c>
      <c r="P3733">
        <f t="shared" si="351"/>
        <v>11</v>
      </c>
      <c r="Q3733">
        <f t="shared" si="352"/>
        <v>51.67</v>
      </c>
      <c r="R3733" t="str">
        <f t="shared" si="349"/>
        <v>theater</v>
      </c>
      <c r="S3733" t="str">
        <f t="shared" si="350"/>
        <v>plays</v>
      </c>
      <c r="T3733">
        <f t="shared" si="353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348"/>
        <v>41968.677465277782</v>
      </c>
      <c r="P3734">
        <f t="shared" si="351"/>
        <v>15</v>
      </c>
      <c r="Q3734">
        <f t="shared" si="352"/>
        <v>32.75</v>
      </c>
      <c r="R3734" t="str">
        <f t="shared" si="349"/>
        <v>theater</v>
      </c>
      <c r="S3734" t="str">
        <f t="shared" si="350"/>
        <v>plays</v>
      </c>
      <c r="T3734">
        <f t="shared" si="353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348"/>
        <v>42103.024398148147</v>
      </c>
      <c r="P3735">
        <f t="shared" si="351"/>
        <v>0</v>
      </c>
      <c r="Q3735">
        <f t="shared" si="352"/>
        <v>0</v>
      </c>
      <c r="R3735" t="str">
        <f t="shared" si="349"/>
        <v>theater</v>
      </c>
      <c r="S3735" t="str">
        <f t="shared" si="350"/>
        <v>plays</v>
      </c>
      <c r="T3735">
        <f t="shared" si="353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348"/>
        <v>42089.901574074072</v>
      </c>
      <c r="P3736">
        <f t="shared" si="351"/>
        <v>28</v>
      </c>
      <c r="Q3736">
        <f t="shared" si="352"/>
        <v>61</v>
      </c>
      <c r="R3736" t="str">
        <f t="shared" si="349"/>
        <v>theater</v>
      </c>
      <c r="S3736" t="str">
        <f t="shared" si="350"/>
        <v>plays</v>
      </c>
      <c r="T3736">
        <f t="shared" si="353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348"/>
        <v>42122.693159722221</v>
      </c>
      <c r="P3737">
        <f t="shared" si="351"/>
        <v>13</v>
      </c>
      <c r="Q3737">
        <f t="shared" si="352"/>
        <v>10</v>
      </c>
      <c r="R3737" t="str">
        <f t="shared" si="349"/>
        <v>theater</v>
      </c>
      <c r="S3737" t="str">
        <f t="shared" si="350"/>
        <v>plays</v>
      </c>
      <c r="T3737">
        <f t="shared" si="353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348"/>
        <v>42048.711724537032</v>
      </c>
      <c r="P3738">
        <f t="shared" si="351"/>
        <v>1</v>
      </c>
      <c r="Q3738">
        <f t="shared" si="352"/>
        <v>10</v>
      </c>
      <c r="R3738" t="str">
        <f t="shared" si="349"/>
        <v>theater</v>
      </c>
      <c r="S3738" t="str">
        <f t="shared" si="350"/>
        <v>plays</v>
      </c>
      <c r="T3738">
        <f t="shared" si="353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348"/>
        <v>42297.691006944442</v>
      </c>
      <c r="P3739">
        <f t="shared" si="351"/>
        <v>21</v>
      </c>
      <c r="Q3739">
        <f t="shared" si="352"/>
        <v>37.5</v>
      </c>
      <c r="R3739" t="str">
        <f t="shared" si="349"/>
        <v>theater</v>
      </c>
      <c r="S3739" t="str">
        <f t="shared" si="350"/>
        <v>plays</v>
      </c>
      <c r="T3739">
        <f t="shared" si="353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348"/>
        <v>41813.938715277778</v>
      </c>
      <c r="P3740">
        <f t="shared" si="351"/>
        <v>18</v>
      </c>
      <c r="Q3740">
        <f t="shared" si="352"/>
        <v>45</v>
      </c>
      <c r="R3740" t="str">
        <f t="shared" si="349"/>
        <v>theater</v>
      </c>
      <c r="S3740" t="str">
        <f t="shared" si="350"/>
        <v>plays</v>
      </c>
      <c r="T3740">
        <f t="shared" si="353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348"/>
        <v>42548.449861111112</v>
      </c>
      <c r="P3741">
        <f t="shared" si="351"/>
        <v>20</v>
      </c>
      <c r="Q3741">
        <f t="shared" si="352"/>
        <v>100.63</v>
      </c>
      <c r="R3741" t="str">
        <f t="shared" si="349"/>
        <v>theater</v>
      </c>
      <c r="S3741" t="str">
        <f t="shared" si="350"/>
        <v>plays</v>
      </c>
      <c r="T3741">
        <f t="shared" si="353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348"/>
        <v>41833.089756944442</v>
      </c>
      <c r="P3742">
        <f t="shared" si="351"/>
        <v>18</v>
      </c>
      <c r="Q3742">
        <f t="shared" si="352"/>
        <v>25.57</v>
      </c>
      <c r="R3742" t="str">
        <f t="shared" si="349"/>
        <v>theater</v>
      </c>
      <c r="S3742" t="str">
        <f t="shared" si="350"/>
        <v>plays</v>
      </c>
      <c r="T3742">
        <f t="shared" si="353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348"/>
        <v>42325.920717592591</v>
      </c>
      <c r="P3743">
        <f t="shared" si="351"/>
        <v>0</v>
      </c>
      <c r="Q3743">
        <f t="shared" si="352"/>
        <v>0</v>
      </c>
      <c r="R3743" t="str">
        <f t="shared" si="349"/>
        <v>theater</v>
      </c>
      <c r="S3743" t="str">
        <f t="shared" si="350"/>
        <v>plays</v>
      </c>
      <c r="T3743">
        <f t="shared" si="353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348"/>
        <v>41858.214629629627</v>
      </c>
      <c r="P3744">
        <f t="shared" si="351"/>
        <v>2</v>
      </c>
      <c r="Q3744">
        <f t="shared" si="352"/>
        <v>25</v>
      </c>
      <c r="R3744" t="str">
        <f t="shared" si="349"/>
        <v>theater</v>
      </c>
      <c r="S3744" t="str">
        <f t="shared" si="350"/>
        <v>plays</v>
      </c>
      <c r="T3744">
        <f t="shared" si="353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348"/>
        <v>41793.710231481484</v>
      </c>
      <c r="P3745">
        <f t="shared" si="351"/>
        <v>0</v>
      </c>
      <c r="Q3745">
        <f t="shared" si="352"/>
        <v>0</v>
      </c>
      <c r="R3745" t="str">
        <f t="shared" si="349"/>
        <v>theater</v>
      </c>
      <c r="S3745" t="str">
        <f t="shared" si="350"/>
        <v>plays</v>
      </c>
      <c r="T3745">
        <f t="shared" si="353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348"/>
        <v>41793.814259259263</v>
      </c>
      <c r="P3746">
        <f t="shared" si="351"/>
        <v>0</v>
      </c>
      <c r="Q3746">
        <f t="shared" si="352"/>
        <v>0</v>
      </c>
      <c r="R3746" t="str">
        <f t="shared" si="349"/>
        <v>theater</v>
      </c>
      <c r="S3746" t="str">
        <f t="shared" si="350"/>
        <v>plays</v>
      </c>
      <c r="T3746">
        <f t="shared" si="353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348"/>
        <v>41831.697939814818</v>
      </c>
      <c r="P3747">
        <f t="shared" si="351"/>
        <v>10</v>
      </c>
      <c r="Q3747">
        <f t="shared" si="352"/>
        <v>10</v>
      </c>
      <c r="R3747" t="str">
        <f t="shared" si="349"/>
        <v>theater</v>
      </c>
      <c r="S3747" t="str">
        <f t="shared" si="350"/>
        <v>plays</v>
      </c>
      <c r="T3747">
        <f t="shared" si="353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348"/>
        <v>42621.389340277776</v>
      </c>
      <c r="P3748">
        <f t="shared" si="351"/>
        <v>2</v>
      </c>
      <c r="Q3748">
        <f t="shared" si="352"/>
        <v>202</v>
      </c>
      <c r="R3748" t="str">
        <f t="shared" si="349"/>
        <v>theater</v>
      </c>
      <c r="S3748" t="str">
        <f t="shared" si="350"/>
        <v>plays</v>
      </c>
      <c r="T3748">
        <f t="shared" si="353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348"/>
        <v>42164.299722222218</v>
      </c>
      <c r="P3749">
        <f t="shared" si="351"/>
        <v>1</v>
      </c>
      <c r="Q3749">
        <f t="shared" si="352"/>
        <v>25</v>
      </c>
      <c r="R3749" t="str">
        <f t="shared" si="349"/>
        <v>theater</v>
      </c>
      <c r="S3749" t="str">
        <f t="shared" si="350"/>
        <v>plays</v>
      </c>
      <c r="T3749">
        <f t="shared" si="353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348"/>
        <v>42395.706435185188</v>
      </c>
      <c r="P3750">
        <f t="shared" si="351"/>
        <v>104</v>
      </c>
      <c r="Q3750">
        <f t="shared" si="352"/>
        <v>99.54</v>
      </c>
      <c r="R3750" t="str">
        <f t="shared" si="349"/>
        <v>theater</v>
      </c>
      <c r="S3750" t="str">
        <f t="shared" si="350"/>
        <v>musical</v>
      </c>
      <c r="T3750">
        <f t="shared" si="353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348"/>
        <v>42458.127175925925</v>
      </c>
      <c r="P3751">
        <f t="shared" si="351"/>
        <v>105</v>
      </c>
      <c r="Q3751">
        <f t="shared" si="352"/>
        <v>75</v>
      </c>
      <c r="R3751" t="str">
        <f t="shared" si="349"/>
        <v>theater</v>
      </c>
      <c r="S3751" t="str">
        <f t="shared" si="350"/>
        <v>musical</v>
      </c>
      <c r="T3751">
        <f t="shared" si="353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348"/>
        <v>42016.981574074074</v>
      </c>
      <c r="P3752">
        <f t="shared" si="351"/>
        <v>100</v>
      </c>
      <c r="Q3752">
        <f t="shared" si="352"/>
        <v>215.25</v>
      </c>
      <c r="R3752" t="str">
        <f t="shared" si="349"/>
        <v>theater</v>
      </c>
      <c r="S3752" t="str">
        <f t="shared" si="350"/>
        <v>musical</v>
      </c>
      <c r="T3752">
        <f t="shared" si="353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348"/>
        <v>42403.035567129627</v>
      </c>
      <c r="P3753">
        <f t="shared" si="351"/>
        <v>133</v>
      </c>
      <c r="Q3753">
        <f t="shared" si="352"/>
        <v>120.55</v>
      </c>
      <c r="R3753" t="str">
        <f t="shared" si="349"/>
        <v>theater</v>
      </c>
      <c r="S3753" t="str">
        <f t="shared" si="350"/>
        <v>musical</v>
      </c>
      <c r="T3753">
        <f t="shared" si="353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348"/>
        <v>42619.802488425921</v>
      </c>
      <c r="P3754">
        <f t="shared" si="351"/>
        <v>113</v>
      </c>
      <c r="Q3754">
        <f t="shared" si="352"/>
        <v>37.67</v>
      </c>
      <c r="R3754" t="str">
        <f t="shared" si="349"/>
        <v>theater</v>
      </c>
      <c r="S3754" t="str">
        <f t="shared" si="350"/>
        <v>musical</v>
      </c>
      <c r="T3754">
        <f t="shared" si="353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348"/>
        <v>42128.824074074073</v>
      </c>
      <c r="P3755">
        <f t="shared" si="351"/>
        <v>103</v>
      </c>
      <c r="Q3755">
        <f t="shared" si="352"/>
        <v>172.23</v>
      </c>
      <c r="R3755" t="str">
        <f t="shared" si="349"/>
        <v>theater</v>
      </c>
      <c r="S3755" t="str">
        <f t="shared" si="350"/>
        <v>musical</v>
      </c>
      <c r="T3755">
        <f t="shared" si="353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348"/>
        <v>41808.881215277775</v>
      </c>
      <c r="P3756">
        <f t="shared" si="351"/>
        <v>120</v>
      </c>
      <c r="Q3756">
        <f t="shared" si="352"/>
        <v>111.11</v>
      </c>
      <c r="R3756" t="str">
        <f t="shared" si="349"/>
        <v>theater</v>
      </c>
      <c r="S3756" t="str">
        <f t="shared" si="350"/>
        <v>musical</v>
      </c>
      <c r="T3756">
        <f t="shared" si="353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348"/>
        <v>42445.866979166662</v>
      </c>
      <c r="P3757">
        <f t="shared" si="351"/>
        <v>130</v>
      </c>
      <c r="Q3757">
        <f t="shared" si="352"/>
        <v>25.46</v>
      </c>
      <c r="R3757" t="str">
        <f t="shared" si="349"/>
        <v>theater</v>
      </c>
      <c r="S3757" t="str">
        <f t="shared" si="350"/>
        <v>musical</v>
      </c>
      <c r="T3757">
        <f t="shared" si="353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348"/>
        <v>41771.814791666664</v>
      </c>
      <c r="P3758">
        <f t="shared" si="351"/>
        <v>101</v>
      </c>
      <c r="Q3758">
        <f t="shared" si="352"/>
        <v>267.64999999999998</v>
      </c>
      <c r="R3758" t="str">
        <f t="shared" si="349"/>
        <v>theater</v>
      </c>
      <c r="S3758" t="str">
        <f t="shared" si="350"/>
        <v>musical</v>
      </c>
      <c r="T3758">
        <f t="shared" si="353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348"/>
        <v>41954.850868055553</v>
      </c>
      <c r="P3759">
        <f t="shared" si="351"/>
        <v>109</v>
      </c>
      <c r="Q3759">
        <f t="shared" si="352"/>
        <v>75.959999999999994</v>
      </c>
      <c r="R3759" t="str">
        <f t="shared" si="349"/>
        <v>theater</v>
      </c>
      <c r="S3759" t="str">
        <f t="shared" si="350"/>
        <v>musical</v>
      </c>
      <c r="T3759">
        <f t="shared" si="353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348"/>
        <v>41747.471504629626</v>
      </c>
      <c r="P3760">
        <f t="shared" si="351"/>
        <v>102</v>
      </c>
      <c r="Q3760">
        <f t="shared" si="352"/>
        <v>59.04</v>
      </c>
      <c r="R3760" t="str">
        <f t="shared" si="349"/>
        <v>theater</v>
      </c>
      <c r="S3760" t="str">
        <f t="shared" si="350"/>
        <v>musical</v>
      </c>
      <c r="T3760">
        <f t="shared" si="353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348"/>
        <v>42182.108252314814</v>
      </c>
      <c r="P3761">
        <f t="shared" si="351"/>
        <v>110</v>
      </c>
      <c r="Q3761">
        <f t="shared" si="352"/>
        <v>50.11</v>
      </c>
      <c r="R3761" t="str">
        <f t="shared" si="349"/>
        <v>theater</v>
      </c>
      <c r="S3761" t="str">
        <f t="shared" si="350"/>
        <v>musical</v>
      </c>
      <c r="T3761">
        <f t="shared" si="353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348"/>
        <v>41739.525300925925</v>
      </c>
      <c r="P3762">
        <f t="shared" si="351"/>
        <v>101</v>
      </c>
      <c r="Q3762">
        <f t="shared" si="352"/>
        <v>55.5</v>
      </c>
      <c r="R3762" t="str">
        <f t="shared" si="349"/>
        <v>theater</v>
      </c>
      <c r="S3762" t="str">
        <f t="shared" si="350"/>
        <v>musical</v>
      </c>
      <c r="T3762">
        <f t="shared" si="353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348"/>
        <v>42173.466863425929</v>
      </c>
      <c r="P3763">
        <f t="shared" si="351"/>
        <v>100</v>
      </c>
      <c r="Q3763">
        <f t="shared" si="352"/>
        <v>166.67</v>
      </c>
      <c r="R3763" t="str">
        <f t="shared" si="349"/>
        <v>theater</v>
      </c>
      <c r="S3763" t="str">
        <f t="shared" si="350"/>
        <v>musical</v>
      </c>
      <c r="T3763">
        <f t="shared" si="353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348"/>
        <v>42193.813530092593</v>
      </c>
      <c r="P3764">
        <f t="shared" si="351"/>
        <v>106</v>
      </c>
      <c r="Q3764">
        <f t="shared" si="352"/>
        <v>47.43</v>
      </c>
      <c r="R3764" t="str">
        <f t="shared" si="349"/>
        <v>theater</v>
      </c>
      <c r="S3764" t="str">
        <f t="shared" si="350"/>
        <v>musical</v>
      </c>
      <c r="T3764">
        <f t="shared" si="353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348"/>
        <v>42065.750300925924</v>
      </c>
      <c r="P3765">
        <f t="shared" si="351"/>
        <v>100</v>
      </c>
      <c r="Q3765">
        <f t="shared" si="352"/>
        <v>64.94</v>
      </c>
      <c r="R3765" t="str">
        <f t="shared" si="349"/>
        <v>theater</v>
      </c>
      <c r="S3765" t="str">
        <f t="shared" si="350"/>
        <v>musical</v>
      </c>
      <c r="T3765">
        <f t="shared" si="353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348"/>
        <v>42499.842962962968</v>
      </c>
      <c r="P3766">
        <f t="shared" si="351"/>
        <v>100</v>
      </c>
      <c r="Q3766">
        <f t="shared" si="352"/>
        <v>55.56</v>
      </c>
      <c r="R3766" t="str">
        <f t="shared" si="349"/>
        <v>theater</v>
      </c>
      <c r="S3766" t="str">
        <f t="shared" si="350"/>
        <v>musical</v>
      </c>
      <c r="T3766">
        <f t="shared" si="353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348"/>
        <v>41820.776412037041</v>
      </c>
      <c r="P3767">
        <f t="shared" si="351"/>
        <v>113</v>
      </c>
      <c r="Q3767">
        <f t="shared" si="352"/>
        <v>74.22</v>
      </c>
      <c r="R3767" t="str">
        <f t="shared" si="349"/>
        <v>theater</v>
      </c>
      <c r="S3767" t="str">
        <f t="shared" si="350"/>
        <v>musical</v>
      </c>
      <c r="T3767">
        <f t="shared" si="353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348"/>
        <v>41788.167187500003</v>
      </c>
      <c r="P3768">
        <f t="shared" si="351"/>
        <v>103</v>
      </c>
      <c r="Q3768">
        <f t="shared" si="352"/>
        <v>106.93</v>
      </c>
      <c r="R3768" t="str">
        <f t="shared" si="349"/>
        <v>theater</v>
      </c>
      <c r="S3768" t="str">
        <f t="shared" si="350"/>
        <v>musical</v>
      </c>
      <c r="T3768">
        <f t="shared" si="353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348"/>
        <v>42050.019641203704</v>
      </c>
      <c r="P3769">
        <f t="shared" si="351"/>
        <v>117</v>
      </c>
      <c r="Q3769">
        <f t="shared" si="352"/>
        <v>41.7</v>
      </c>
      <c r="R3769" t="str">
        <f t="shared" si="349"/>
        <v>theater</v>
      </c>
      <c r="S3769" t="str">
        <f t="shared" si="350"/>
        <v>musical</v>
      </c>
      <c r="T3769">
        <f t="shared" si="353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348"/>
        <v>41772.727893518517</v>
      </c>
      <c r="P3770">
        <f t="shared" si="351"/>
        <v>108</v>
      </c>
      <c r="Q3770">
        <f t="shared" si="352"/>
        <v>74.239999999999995</v>
      </c>
      <c r="R3770" t="str">
        <f t="shared" si="349"/>
        <v>theater</v>
      </c>
      <c r="S3770" t="str">
        <f t="shared" si="350"/>
        <v>musical</v>
      </c>
      <c r="T3770">
        <f t="shared" si="353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348"/>
        <v>42445.598136574074</v>
      </c>
      <c r="P3771">
        <f t="shared" si="351"/>
        <v>100</v>
      </c>
      <c r="Q3771">
        <f t="shared" si="352"/>
        <v>73.33</v>
      </c>
      <c r="R3771" t="str">
        <f t="shared" si="349"/>
        <v>theater</v>
      </c>
      <c r="S3771" t="str">
        <f t="shared" si="350"/>
        <v>musical</v>
      </c>
      <c r="T3771">
        <f t="shared" si="353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348"/>
        <v>42138.930671296301</v>
      </c>
      <c r="P3772">
        <f t="shared" si="351"/>
        <v>100</v>
      </c>
      <c r="Q3772">
        <f t="shared" si="352"/>
        <v>100</v>
      </c>
      <c r="R3772" t="str">
        <f t="shared" si="349"/>
        <v>theater</v>
      </c>
      <c r="S3772" t="str">
        <f t="shared" si="350"/>
        <v>musical</v>
      </c>
      <c r="T3772">
        <f t="shared" si="353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348"/>
        <v>42493.857083333336</v>
      </c>
      <c r="P3773">
        <f t="shared" si="351"/>
        <v>146</v>
      </c>
      <c r="Q3773">
        <f t="shared" si="352"/>
        <v>38.42</v>
      </c>
      <c r="R3773" t="str">
        <f t="shared" si="349"/>
        <v>theater</v>
      </c>
      <c r="S3773" t="str">
        <f t="shared" si="350"/>
        <v>musical</v>
      </c>
      <c r="T3773">
        <f t="shared" si="353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348"/>
        <v>42682.616967592592</v>
      </c>
      <c r="P3774">
        <f t="shared" si="351"/>
        <v>110</v>
      </c>
      <c r="Q3774">
        <f t="shared" si="352"/>
        <v>166.97</v>
      </c>
      <c r="R3774" t="str">
        <f t="shared" si="349"/>
        <v>theater</v>
      </c>
      <c r="S3774" t="str">
        <f t="shared" si="350"/>
        <v>musical</v>
      </c>
      <c r="T3774">
        <f t="shared" si="353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348"/>
        <v>42656.005173611105</v>
      </c>
      <c r="P3775">
        <f t="shared" si="351"/>
        <v>108</v>
      </c>
      <c r="Q3775">
        <f t="shared" si="352"/>
        <v>94.91</v>
      </c>
      <c r="R3775" t="str">
        <f t="shared" si="349"/>
        <v>theater</v>
      </c>
      <c r="S3775" t="str">
        <f t="shared" si="350"/>
        <v>musical</v>
      </c>
      <c r="T3775">
        <f t="shared" si="353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348"/>
        <v>42087.792303240742</v>
      </c>
      <c r="P3776">
        <f t="shared" si="351"/>
        <v>100</v>
      </c>
      <c r="Q3776">
        <f t="shared" si="352"/>
        <v>100</v>
      </c>
      <c r="R3776" t="str">
        <f t="shared" si="349"/>
        <v>theater</v>
      </c>
      <c r="S3776" t="str">
        <f t="shared" si="350"/>
        <v>musical</v>
      </c>
      <c r="T3776">
        <f t="shared" si="353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348"/>
        <v>42075.942627314813</v>
      </c>
      <c r="P3777">
        <f t="shared" si="351"/>
        <v>100</v>
      </c>
      <c r="Q3777">
        <f t="shared" si="352"/>
        <v>143.21</v>
      </c>
      <c r="R3777" t="str">
        <f t="shared" si="349"/>
        <v>theater</v>
      </c>
      <c r="S3777" t="str">
        <f t="shared" si="350"/>
        <v>musical</v>
      </c>
      <c r="T3777">
        <f t="shared" si="353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354">(((J3778/60)/60)/24)+DATE(1970,1,1)</f>
        <v>41814.367800925924</v>
      </c>
      <c r="P3778">
        <f t="shared" si="351"/>
        <v>107</v>
      </c>
      <c r="Q3778">
        <f t="shared" si="352"/>
        <v>90.82</v>
      </c>
      <c r="R3778" t="str">
        <f t="shared" ref="R3778:R3841" si="355">LEFT(N3778,SEARCH("/",N3778)-1)</f>
        <v>theater</v>
      </c>
      <c r="S3778" t="str">
        <f t="shared" ref="S3778:S3841" si="356">RIGHT(N3778,LEN(N3778)-SEARCH("/",N3778))</f>
        <v>musical</v>
      </c>
      <c r="T3778">
        <f t="shared" si="353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354"/>
        <v>41887.111354166671</v>
      </c>
      <c r="P3779">
        <f t="shared" ref="P3779:P3842" si="357">ROUND(E3779/D3779*100,0)</f>
        <v>143</v>
      </c>
      <c r="Q3779">
        <f t="shared" ref="Q3779:Q3842" si="358">IFERROR(ROUND(E3779/L3779,2),0)</f>
        <v>48.54</v>
      </c>
      <c r="R3779" t="str">
        <f t="shared" si="355"/>
        <v>theater</v>
      </c>
      <c r="S3779" t="str">
        <f t="shared" si="356"/>
        <v>musical</v>
      </c>
      <c r="T3779">
        <f t="shared" ref="T3779:T3842" si="359">YEAR(O3779)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354"/>
        <v>41989.819212962961</v>
      </c>
      <c r="P3780">
        <f t="shared" si="357"/>
        <v>105</v>
      </c>
      <c r="Q3780">
        <f t="shared" si="358"/>
        <v>70.03</v>
      </c>
      <c r="R3780" t="str">
        <f t="shared" si="355"/>
        <v>theater</v>
      </c>
      <c r="S3780" t="str">
        <f t="shared" si="356"/>
        <v>musical</v>
      </c>
      <c r="T3780">
        <f t="shared" si="35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354"/>
        <v>42425.735416666663</v>
      </c>
      <c r="P3781">
        <f t="shared" si="357"/>
        <v>104</v>
      </c>
      <c r="Q3781">
        <f t="shared" si="358"/>
        <v>135.63</v>
      </c>
      <c r="R3781" t="str">
        <f t="shared" si="355"/>
        <v>theater</v>
      </c>
      <c r="S3781" t="str">
        <f t="shared" si="356"/>
        <v>musical</v>
      </c>
      <c r="T3781">
        <f t="shared" si="35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354"/>
        <v>42166.219733796301</v>
      </c>
      <c r="P3782">
        <f t="shared" si="357"/>
        <v>120</v>
      </c>
      <c r="Q3782">
        <f t="shared" si="358"/>
        <v>100</v>
      </c>
      <c r="R3782" t="str">
        <f t="shared" si="355"/>
        <v>theater</v>
      </c>
      <c r="S3782" t="str">
        <f t="shared" si="356"/>
        <v>musical</v>
      </c>
      <c r="T3782">
        <f t="shared" si="35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354"/>
        <v>41865.882928240739</v>
      </c>
      <c r="P3783">
        <f t="shared" si="357"/>
        <v>110</v>
      </c>
      <c r="Q3783">
        <f t="shared" si="358"/>
        <v>94.9</v>
      </c>
      <c r="R3783" t="str">
        <f t="shared" si="355"/>
        <v>theater</v>
      </c>
      <c r="S3783" t="str">
        <f t="shared" si="356"/>
        <v>musical</v>
      </c>
      <c r="T3783">
        <f t="shared" si="35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354"/>
        <v>42546.862233796302</v>
      </c>
      <c r="P3784">
        <f t="shared" si="357"/>
        <v>102</v>
      </c>
      <c r="Q3784">
        <f t="shared" si="358"/>
        <v>75.37</v>
      </c>
      <c r="R3784" t="str">
        <f t="shared" si="355"/>
        <v>theater</v>
      </c>
      <c r="S3784" t="str">
        <f t="shared" si="356"/>
        <v>musical</v>
      </c>
      <c r="T3784">
        <f t="shared" si="35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354"/>
        <v>42420.140277777777</v>
      </c>
      <c r="P3785">
        <f t="shared" si="357"/>
        <v>129</v>
      </c>
      <c r="Q3785">
        <f t="shared" si="358"/>
        <v>64.459999999999994</v>
      </c>
      <c r="R3785" t="str">
        <f t="shared" si="355"/>
        <v>theater</v>
      </c>
      <c r="S3785" t="str">
        <f t="shared" si="356"/>
        <v>musical</v>
      </c>
      <c r="T3785">
        <f t="shared" si="35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354"/>
        <v>42531.980694444443</v>
      </c>
      <c r="P3786">
        <f t="shared" si="357"/>
        <v>115</v>
      </c>
      <c r="Q3786">
        <f t="shared" si="358"/>
        <v>115</v>
      </c>
      <c r="R3786" t="str">
        <f t="shared" si="355"/>
        <v>theater</v>
      </c>
      <c r="S3786" t="str">
        <f t="shared" si="356"/>
        <v>musical</v>
      </c>
      <c r="T3786">
        <f t="shared" si="35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354"/>
        <v>42548.63853009259</v>
      </c>
      <c r="P3787">
        <f t="shared" si="357"/>
        <v>151</v>
      </c>
      <c r="Q3787">
        <f t="shared" si="358"/>
        <v>100.5</v>
      </c>
      <c r="R3787" t="str">
        <f t="shared" si="355"/>
        <v>theater</v>
      </c>
      <c r="S3787" t="str">
        <f t="shared" si="356"/>
        <v>musical</v>
      </c>
      <c r="T3787">
        <f t="shared" si="35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354"/>
        <v>42487.037905092591</v>
      </c>
      <c r="P3788">
        <f t="shared" si="357"/>
        <v>111</v>
      </c>
      <c r="Q3788">
        <f t="shared" si="358"/>
        <v>93.77</v>
      </c>
      <c r="R3788" t="str">
        <f t="shared" si="355"/>
        <v>theater</v>
      </c>
      <c r="S3788" t="str">
        <f t="shared" si="356"/>
        <v>musical</v>
      </c>
      <c r="T3788">
        <f t="shared" si="35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354"/>
        <v>42167.534791666665</v>
      </c>
      <c r="P3789">
        <f t="shared" si="357"/>
        <v>100</v>
      </c>
      <c r="Q3789">
        <f t="shared" si="358"/>
        <v>35.1</v>
      </c>
      <c r="R3789" t="str">
        <f t="shared" si="355"/>
        <v>theater</v>
      </c>
      <c r="S3789" t="str">
        <f t="shared" si="356"/>
        <v>musical</v>
      </c>
      <c r="T3789">
        <f t="shared" si="35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354"/>
        <v>42333.695821759262</v>
      </c>
      <c r="P3790">
        <f t="shared" si="357"/>
        <v>1</v>
      </c>
      <c r="Q3790">
        <f t="shared" si="358"/>
        <v>500</v>
      </c>
      <c r="R3790" t="str">
        <f t="shared" si="355"/>
        <v>theater</v>
      </c>
      <c r="S3790" t="str">
        <f t="shared" si="356"/>
        <v>musical</v>
      </c>
      <c r="T3790">
        <f t="shared" si="35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354"/>
        <v>42138.798819444448</v>
      </c>
      <c r="P3791">
        <f t="shared" si="357"/>
        <v>3</v>
      </c>
      <c r="Q3791">
        <f t="shared" si="358"/>
        <v>29</v>
      </c>
      <c r="R3791" t="str">
        <f t="shared" si="355"/>
        <v>theater</v>
      </c>
      <c r="S3791" t="str">
        <f t="shared" si="356"/>
        <v>musical</v>
      </c>
      <c r="T3791">
        <f t="shared" si="35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354"/>
        <v>42666.666932870372</v>
      </c>
      <c r="P3792">
        <f t="shared" si="357"/>
        <v>0</v>
      </c>
      <c r="Q3792">
        <f t="shared" si="358"/>
        <v>0</v>
      </c>
      <c r="R3792" t="str">
        <f t="shared" si="355"/>
        <v>theater</v>
      </c>
      <c r="S3792" t="str">
        <f t="shared" si="356"/>
        <v>musical</v>
      </c>
      <c r="T3792">
        <f t="shared" si="35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354"/>
        <v>41766.692037037035</v>
      </c>
      <c r="P3793">
        <f t="shared" si="357"/>
        <v>0</v>
      </c>
      <c r="Q3793">
        <f t="shared" si="358"/>
        <v>0</v>
      </c>
      <c r="R3793" t="str">
        <f t="shared" si="355"/>
        <v>theater</v>
      </c>
      <c r="S3793" t="str">
        <f t="shared" si="356"/>
        <v>musical</v>
      </c>
      <c r="T3793">
        <f t="shared" si="35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354"/>
        <v>42170.447013888886</v>
      </c>
      <c r="P3794">
        <f t="shared" si="357"/>
        <v>0</v>
      </c>
      <c r="Q3794">
        <f t="shared" si="358"/>
        <v>17.5</v>
      </c>
      <c r="R3794" t="str">
        <f t="shared" si="355"/>
        <v>theater</v>
      </c>
      <c r="S3794" t="str">
        <f t="shared" si="356"/>
        <v>musical</v>
      </c>
      <c r="T3794">
        <f t="shared" si="35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354"/>
        <v>41968.938993055555</v>
      </c>
      <c r="P3795">
        <f t="shared" si="357"/>
        <v>60</v>
      </c>
      <c r="Q3795">
        <f t="shared" si="358"/>
        <v>174</v>
      </c>
      <c r="R3795" t="str">
        <f t="shared" si="355"/>
        <v>theater</v>
      </c>
      <c r="S3795" t="str">
        <f t="shared" si="356"/>
        <v>musical</v>
      </c>
      <c r="T3795">
        <f t="shared" si="35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354"/>
        <v>42132.58048611111</v>
      </c>
      <c r="P3796">
        <f t="shared" si="357"/>
        <v>1</v>
      </c>
      <c r="Q3796">
        <f t="shared" si="358"/>
        <v>50</v>
      </c>
      <c r="R3796" t="str">
        <f t="shared" si="355"/>
        <v>theater</v>
      </c>
      <c r="S3796" t="str">
        <f t="shared" si="356"/>
        <v>musical</v>
      </c>
      <c r="T3796">
        <f t="shared" si="35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354"/>
        <v>42201.436226851853</v>
      </c>
      <c r="P3797">
        <f t="shared" si="357"/>
        <v>2</v>
      </c>
      <c r="Q3797">
        <f t="shared" si="358"/>
        <v>5</v>
      </c>
      <c r="R3797" t="str">
        <f t="shared" si="355"/>
        <v>theater</v>
      </c>
      <c r="S3797" t="str">
        <f t="shared" si="356"/>
        <v>musical</v>
      </c>
      <c r="T3797">
        <f t="shared" si="35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354"/>
        <v>42689.029583333337</v>
      </c>
      <c r="P3798">
        <f t="shared" si="357"/>
        <v>0</v>
      </c>
      <c r="Q3798">
        <f t="shared" si="358"/>
        <v>1</v>
      </c>
      <c r="R3798" t="str">
        <f t="shared" si="355"/>
        <v>theater</v>
      </c>
      <c r="S3798" t="str">
        <f t="shared" si="356"/>
        <v>musical</v>
      </c>
      <c r="T3798">
        <f t="shared" si="35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354"/>
        <v>42084.881539351853</v>
      </c>
      <c r="P3799">
        <f t="shared" si="357"/>
        <v>90</v>
      </c>
      <c r="Q3799">
        <f t="shared" si="358"/>
        <v>145.41</v>
      </c>
      <c r="R3799" t="str">
        <f t="shared" si="355"/>
        <v>theater</v>
      </c>
      <c r="S3799" t="str">
        <f t="shared" si="356"/>
        <v>musical</v>
      </c>
      <c r="T3799">
        <f t="shared" si="35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354"/>
        <v>41831.722777777781</v>
      </c>
      <c r="P3800">
        <f t="shared" si="357"/>
        <v>1</v>
      </c>
      <c r="Q3800">
        <f t="shared" si="358"/>
        <v>205</v>
      </c>
      <c r="R3800" t="str">
        <f t="shared" si="355"/>
        <v>theater</v>
      </c>
      <c r="S3800" t="str">
        <f t="shared" si="356"/>
        <v>musical</v>
      </c>
      <c r="T3800">
        <f t="shared" si="35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354"/>
        <v>42410.93105324074</v>
      </c>
      <c r="P3801">
        <f t="shared" si="357"/>
        <v>4</v>
      </c>
      <c r="Q3801">
        <f t="shared" si="358"/>
        <v>100.5</v>
      </c>
      <c r="R3801" t="str">
        <f t="shared" si="355"/>
        <v>theater</v>
      </c>
      <c r="S3801" t="str">
        <f t="shared" si="356"/>
        <v>musical</v>
      </c>
      <c r="T3801">
        <f t="shared" si="35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354"/>
        <v>41982.737071759257</v>
      </c>
      <c r="P3802">
        <f t="shared" si="357"/>
        <v>4</v>
      </c>
      <c r="Q3802">
        <f t="shared" si="358"/>
        <v>55.06</v>
      </c>
      <c r="R3802" t="str">
        <f t="shared" si="355"/>
        <v>theater</v>
      </c>
      <c r="S3802" t="str">
        <f t="shared" si="356"/>
        <v>musical</v>
      </c>
      <c r="T3802">
        <f t="shared" si="35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354"/>
        <v>41975.676111111112</v>
      </c>
      <c r="P3803">
        <f t="shared" si="357"/>
        <v>9</v>
      </c>
      <c r="Q3803">
        <f t="shared" si="358"/>
        <v>47.33</v>
      </c>
      <c r="R3803" t="str">
        <f t="shared" si="355"/>
        <v>theater</v>
      </c>
      <c r="S3803" t="str">
        <f t="shared" si="356"/>
        <v>musical</v>
      </c>
      <c r="T3803">
        <f t="shared" si="35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354"/>
        <v>42269.126226851848</v>
      </c>
      <c r="P3804">
        <f t="shared" si="357"/>
        <v>0</v>
      </c>
      <c r="Q3804">
        <f t="shared" si="358"/>
        <v>0</v>
      </c>
      <c r="R3804" t="str">
        <f t="shared" si="355"/>
        <v>theater</v>
      </c>
      <c r="S3804" t="str">
        <f t="shared" si="356"/>
        <v>musical</v>
      </c>
      <c r="T3804">
        <f t="shared" si="35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354"/>
        <v>42403.971851851849</v>
      </c>
      <c r="P3805">
        <f t="shared" si="357"/>
        <v>20</v>
      </c>
      <c r="Q3805">
        <f t="shared" si="358"/>
        <v>58.95</v>
      </c>
      <c r="R3805" t="str">
        <f t="shared" si="355"/>
        <v>theater</v>
      </c>
      <c r="S3805" t="str">
        <f t="shared" si="356"/>
        <v>musical</v>
      </c>
      <c r="T3805">
        <f t="shared" si="35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354"/>
        <v>42527.00953703704</v>
      </c>
      <c r="P3806">
        <f t="shared" si="357"/>
        <v>0</v>
      </c>
      <c r="Q3806">
        <f t="shared" si="358"/>
        <v>0</v>
      </c>
      <c r="R3806" t="str">
        <f t="shared" si="355"/>
        <v>theater</v>
      </c>
      <c r="S3806" t="str">
        <f t="shared" si="356"/>
        <v>musical</v>
      </c>
      <c r="T3806">
        <f t="shared" si="35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354"/>
        <v>41849.887037037035</v>
      </c>
      <c r="P3807">
        <f t="shared" si="357"/>
        <v>0</v>
      </c>
      <c r="Q3807">
        <f t="shared" si="358"/>
        <v>1.5</v>
      </c>
      <c r="R3807" t="str">
        <f t="shared" si="355"/>
        <v>theater</v>
      </c>
      <c r="S3807" t="str">
        <f t="shared" si="356"/>
        <v>musical</v>
      </c>
      <c r="T3807">
        <f t="shared" si="35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354"/>
        <v>41799.259039351848</v>
      </c>
      <c r="P3808">
        <f t="shared" si="357"/>
        <v>0</v>
      </c>
      <c r="Q3808">
        <f t="shared" si="358"/>
        <v>5</v>
      </c>
      <c r="R3808" t="str">
        <f t="shared" si="355"/>
        <v>theater</v>
      </c>
      <c r="S3808" t="str">
        <f t="shared" si="356"/>
        <v>musical</v>
      </c>
      <c r="T3808">
        <f t="shared" si="35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354"/>
        <v>42090.909016203703</v>
      </c>
      <c r="P3809">
        <f t="shared" si="357"/>
        <v>30</v>
      </c>
      <c r="Q3809">
        <f t="shared" si="358"/>
        <v>50.56</v>
      </c>
      <c r="R3809" t="str">
        <f t="shared" si="355"/>
        <v>theater</v>
      </c>
      <c r="S3809" t="str">
        <f t="shared" si="356"/>
        <v>musical</v>
      </c>
      <c r="T3809">
        <f t="shared" si="35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354"/>
        <v>42059.453923611116</v>
      </c>
      <c r="P3810">
        <f t="shared" si="357"/>
        <v>100</v>
      </c>
      <c r="Q3810">
        <f t="shared" si="358"/>
        <v>41.67</v>
      </c>
      <c r="R3810" t="str">
        <f t="shared" si="355"/>
        <v>theater</v>
      </c>
      <c r="S3810" t="str">
        <f t="shared" si="356"/>
        <v>plays</v>
      </c>
      <c r="T3810">
        <f t="shared" si="35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354"/>
        <v>41800.526701388888</v>
      </c>
      <c r="P3811">
        <f t="shared" si="357"/>
        <v>101</v>
      </c>
      <c r="Q3811">
        <f t="shared" si="358"/>
        <v>53.29</v>
      </c>
      <c r="R3811" t="str">
        <f t="shared" si="355"/>
        <v>theater</v>
      </c>
      <c r="S3811" t="str">
        <f t="shared" si="356"/>
        <v>plays</v>
      </c>
      <c r="T3811">
        <f t="shared" si="35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354"/>
        <v>42054.849050925928</v>
      </c>
      <c r="P3812">
        <f t="shared" si="357"/>
        <v>122</v>
      </c>
      <c r="Q3812">
        <f t="shared" si="358"/>
        <v>70.23</v>
      </c>
      <c r="R3812" t="str">
        <f t="shared" si="355"/>
        <v>theater</v>
      </c>
      <c r="S3812" t="str">
        <f t="shared" si="356"/>
        <v>plays</v>
      </c>
      <c r="T3812">
        <f t="shared" si="35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354"/>
        <v>42487.62700231481</v>
      </c>
      <c r="P3813">
        <f t="shared" si="357"/>
        <v>330</v>
      </c>
      <c r="Q3813">
        <f t="shared" si="358"/>
        <v>43.42</v>
      </c>
      <c r="R3813" t="str">
        <f t="shared" si="355"/>
        <v>theater</v>
      </c>
      <c r="S3813" t="str">
        <f t="shared" si="356"/>
        <v>plays</v>
      </c>
      <c r="T3813">
        <f t="shared" si="35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354"/>
        <v>42109.751250000001</v>
      </c>
      <c r="P3814">
        <f t="shared" si="357"/>
        <v>110</v>
      </c>
      <c r="Q3814">
        <f t="shared" si="358"/>
        <v>199.18</v>
      </c>
      <c r="R3814" t="str">
        <f t="shared" si="355"/>
        <v>theater</v>
      </c>
      <c r="S3814" t="str">
        <f t="shared" si="356"/>
        <v>plays</v>
      </c>
      <c r="T3814">
        <f t="shared" si="35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354"/>
        <v>42497.275706018518</v>
      </c>
      <c r="P3815">
        <f t="shared" si="357"/>
        <v>101</v>
      </c>
      <c r="Q3815">
        <f t="shared" si="358"/>
        <v>78.52</v>
      </c>
      <c r="R3815" t="str">
        <f t="shared" si="355"/>
        <v>theater</v>
      </c>
      <c r="S3815" t="str">
        <f t="shared" si="356"/>
        <v>plays</v>
      </c>
      <c r="T3815">
        <f t="shared" si="35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354"/>
        <v>42058.904074074075</v>
      </c>
      <c r="P3816">
        <f t="shared" si="357"/>
        <v>140</v>
      </c>
      <c r="Q3816">
        <f t="shared" si="358"/>
        <v>61.82</v>
      </c>
      <c r="R3816" t="str">
        <f t="shared" si="355"/>
        <v>theater</v>
      </c>
      <c r="S3816" t="str">
        <f t="shared" si="356"/>
        <v>plays</v>
      </c>
      <c r="T3816">
        <f t="shared" si="35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354"/>
        <v>42207.259918981479</v>
      </c>
      <c r="P3817">
        <f t="shared" si="357"/>
        <v>100</v>
      </c>
      <c r="Q3817">
        <f t="shared" si="358"/>
        <v>50</v>
      </c>
      <c r="R3817" t="str">
        <f t="shared" si="355"/>
        <v>theater</v>
      </c>
      <c r="S3817" t="str">
        <f t="shared" si="356"/>
        <v>plays</v>
      </c>
      <c r="T3817">
        <f t="shared" si="35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354"/>
        <v>41807.690081018518</v>
      </c>
      <c r="P3818">
        <f t="shared" si="357"/>
        <v>119</v>
      </c>
      <c r="Q3818">
        <f t="shared" si="358"/>
        <v>48.34</v>
      </c>
      <c r="R3818" t="str">
        <f t="shared" si="355"/>
        <v>theater</v>
      </c>
      <c r="S3818" t="str">
        <f t="shared" si="356"/>
        <v>plays</v>
      </c>
      <c r="T3818">
        <f t="shared" si="35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354"/>
        <v>42284.69694444444</v>
      </c>
      <c r="P3819">
        <f t="shared" si="357"/>
        <v>107</v>
      </c>
      <c r="Q3819">
        <f t="shared" si="358"/>
        <v>107.25</v>
      </c>
      <c r="R3819" t="str">
        <f t="shared" si="355"/>
        <v>theater</v>
      </c>
      <c r="S3819" t="str">
        <f t="shared" si="356"/>
        <v>plays</v>
      </c>
      <c r="T3819">
        <f t="shared" si="35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354"/>
        <v>42045.84238425926</v>
      </c>
      <c r="P3820">
        <f t="shared" si="357"/>
        <v>228</v>
      </c>
      <c r="Q3820">
        <f t="shared" si="358"/>
        <v>57</v>
      </c>
      <c r="R3820" t="str">
        <f t="shared" si="355"/>
        <v>theater</v>
      </c>
      <c r="S3820" t="str">
        <f t="shared" si="356"/>
        <v>plays</v>
      </c>
      <c r="T3820">
        <f t="shared" si="35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354"/>
        <v>42184.209537037037</v>
      </c>
      <c r="P3821">
        <f t="shared" si="357"/>
        <v>106</v>
      </c>
      <c r="Q3821">
        <f t="shared" si="358"/>
        <v>40.92</v>
      </c>
      <c r="R3821" t="str">
        <f t="shared" si="355"/>
        <v>theater</v>
      </c>
      <c r="S3821" t="str">
        <f t="shared" si="356"/>
        <v>plays</v>
      </c>
      <c r="T3821">
        <f t="shared" si="35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354"/>
        <v>42160.651817129634</v>
      </c>
      <c r="P3822">
        <f t="shared" si="357"/>
        <v>143</v>
      </c>
      <c r="Q3822">
        <f t="shared" si="358"/>
        <v>21.5</v>
      </c>
      <c r="R3822" t="str">
        <f t="shared" si="355"/>
        <v>theater</v>
      </c>
      <c r="S3822" t="str">
        <f t="shared" si="356"/>
        <v>plays</v>
      </c>
      <c r="T3822">
        <f t="shared" si="35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354"/>
        <v>42341.180636574078</v>
      </c>
      <c r="P3823">
        <f t="shared" si="357"/>
        <v>105</v>
      </c>
      <c r="Q3823">
        <f t="shared" si="358"/>
        <v>79.540000000000006</v>
      </c>
      <c r="R3823" t="str">
        <f t="shared" si="355"/>
        <v>theater</v>
      </c>
      <c r="S3823" t="str">
        <f t="shared" si="356"/>
        <v>plays</v>
      </c>
      <c r="T3823">
        <f t="shared" si="35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354"/>
        <v>42329.838159722218</v>
      </c>
      <c r="P3824">
        <f t="shared" si="357"/>
        <v>110</v>
      </c>
      <c r="Q3824">
        <f t="shared" si="358"/>
        <v>72.38</v>
      </c>
      <c r="R3824" t="str">
        <f t="shared" si="355"/>
        <v>theater</v>
      </c>
      <c r="S3824" t="str">
        <f t="shared" si="356"/>
        <v>plays</v>
      </c>
      <c r="T3824">
        <f t="shared" si="35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354"/>
        <v>42170.910231481481</v>
      </c>
      <c r="P3825">
        <f t="shared" si="357"/>
        <v>106</v>
      </c>
      <c r="Q3825">
        <f t="shared" si="358"/>
        <v>64.63</v>
      </c>
      <c r="R3825" t="str">
        <f t="shared" si="355"/>
        <v>theater</v>
      </c>
      <c r="S3825" t="str">
        <f t="shared" si="356"/>
        <v>plays</v>
      </c>
      <c r="T3825">
        <f t="shared" si="35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354"/>
        <v>42571.626192129625</v>
      </c>
      <c r="P3826">
        <f t="shared" si="357"/>
        <v>108</v>
      </c>
      <c r="Q3826">
        <f t="shared" si="358"/>
        <v>38.57</v>
      </c>
      <c r="R3826" t="str">
        <f t="shared" si="355"/>
        <v>theater</v>
      </c>
      <c r="S3826" t="str">
        <f t="shared" si="356"/>
        <v>plays</v>
      </c>
      <c r="T3826">
        <f t="shared" si="35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354"/>
        <v>42151.069606481484</v>
      </c>
      <c r="P3827">
        <f t="shared" si="357"/>
        <v>105</v>
      </c>
      <c r="Q3827">
        <f t="shared" si="358"/>
        <v>107.57</v>
      </c>
      <c r="R3827" t="str">
        <f t="shared" si="355"/>
        <v>theater</v>
      </c>
      <c r="S3827" t="str">
        <f t="shared" si="356"/>
        <v>plays</v>
      </c>
      <c r="T3827">
        <f t="shared" si="35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354"/>
        <v>42101.423541666663</v>
      </c>
      <c r="P3828">
        <f t="shared" si="357"/>
        <v>119</v>
      </c>
      <c r="Q3828">
        <f t="shared" si="358"/>
        <v>27.5</v>
      </c>
      <c r="R3828" t="str">
        <f t="shared" si="355"/>
        <v>theater</v>
      </c>
      <c r="S3828" t="str">
        <f t="shared" si="356"/>
        <v>plays</v>
      </c>
      <c r="T3828">
        <f t="shared" si="35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354"/>
        <v>42034.928252314814</v>
      </c>
      <c r="P3829">
        <f t="shared" si="357"/>
        <v>153</v>
      </c>
      <c r="Q3829">
        <f t="shared" si="358"/>
        <v>70.459999999999994</v>
      </c>
      <c r="R3829" t="str">
        <f t="shared" si="355"/>
        <v>theater</v>
      </c>
      <c r="S3829" t="str">
        <f t="shared" si="356"/>
        <v>plays</v>
      </c>
      <c r="T3829">
        <f t="shared" si="35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354"/>
        <v>41944.527627314819</v>
      </c>
      <c r="P3830">
        <f t="shared" si="357"/>
        <v>100</v>
      </c>
      <c r="Q3830">
        <f t="shared" si="358"/>
        <v>178.57</v>
      </c>
      <c r="R3830" t="str">
        <f t="shared" si="355"/>
        <v>theater</v>
      </c>
      <c r="S3830" t="str">
        <f t="shared" si="356"/>
        <v>plays</v>
      </c>
      <c r="T3830">
        <f t="shared" si="35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354"/>
        <v>42593.865405092598</v>
      </c>
      <c r="P3831">
        <f t="shared" si="357"/>
        <v>100</v>
      </c>
      <c r="Q3831">
        <f t="shared" si="358"/>
        <v>62.63</v>
      </c>
      <c r="R3831" t="str">
        <f t="shared" si="355"/>
        <v>theater</v>
      </c>
      <c r="S3831" t="str">
        <f t="shared" si="356"/>
        <v>plays</v>
      </c>
      <c r="T3831">
        <f t="shared" si="35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354"/>
        <v>42503.740868055553</v>
      </c>
      <c r="P3832">
        <f t="shared" si="357"/>
        <v>225</v>
      </c>
      <c r="Q3832">
        <f t="shared" si="358"/>
        <v>75</v>
      </c>
      <c r="R3832" t="str">
        <f t="shared" si="355"/>
        <v>theater</v>
      </c>
      <c r="S3832" t="str">
        <f t="shared" si="356"/>
        <v>plays</v>
      </c>
      <c r="T3832">
        <f t="shared" si="35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354"/>
        <v>41927.848900462966</v>
      </c>
      <c r="P3833">
        <f t="shared" si="357"/>
        <v>106</v>
      </c>
      <c r="Q3833">
        <f t="shared" si="358"/>
        <v>58.9</v>
      </c>
      <c r="R3833" t="str">
        <f t="shared" si="355"/>
        <v>theater</v>
      </c>
      <c r="S3833" t="str">
        <f t="shared" si="356"/>
        <v>plays</v>
      </c>
      <c r="T3833">
        <f t="shared" si="35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354"/>
        <v>42375.114988425921</v>
      </c>
      <c r="P3834">
        <f t="shared" si="357"/>
        <v>105</v>
      </c>
      <c r="Q3834">
        <f t="shared" si="358"/>
        <v>139.56</v>
      </c>
      <c r="R3834" t="str">
        <f t="shared" si="355"/>
        <v>theater</v>
      </c>
      <c r="S3834" t="str">
        <f t="shared" si="356"/>
        <v>plays</v>
      </c>
      <c r="T3834">
        <f t="shared" si="35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354"/>
        <v>41963.872361111105</v>
      </c>
      <c r="P3835">
        <f t="shared" si="357"/>
        <v>117</v>
      </c>
      <c r="Q3835">
        <f t="shared" si="358"/>
        <v>70</v>
      </c>
      <c r="R3835" t="str">
        <f t="shared" si="355"/>
        <v>theater</v>
      </c>
      <c r="S3835" t="str">
        <f t="shared" si="356"/>
        <v>plays</v>
      </c>
      <c r="T3835">
        <f t="shared" si="35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354"/>
        <v>42143.445219907408</v>
      </c>
      <c r="P3836">
        <f t="shared" si="357"/>
        <v>109</v>
      </c>
      <c r="Q3836">
        <f t="shared" si="358"/>
        <v>57.39</v>
      </c>
      <c r="R3836" t="str">
        <f t="shared" si="355"/>
        <v>theater</v>
      </c>
      <c r="S3836" t="str">
        <f t="shared" si="356"/>
        <v>plays</v>
      </c>
      <c r="T3836">
        <f t="shared" si="35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354"/>
        <v>42460.94222222222</v>
      </c>
      <c r="P3837">
        <f t="shared" si="357"/>
        <v>160</v>
      </c>
      <c r="Q3837">
        <f t="shared" si="358"/>
        <v>40</v>
      </c>
      <c r="R3837" t="str">
        <f t="shared" si="355"/>
        <v>theater</v>
      </c>
      <c r="S3837" t="str">
        <f t="shared" si="356"/>
        <v>plays</v>
      </c>
      <c r="T3837">
        <f t="shared" si="35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354"/>
        <v>42553.926527777774</v>
      </c>
      <c r="P3838">
        <f t="shared" si="357"/>
        <v>113</v>
      </c>
      <c r="Q3838">
        <f t="shared" si="358"/>
        <v>64.290000000000006</v>
      </c>
      <c r="R3838" t="str">
        <f t="shared" si="355"/>
        <v>theater</v>
      </c>
      <c r="S3838" t="str">
        <f t="shared" si="356"/>
        <v>plays</v>
      </c>
      <c r="T3838">
        <f t="shared" si="35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354"/>
        <v>42152.765717592592</v>
      </c>
      <c r="P3839">
        <f t="shared" si="357"/>
        <v>102</v>
      </c>
      <c r="Q3839">
        <f t="shared" si="358"/>
        <v>120.12</v>
      </c>
      <c r="R3839" t="str">
        <f t="shared" si="355"/>
        <v>theater</v>
      </c>
      <c r="S3839" t="str">
        <f t="shared" si="356"/>
        <v>plays</v>
      </c>
      <c r="T3839">
        <f t="shared" si="35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354"/>
        <v>42116.710752314815</v>
      </c>
      <c r="P3840">
        <f t="shared" si="357"/>
        <v>101</v>
      </c>
      <c r="Q3840">
        <f t="shared" si="358"/>
        <v>1008.24</v>
      </c>
      <c r="R3840" t="str">
        <f t="shared" si="355"/>
        <v>theater</v>
      </c>
      <c r="S3840" t="str">
        <f t="shared" si="356"/>
        <v>plays</v>
      </c>
      <c r="T3840">
        <f t="shared" si="35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354"/>
        <v>42155.142638888887</v>
      </c>
      <c r="P3841">
        <f t="shared" si="357"/>
        <v>101</v>
      </c>
      <c r="Q3841">
        <f t="shared" si="358"/>
        <v>63.28</v>
      </c>
      <c r="R3841" t="str">
        <f t="shared" si="355"/>
        <v>theater</v>
      </c>
      <c r="S3841" t="str">
        <f t="shared" si="356"/>
        <v>plays</v>
      </c>
      <c r="T3841">
        <f t="shared" si="35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360">(((J3842/60)/60)/24)+DATE(1970,1,1)</f>
        <v>42432.701724537037</v>
      </c>
      <c r="P3842">
        <f t="shared" si="357"/>
        <v>6500</v>
      </c>
      <c r="Q3842">
        <f t="shared" si="358"/>
        <v>21.67</v>
      </c>
      <c r="R3842" t="str">
        <f t="shared" ref="R3842:R3905" si="361">LEFT(N3842,SEARCH("/",N3842)-1)</f>
        <v>theater</v>
      </c>
      <c r="S3842" t="str">
        <f t="shared" ref="S3842:S3905" si="362">RIGHT(N3842,LEN(N3842)-SEARCH("/",N3842))</f>
        <v>plays</v>
      </c>
      <c r="T3842">
        <f t="shared" si="35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360"/>
        <v>41780.785729166666</v>
      </c>
      <c r="P3843">
        <f t="shared" ref="P3843:P3906" si="363">ROUND(E3843/D3843*100,0)</f>
        <v>9</v>
      </c>
      <c r="Q3843">
        <f t="shared" ref="Q3843:Q3906" si="364">IFERROR(ROUND(E3843/L3843,2),0)</f>
        <v>25.65</v>
      </c>
      <c r="R3843" t="str">
        <f t="shared" si="361"/>
        <v>theater</v>
      </c>
      <c r="S3843" t="str">
        <f t="shared" si="362"/>
        <v>plays</v>
      </c>
      <c r="T3843">
        <f t="shared" ref="T3843:T3906" si="365">YEAR(O3843)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60"/>
        <v>41740.493657407409</v>
      </c>
      <c r="P3844">
        <f t="shared" si="363"/>
        <v>22</v>
      </c>
      <c r="Q3844">
        <f t="shared" si="364"/>
        <v>47.7</v>
      </c>
      <c r="R3844" t="str">
        <f t="shared" si="361"/>
        <v>theater</v>
      </c>
      <c r="S3844" t="str">
        <f t="shared" si="362"/>
        <v>plays</v>
      </c>
      <c r="T3844">
        <f t="shared" si="365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60"/>
        <v>41766.072500000002</v>
      </c>
      <c r="P3845">
        <f t="shared" si="363"/>
        <v>21</v>
      </c>
      <c r="Q3845">
        <f t="shared" si="364"/>
        <v>56.05</v>
      </c>
      <c r="R3845" t="str">
        <f t="shared" si="361"/>
        <v>theater</v>
      </c>
      <c r="S3845" t="str">
        <f t="shared" si="362"/>
        <v>plays</v>
      </c>
      <c r="T3845">
        <f t="shared" si="365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60"/>
        <v>41766.617291666669</v>
      </c>
      <c r="P3846">
        <f t="shared" si="363"/>
        <v>41</v>
      </c>
      <c r="Q3846">
        <f t="shared" si="364"/>
        <v>81.319999999999993</v>
      </c>
      <c r="R3846" t="str">
        <f t="shared" si="361"/>
        <v>theater</v>
      </c>
      <c r="S3846" t="str">
        <f t="shared" si="362"/>
        <v>plays</v>
      </c>
      <c r="T3846">
        <f t="shared" si="365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60"/>
        <v>42248.627013888887</v>
      </c>
      <c r="P3847">
        <f t="shared" si="363"/>
        <v>2</v>
      </c>
      <c r="Q3847">
        <f t="shared" si="364"/>
        <v>70.17</v>
      </c>
      <c r="R3847" t="str">
        <f t="shared" si="361"/>
        <v>theater</v>
      </c>
      <c r="S3847" t="str">
        <f t="shared" si="362"/>
        <v>plays</v>
      </c>
      <c r="T3847">
        <f t="shared" si="365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60"/>
        <v>41885.221550925926</v>
      </c>
      <c r="P3848">
        <f t="shared" si="363"/>
        <v>3</v>
      </c>
      <c r="Q3848">
        <f t="shared" si="364"/>
        <v>23.63</v>
      </c>
      <c r="R3848" t="str">
        <f t="shared" si="361"/>
        <v>theater</v>
      </c>
      <c r="S3848" t="str">
        <f t="shared" si="362"/>
        <v>plays</v>
      </c>
      <c r="T3848">
        <f t="shared" si="365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60"/>
        <v>42159.224432870367</v>
      </c>
      <c r="P3849">
        <f t="shared" si="363"/>
        <v>16</v>
      </c>
      <c r="Q3849">
        <f t="shared" si="364"/>
        <v>188.56</v>
      </c>
      <c r="R3849" t="str">
        <f t="shared" si="361"/>
        <v>theater</v>
      </c>
      <c r="S3849" t="str">
        <f t="shared" si="362"/>
        <v>plays</v>
      </c>
      <c r="T3849">
        <f t="shared" si="365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60"/>
        <v>42265.817002314812</v>
      </c>
      <c r="P3850">
        <f t="shared" si="363"/>
        <v>16</v>
      </c>
      <c r="Q3850">
        <f t="shared" si="364"/>
        <v>49.51</v>
      </c>
      <c r="R3850" t="str">
        <f t="shared" si="361"/>
        <v>theater</v>
      </c>
      <c r="S3850" t="str">
        <f t="shared" si="362"/>
        <v>plays</v>
      </c>
      <c r="T3850">
        <f t="shared" si="365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60"/>
        <v>42136.767175925925</v>
      </c>
      <c r="P3851">
        <f t="shared" si="363"/>
        <v>7</v>
      </c>
      <c r="Q3851">
        <f t="shared" si="364"/>
        <v>75.459999999999994</v>
      </c>
      <c r="R3851" t="str">
        <f t="shared" si="361"/>
        <v>theater</v>
      </c>
      <c r="S3851" t="str">
        <f t="shared" si="362"/>
        <v>plays</v>
      </c>
      <c r="T3851">
        <f t="shared" si="365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60"/>
        <v>41975.124340277776</v>
      </c>
      <c r="P3852">
        <f t="shared" si="363"/>
        <v>4</v>
      </c>
      <c r="Q3852">
        <f t="shared" si="364"/>
        <v>9.5</v>
      </c>
      <c r="R3852" t="str">
        <f t="shared" si="361"/>
        <v>theater</v>
      </c>
      <c r="S3852" t="str">
        <f t="shared" si="362"/>
        <v>plays</v>
      </c>
      <c r="T3852">
        <f t="shared" si="365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60"/>
        <v>42172.439571759256</v>
      </c>
      <c r="P3853">
        <f t="shared" si="363"/>
        <v>34</v>
      </c>
      <c r="Q3853">
        <f t="shared" si="364"/>
        <v>35.5</v>
      </c>
      <c r="R3853" t="str">
        <f t="shared" si="361"/>
        <v>theater</v>
      </c>
      <c r="S3853" t="str">
        <f t="shared" si="362"/>
        <v>plays</v>
      </c>
      <c r="T3853">
        <f t="shared" si="365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60"/>
        <v>42065.190694444449</v>
      </c>
      <c r="P3854">
        <f t="shared" si="363"/>
        <v>0</v>
      </c>
      <c r="Q3854">
        <f t="shared" si="364"/>
        <v>10</v>
      </c>
      <c r="R3854" t="str">
        <f t="shared" si="361"/>
        <v>theater</v>
      </c>
      <c r="S3854" t="str">
        <f t="shared" si="362"/>
        <v>plays</v>
      </c>
      <c r="T3854">
        <f t="shared" si="365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60"/>
        <v>41848.84002314815</v>
      </c>
      <c r="P3855">
        <f t="shared" si="363"/>
        <v>0</v>
      </c>
      <c r="Q3855">
        <f t="shared" si="364"/>
        <v>13</v>
      </c>
      <c r="R3855" t="str">
        <f t="shared" si="361"/>
        <v>theater</v>
      </c>
      <c r="S3855" t="str">
        <f t="shared" si="362"/>
        <v>plays</v>
      </c>
      <c r="T3855">
        <f t="shared" si="365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60"/>
        <v>42103.884930555556</v>
      </c>
      <c r="P3856">
        <f t="shared" si="363"/>
        <v>16</v>
      </c>
      <c r="Q3856">
        <f t="shared" si="364"/>
        <v>89.4</v>
      </c>
      <c r="R3856" t="str">
        <f t="shared" si="361"/>
        <v>theater</v>
      </c>
      <c r="S3856" t="str">
        <f t="shared" si="362"/>
        <v>plays</v>
      </c>
      <c r="T3856">
        <f t="shared" si="365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60"/>
        <v>42059.970729166671</v>
      </c>
      <c r="P3857">
        <f t="shared" si="363"/>
        <v>3</v>
      </c>
      <c r="Q3857">
        <f t="shared" si="364"/>
        <v>25</v>
      </c>
      <c r="R3857" t="str">
        <f t="shared" si="361"/>
        <v>theater</v>
      </c>
      <c r="S3857" t="str">
        <f t="shared" si="362"/>
        <v>plays</v>
      </c>
      <c r="T3857">
        <f t="shared" si="365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60"/>
        <v>42041.743090277778</v>
      </c>
      <c r="P3858">
        <f t="shared" si="363"/>
        <v>0</v>
      </c>
      <c r="Q3858">
        <f t="shared" si="364"/>
        <v>1</v>
      </c>
      <c r="R3858" t="str">
        <f t="shared" si="361"/>
        <v>theater</v>
      </c>
      <c r="S3858" t="str">
        <f t="shared" si="362"/>
        <v>plays</v>
      </c>
      <c r="T3858">
        <f t="shared" si="365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60"/>
        <v>41829.73715277778</v>
      </c>
      <c r="P3859">
        <f t="shared" si="363"/>
        <v>5</v>
      </c>
      <c r="Q3859">
        <f t="shared" si="364"/>
        <v>65</v>
      </c>
      <c r="R3859" t="str">
        <f t="shared" si="361"/>
        <v>theater</v>
      </c>
      <c r="S3859" t="str">
        <f t="shared" si="362"/>
        <v>plays</v>
      </c>
      <c r="T3859">
        <f t="shared" si="365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60"/>
        <v>42128.431064814817</v>
      </c>
      <c r="P3860">
        <f t="shared" si="363"/>
        <v>2</v>
      </c>
      <c r="Q3860">
        <f t="shared" si="364"/>
        <v>10</v>
      </c>
      <c r="R3860" t="str">
        <f t="shared" si="361"/>
        <v>theater</v>
      </c>
      <c r="S3860" t="str">
        <f t="shared" si="362"/>
        <v>plays</v>
      </c>
      <c r="T3860">
        <f t="shared" si="365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60"/>
        <v>41789.893599537041</v>
      </c>
      <c r="P3861">
        <f t="shared" si="363"/>
        <v>0</v>
      </c>
      <c r="Q3861">
        <f t="shared" si="364"/>
        <v>1</v>
      </c>
      <c r="R3861" t="str">
        <f t="shared" si="361"/>
        <v>theater</v>
      </c>
      <c r="S3861" t="str">
        <f t="shared" si="362"/>
        <v>plays</v>
      </c>
      <c r="T3861">
        <f t="shared" si="365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60"/>
        <v>41833.660995370366</v>
      </c>
      <c r="P3862">
        <f t="shared" si="363"/>
        <v>18</v>
      </c>
      <c r="Q3862">
        <f t="shared" si="364"/>
        <v>81.540000000000006</v>
      </c>
      <c r="R3862" t="str">
        <f t="shared" si="361"/>
        <v>theater</v>
      </c>
      <c r="S3862" t="str">
        <f t="shared" si="362"/>
        <v>plays</v>
      </c>
      <c r="T3862">
        <f t="shared" si="365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60"/>
        <v>41914.590011574073</v>
      </c>
      <c r="P3863">
        <f t="shared" si="363"/>
        <v>5</v>
      </c>
      <c r="Q3863">
        <f t="shared" si="364"/>
        <v>100</v>
      </c>
      <c r="R3863" t="str">
        <f t="shared" si="361"/>
        <v>theater</v>
      </c>
      <c r="S3863" t="str">
        <f t="shared" si="362"/>
        <v>plays</v>
      </c>
      <c r="T3863">
        <f t="shared" si="365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60"/>
        <v>42611.261064814811</v>
      </c>
      <c r="P3864">
        <f t="shared" si="363"/>
        <v>0</v>
      </c>
      <c r="Q3864">
        <f t="shared" si="364"/>
        <v>1</v>
      </c>
      <c r="R3864" t="str">
        <f t="shared" si="361"/>
        <v>theater</v>
      </c>
      <c r="S3864" t="str">
        <f t="shared" si="362"/>
        <v>plays</v>
      </c>
      <c r="T3864">
        <f t="shared" si="365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60"/>
        <v>42253.633159722223</v>
      </c>
      <c r="P3865">
        <f t="shared" si="363"/>
        <v>0</v>
      </c>
      <c r="Q3865">
        <f t="shared" si="364"/>
        <v>0</v>
      </c>
      <c r="R3865" t="str">
        <f t="shared" si="361"/>
        <v>theater</v>
      </c>
      <c r="S3865" t="str">
        <f t="shared" si="362"/>
        <v>plays</v>
      </c>
      <c r="T3865">
        <f t="shared" si="365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60"/>
        <v>42295.891828703709</v>
      </c>
      <c r="P3866">
        <f t="shared" si="363"/>
        <v>1</v>
      </c>
      <c r="Q3866">
        <f t="shared" si="364"/>
        <v>20</v>
      </c>
      <c r="R3866" t="str">
        <f t="shared" si="361"/>
        <v>theater</v>
      </c>
      <c r="S3866" t="str">
        <f t="shared" si="362"/>
        <v>plays</v>
      </c>
      <c r="T3866">
        <f t="shared" si="365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60"/>
        <v>41841.651597222226</v>
      </c>
      <c r="P3867">
        <f t="shared" si="363"/>
        <v>27</v>
      </c>
      <c r="Q3867">
        <f t="shared" si="364"/>
        <v>46.43</v>
      </c>
      <c r="R3867" t="str">
        <f t="shared" si="361"/>
        <v>theater</v>
      </c>
      <c r="S3867" t="str">
        <f t="shared" si="362"/>
        <v>plays</v>
      </c>
      <c r="T3867">
        <f t="shared" si="365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60"/>
        <v>42402.947002314817</v>
      </c>
      <c r="P3868">
        <f t="shared" si="363"/>
        <v>1</v>
      </c>
      <c r="Q3868">
        <f t="shared" si="364"/>
        <v>5.5</v>
      </c>
      <c r="R3868" t="str">
        <f t="shared" si="361"/>
        <v>theater</v>
      </c>
      <c r="S3868" t="str">
        <f t="shared" si="362"/>
        <v>plays</v>
      </c>
      <c r="T3868">
        <f t="shared" si="365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60"/>
        <v>42509.814108796301</v>
      </c>
      <c r="P3869">
        <f t="shared" si="363"/>
        <v>13</v>
      </c>
      <c r="Q3869">
        <f t="shared" si="364"/>
        <v>50.2</v>
      </c>
      <c r="R3869" t="str">
        <f t="shared" si="361"/>
        <v>theater</v>
      </c>
      <c r="S3869" t="str">
        <f t="shared" si="362"/>
        <v>plays</v>
      </c>
      <c r="T3869">
        <f t="shared" si="365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60"/>
        <v>41865.659780092588</v>
      </c>
      <c r="P3870">
        <f t="shared" si="363"/>
        <v>0</v>
      </c>
      <c r="Q3870">
        <f t="shared" si="364"/>
        <v>10</v>
      </c>
      <c r="R3870" t="str">
        <f t="shared" si="361"/>
        <v>theater</v>
      </c>
      <c r="S3870" t="str">
        <f t="shared" si="362"/>
        <v>musical</v>
      </c>
      <c r="T3870">
        <f t="shared" si="365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60"/>
        <v>42047.724444444444</v>
      </c>
      <c r="P3871">
        <f t="shared" si="363"/>
        <v>3</v>
      </c>
      <c r="Q3871">
        <f t="shared" si="364"/>
        <v>30.13</v>
      </c>
      <c r="R3871" t="str">
        <f t="shared" si="361"/>
        <v>theater</v>
      </c>
      <c r="S3871" t="str">
        <f t="shared" si="362"/>
        <v>musical</v>
      </c>
      <c r="T3871">
        <f t="shared" si="365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60"/>
        <v>41793.17219907407</v>
      </c>
      <c r="P3872">
        <f t="shared" si="363"/>
        <v>15</v>
      </c>
      <c r="Q3872">
        <f t="shared" si="364"/>
        <v>150</v>
      </c>
      <c r="R3872" t="str">
        <f t="shared" si="361"/>
        <v>theater</v>
      </c>
      <c r="S3872" t="str">
        <f t="shared" si="362"/>
        <v>musical</v>
      </c>
      <c r="T3872">
        <f t="shared" si="365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60"/>
        <v>42763.780671296292</v>
      </c>
      <c r="P3873">
        <f t="shared" si="363"/>
        <v>3</v>
      </c>
      <c r="Q3873">
        <f t="shared" si="364"/>
        <v>13.33</v>
      </c>
      <c r="R3873" t="str">
        <f t="shared" si="361"/>
        <v>theater</v>
      </c>
      <c r="S3873" t="str">
        <f t="shared" si="362"/>
        <v>musical</v>
      </c>
      <c r="T3873">
        <f t="shared" si="365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60"/>
        <v>42180.145787037036</v>
      </c>
      <c r="P3874">
        <f t="shared" si="363"/>
        <v>0</v>
      </c>
      <c r="Q3874">
        <f t="shared" si="364"/>
        <v>0</v>
      </c>
      <c r="R3874" t="str">
        <f t="shared" si="361"/>
        <v>theater</v>
      </c>
      <c r="S3874" t="str">
        <f t="shared" si="362"/>
        <v>musical</v>
      </c>
      <c r="T3874">
        <f t="shared" si="365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60"/>
        <v>42255.696006944447</v>
      </c>
      <c r="P3875">
        <f t="shared" si="363"/>
        <v>0</v>
      </c>
      <c r="Q3875">
        <f t="shared" si="364"/>
        <v>0</v>
      </c>
      <c r="R3875" t="str">
        <f t="shared" si="361"/>
        <v>theater</v>
      </c>
      <c r="S3875" t="str">
        <f t="shared" si="362"/>
        <v>musical</v>
      </c>
      <c r="T3875">
        <f t="shared" si="365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60"/>
        <v>42007.016458333332</v>
      </c>
      <c r="P3876">
        <f t="shared" si="363"/>
        <v>0</v>
      </c>
      <c r="Q3876">
        <f t="shared" si="364"/>
        <v>0</v>
      </c>
      <c r="R3876" t="str">
        <f t="shared" si="361"/>
        <v>theater</v>
      </c>
      <c r="S3876" t="str">
        <f t="shared" si="362"/>
        <v>musical</v>
      </c>
      <c r="T3876">
        <f t="shared" si="365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60"/>
        <v>42615.346817129626</v>
      </c>
      <c r="P3877">
        <f t="shared" si="363"/>
        <v>0</v>
      </c>
      <c r="Q3877">
        <f t="shared" si="364"/>
        <v>0</v>
      </c>
      <c r="R3877" t="str">
        <f t="shared" si="361"/>
        <v>theater</v>
      </c>
      <c r="S3877" t="str">
        <f t="shared" si="362"/>
        <v>musical</v>
      </c>
      <c r="T3877">
        <f t="shared" si="365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60"/>
        <v>42372.624166666668</v>
      </c>
      <c r="P3878">
        <f t="shared" si="363"/>
        <v>53</v>
      </c>
      <c r="Q3878">
        <f t="shared" si="364"/>
        <v>44.76</v>
      </c>
      <c r="R3878" t="str">
        <f t="shared" si="361"/>
        <v>theater</v>
      </c>
      <c r="S3878" t="str">
        <f t="shared" si="362"/>
        <v>musical</v>
      </c>
      <c r="T3878">
        <f t="shared" si="365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60"/>
        <v>42682.67768518519</v>
      </c>
      <c r="P3879">
        <f t="shared" si="363"/>
        <v>5</v>
      </c>
      <c r="Q3879">
        <f t="shared" si="364"/>
        <v>88.64</v>
      </c>
      <c r="R3879" t="str">
        <f t="shared" si="361"/>
        <v>theater</v>
      </c>
      <c r="S3879" t="str">
        <f t="shared" si="362"/>
        <v>musical</v>
      </c>
      <c r="T3879">
        <f t="shared" si="365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60"/>
        <v>42154.818819444445</v>
      </c>
      <c r="P3880">
        <f t="shared" si="363"/>
        <v>0</v>
      </c>
      <c r="Q3880">
        <f t="shared" si="364"/>
        <v>10</v>
      </c>
      <c r="R3880" t="str">
        <f t="shared" si="361"/>
        <v>theater</v>
      </c>
      <c r="S3880" t="str">
        <f t="shared" si="362"/>
        <v>musical</v>
      </c>
      <c r="T3880">
        <f t="shared" si="365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60"/>
        <v>41999.861064814817</v>
      </c>
      <c r="P3881">
        <f t="shared" si="363"/>
        <v>0</v>
      </c>
      <c r="Q3881">
        <f t="shared" si="364"/>
        <v>0</v>
      </c>
      <c r="R3881" t="str">
        <f t="shared" si="361"/>
        <v>theater</v>
      </c>
      <c r="S3881" t="str">
        <f t="shared" si="362"/>
        <v>musical</v>
      </c>
      <c r="T3881">
        <f t="shared" si="365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60"/>
        <v>41815.815046296295</v>
      </c>
      <c r="P3882">
        <f t="shared" si="363"/>
        <v>13</v>
      </c>
      <c r="Q3882">
        <f t="shared" si="364"/>
        <v>57.65</v>
      </c>
      <c r="R3882" t="str">
        <f t="shared" si="361"/>
        <v>theater</v>
      </c>
      <c r="S3882" t="str">
        <f t="shared" si="362"/>
        <v>musical</v>
      </c>
      <c r="T3882">
        <f t="shared" si="365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60"/>
        <v>42756.018506944441</v>
      </c>
      <c r="P3883">
        <f t="shared" si="363"/>
        <v>5</v>
      </c>
      <c r="Q3883">
        <f t="shared" si="364"/>
        <v>25</v>
      </c>
      <c r="R3883" t="str">
        <f t="shared" si="361"/>
        <v>theater</v>
      </c>
      <c r="S3883" t="str">
        <f t="shared" si="362"/>
        <v>musical</v>
      </c>
      <c r="T3883">
        <f t="shared" si="365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60"/>
        <v>42373.983449074076</v>
      </c>
      <c r="P3884">
        <f t="shared" si="363"/>
        <v>0</v>
      </c>
      <c r="Q3884">
        <f t="shared" si="364"/>
        <v>0</v>
      </c>
      <c r="R3884" t="str">
        <f t="shared" si="361"/>
        <v>theater</v>
      </c>
      <c r="S3884" t="str">
        <f t="shared" si="362"/>
        <v>musical</v>
      </c>
      <c r="T3884">
        <f t="shared" si="365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60"/>
        <v>41854.602650462963</v>
      </c>
      <c r="P3885">
        <f t="shared" si="363"/>
        <v>0</v>
      </c>
      <c r="Q3885">
        <f t="shared" si="364"/>
        <v>0</v>
      </c>
      <c r="R3885" t="str">
        <f t="shared" si="361"/>
        <v>theater</v>
      </c>
      <c r="S3885" t="str">
        <f t="shared" si="362"/>
        <v>musical</v>
      </c>
      <c r="T3885">
        <f t="shared" si="365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60"/>
        <v>42065.791574074072</v>
      </c>
      <c r="P3886">
        <f t="shared" si="363"/>
        <v>0</v>
      </c>
      <c r="Q3886">
        <f t="shared" si="364"/>
        <v>0</v>
      </c>
      <c r="R3886" t="str">
        <f t="shared" si="361"/>
        <v>theater</v>
      </c>
      <c r="S3886" t="str">
        <f t="shared" si="362"/>
        <v>musical</v>
      </c>
      <c r="T3886">
        <f t="shared" si="365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60"/>
        <v>42469.951284722221</v>
      </c>
      <c r="P3887">
        <f t="shared" si="363"/>
        <v>0</v>
      </c>
      <c r="Q3887">
        <f t="shared" si="364"/>
        <v>0</v>
      </c>
      <c r="R3887" t="str">
        <f t="shared" si="361"/>
        <v>theater</v>
      </c>
      <c r="S3887" t="str">
        <f t="shared" si="362"/>
        <v>musical</v>
      </c>
      <c r="T3887">
        <f t="shared" si="365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60"/>
        <v>41954.228032407409</v>
      </c>
      <c r="P3888">
        <f t="shared" si="363"/>
        <v>0</v>
      </c>
      <c r="Q3888">
        <f t="shared" si="364"/>
        <v>0</v>
      </c>
      <c r="R3888" t="str">
        <f t="shared" si="361"/>
        <v>theater</v>
      </c>
      <c r="S3888" t="str">
        <f t="shared" si="362"/>
        <v>musical</v>
      </c>
      <c r="T3888">
        <f t="shared" si="365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60"/>
        <v>42079.857974537037</v>
      </c>
      <c r="P3889">
        <f t="shared" si="363"/>
        <v>2</v>
      </c>
      <c r="Q3889">
        <f t="shared" si="364"/>
        <v>17.5</v>
      </c>
      <c r="R3889" t="str">
        <f t="shared" si="361"/>
        <v>theater</v>
      </c>
      <c r="S3889" t="str">
        <f t="shared" si="362"/>
        <v>musical</v>
      </c>
      <c r="T3889">
        <f t="shared" si="365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60"/>
        <v>42762.545810185184</v>
      </c>
      <c r="P3890">
        <f t="shared" si="363"/>
        <v>27</v>
      </c>
      <c r="Q3890">
        <f t="shared" si="364"/>
        <v>38.71</v>
      </c>
      <c r="R3890" t="str">
        <f t="shared" si="361"/>
        <v>theater</v>
      </c>
      <c r="S3890" t="str">
        <f t="shared" si="362"/>
        <v>plays</v>
      </c>
      <c r="T3890">
        <f t="shared" si="365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60"/>
        <v>41977.004976851851</v>
      </c>
      <c r="P3891">
        <f t="shared" si="363"/>
        <v>1</v>
      </c>
      <c r="Q3891">
        <f t="shared" si="364"/>
        <v>13.11</v>
      </c>
      <c r="R3891" t="str">
        <f t="shared" si="361"/>
        <v>theater</v>
      </c>
      <c r="S3891" t="str">
        <f t="shared" si="362"/>
        <v>plays</v>
      </c>
      <c r="T3891">
        <f t="shared" si="365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60"/>
        <v>42171.758611111116</v>
      </c>
      <c r="P3892">
        <f t="shared" si="363"/>
        <v>17</v>
      </c>
      <c r="Q3892">
        <f t="shared" si="364"/>
        <v>315.5</v>
      </c>
      <c r="R3892" t="str">
        <f t="shared" si="361"/>
        <v>theater</v>
      </c>
      <c r="S3892" t="str">
        <f t="shared" si="362"/>
        <v>plays</v>
      </c>
      <c r="T3892">
        <f t="shared" si="365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60"/>
        <v>42056.1324537037</v>
      </c>
      <c r="P3893">
        <f t="shared" si="363"/>
        <v>33</v>
      </c>
      <c r="Q3893">
        <f t="shared" si="364"/>
        <v>37.14</v>
      </c>
      <c r="R3893" t="str">
        <f t="shared" si="361"/>
        <v>theater</v>
      </c>
      <c r="S3893" t="str">
        <f t="shared" si="362"/>
        <v>plays</v>
      </c>
      <c r="T3893">
        <f t="shared" si="365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60"/>
        <v>41867.652280092596</v>
      </c>
      <c r="P3894">
        <f t="shared" si="363"/>
        <v>0</v>
      </c>
      <c r="Q3894">
        <f t="shared" si="364"/>
        <v>0</v>
      </c>
      <c r="R3894" t="str">
        <f t="shared" si="361"/>
        <v>theater</v>
      </c>
      <c r="S3894" t="str">
        <f t="shared" si="362"/>
        <v>plays</v>
      </c>
      <c r="T3894">
        <f t="shared" si="365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60"/>
        <v>41779.657870370371</v>
      </c>
      <c r="P3895">
        <f t="shared" si="363"/>
        <v>22</v>
      </c>
      <c r="Q3895">
        <f t="shared" si="364"/>
        <v>128.27000000000001</v>
      </c>
      <c r="R3895" t="str">
        <f t="shared" si="361"/>
        <v>theater</v>
      </c>
      <c r="S3895" t="str">
        <f t="shared" si="362"/>
        <v>plays</v>
      </c>
      <c r="T3895">
        <f t="shared" si="365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60"/>
        <v>42679.958472222221</v>
      </c>
      <c r="P3896">
        <f t="shared" si="363"/>
        <v>3</v>
      </c>
      <c r="Q3896">
        <f t="shared" si="364"/>
        <v>47.27</v>
      </c>
      <c r="R3896" t="str">
        <f t="shared" si="361"/>
        <v>theater</v>
      </c>
      <c r="S3896" t="str">
        <f t="shared" si="362"/>
        <v>plays</v>
      </c>
      <c r="T3896">
        <f t="shared" si="365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60"/>
        <v>42032.250208333338</v>
      </c>
      <c r="P3897">
        <f t="shared" si="363"/>
        <v>5</v>
      </c>
      <c r="Q3897">
        <f t="shared" si="364"/>
        <v>50</v>
      </c>
      <c r="R3897" t="str">
        <f t="shared" si="361"/>
        <v>theater</v>
      </c>
      <c r="S3897" t="str">
        <f t="shared" si="362"/>
        <v>plays</v>
      </c>
      <c r="T3897">
        <f t="shared" si="365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60"/>
        <v>41793.191875000004</v>
      </c>
      <c r="P3898">
        <f t="shared" si="363"/>
        <v>11</v>
      </c>
      <c r="Q3898">
        <f t="shared" si="364"/>
        <v>42.5</v>
      </c>
      <c r="R3898" t="str">
        <f t="shared" si="361"/>
        <v>theater</v>
      </c>
      <c r="S3898" t="str">
        <f t="shared" si="362"/>
        <v>plays</v>
      </c>
      <c r="T3898">
        <f t="shared" si="365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60"/>
        <v>41982.87364583333</v>
      </c>
      <c r="P3899">
        <f t="shared" si="363"/>
        <v>18</v>
      </c>
      <c r="Q3899">
        <f t="shared" si="364"/>
        <v>44</v>
      </c>
      <c r="R3899" t="str">
        <f t="shared" si="361"/>
        <v>theater</v>
      </c>
      <c r="S3899" t="str">
        <f t="shared" si="362"/>
        <v>plays</v>
      </c>
      <c r="T3899">
        <f t="shared" si="365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60"/>
        <v>42193.482291666667</v>
      </c>
      <c r="P3900">
        <f t="shared" si="363"/>
        <v>33</v>
      </c>
      <c r="Q3900">
        <f t="shared" si="364"/>
        <v>50.88</v>
      </c>
      <c r="R3900" t="str">
        <f t="shared" si="361"/>
        <v>theater</v>
      </c>
      <c r="S3900" t="str">
        <f t="shared" si="362"/>
        <v>plays</v>
      </c>
      <c r="T3900">
        <f t="shared" si="365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60"/>
        <v>41843.775011574071</v>
      </c>
      <c r="P3901">
        <f t="shared" si="363"/>
        <v>1</v>
      </c>
      <c r="Q3901">
        <f t="shared" si="364"/>
        <v>62.5</v>
      </c>
      <c r="R3901" t="str">
        <f t="shared" si="361"/>
        <v>theater</v>
      </c>
      <c r="S3901" t="str">
        <f t="shared" si="362"/>
        <v>plays</v>
      </c>
      <c r="T3901">
        <f t="shared" si="365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60"/>
        <v>42136.092488425929</v>
      </c>
      <c r="P3902">
        <f t="shared" si="363"/>
        <v>5</v>
      </c>
      <c r="Q3902">
        <f t="shared" si="364"/>
        <v>27</v>
      </c>
      <c r="R3902" t="str">
        <f t="shared" si="361"/>
        <v>theater</v>
      </c>
      <c r="S3902" t="str">
        <f t="shared" si="362"/>
        <v>plays</v>
      </c>
      <c r="T3902">
        <f t="shared" si="365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60"/>
        <v>42317.826377314821</v>
      </c>
      <c r="P3903">
        <f t="shared" si="363"/>
        <v>1</v>
      </c>
      <c r="Q3903">
        <f t="shared" si="364"/>
        <v>25</v>
      </c>
      <c r="R3903" t="str">
        <f t="shared" si="361"/>
        <v>theater</v>
      </c>
      <c r="S3903" t="str">
        <f t="shared" si="362"/>
        <v>plays</v>
      </c>
      <c r="T3903">
        <f t="shared" si="365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60"/>
        <v>42663.468078703707</v>
      </c>
      <c r="P3904">
        <f t="shared" si="363"/>
        <v>49</v>
      </c>
      <c r="Q3904">
        <f t="shared" si="364"/>
        <v>47.26</v>
      </c>
      <c r="R3904" t="str">
        <f t="shared" si="361"/>
        <v>theater</v>
      </c>
      <c r="S3904" t="str">
        <f t="shared" si="362"/>
        <v>plays</v>
      </c>
      <c r="T3904">
        <f t="shared" si="365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60"/>
        <v>42186.01116898148</v>
      </c>
      <c r="P3905">
        <f t="shared" si="363"/>
        <v>0</v>
      </c>
      <c r="Q3905">
        <f t="shared" si="364"/>
        <v>0</v>
      </c>
      <c r="R3905" t="str">
        <f t="shared" si="361"/>
        <v>theater</v>
      </c>
      <c r="S3905" t="str">
        <f t="shared" si="362"/>
        <v>plays</v>
      </c>
      <c r="T3905">
        <f t="shared" si="365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366">(((J3906/60)/60)/24)+DATE(1970,1,1)</f>
        <v>42095.229166666672</v>
      </c>
      <c r="P3906">
        <f t="shared" si="363"/>
        <v>0</v>
      </c>
      <c r="Q3906">
        <f t="shared" si="364"/>
        <v>1.5</v>
      </c>
      <c r="R3906" t="str">
        <f t="shared" ref="R3906:R3969" si="367">LEFT(N3906,SEARCH("/",N3906)-1)</f>
        <v>theater</v>
      </c>
      <c r="S3906" t="str">
        <f t="shared" ref="S3906:S3969" si="368">RIGHT(N3906,LEN(N3906)-SEARCH("/",N3906))</f>
        <v>plays</v>
      </c>
      <c r="T3906">
        <f t="shared" si="365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366"/>
        <v>42124.623877314814</v>
      </c>
      <c r="P3907">
        <f t="shared" ref="P3907:P3970" si="369">ROUND(E3907/D3907*100,0)</f>
        <v>12</v>
      </c>
      <c r="Q3907">
        <f t="shared" ref="Q3907:Q3970" si="370">IFERROR(ROUND(E3907/L3907,2),0)</f>
        <v>24.71</v>
      </c>
      <c r="R3907" t="str">
        <f t="shared" si="367"/>
        <v>theater</v>
      </c>
      <c r="S3907" t="str">
        <f t="shared" si="368"/>
        <v>plays</v>
      </c>
      <c r="T3907">
        <f t="shared" ref="T3907:T3970" si="371">YEAR(O3907)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66"/>
        <v>42143.917743055557</v>
      </c>
      <c r="P3908">
        <f t="shared" si="369"/>
        <v>67</v>
      </c>
      <c r="Q3908">
        <f t="shared" si="370"/>
        <v>63.13</v>
      </c>
      <c r="R3908" t="str">
        <f t="shared" si="367"/>
        <v>theater</v>
      </c>
      <c r="S3908" t="str">
        <f t="shared" si="368"/>
        <v>plays</v>
      </c>
      <c r="T3908">
        <f t="shared" si="371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66"/>
        <v>41906.819513888891</v>
      </c>
      <c r="P3909">
        <f t="shared" si="369"/>
        <v>15</v>
      </c>
      <c r="Q3909">
        <f t="shared" si="370"/>
        <v>38.25</v>
      </c>
      <c r="R3909" t="str">
        <f t="shared" si="367"/>
        <v>theater</v>
      </c>
      <c r="S3909" t="str">
        <f t="shared" si="368"/>
        <v>plays</v>
      </c>
      <c r="T3909">
        <f t="shared" si="371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66"/>
        <v>41834.135370370372</v>
      </c>
      <c r="P3910">
        <f t="shared" si="369"/>
        <v>9</v>
      </c>
      <c r="Q3910">
        <f t="shared" si="370"/>
        <v>16.25</v>
      </c>
      <c r="R3910" t="str">
        <f t="shared" si="367"/>
        <v>theater</v>
      </c>
      <c r="S3910" t="str">
        <f t="shared" si="368"/>
        <v>plays</v>
      </c>
      <c r="T3910">
        <f t="shared" si="371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66"/>
        <v>41863.359282407408</v>
      </c>
      <c r="P3911">
        <f t="shared" si="369"/>
        <v>0</v>
      </c>
      <c r="Q3911">
        <f t="shared" si="370"/>
        <v>33.75</v>
      </c>
      <c r="R3911" t="str">
        <f t="shared" si="367"/>
        <v>theater</v>
      </c>
      <c r="S3911" t="str">
        <f t="shared" si="368"/>
        <v>plays</v>
      </c>
      <c r="T3911">
        <f t="shared" si="371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66"/>
        <v>42224.756909722222</v>
      </c>
      <c r="P3912">
        <f t="shared" si="369"/>
        <v>3</v>
      </c>
      <c r="Q3912">
        <f t="shared" si="370"/>
        <v>61.67</v>
      </c>
      <c r="R3912" t="str">
        <f t="shared" si="367"/>
        <v>theater</v>
      </c>
      <c r="S3912" t="str">
        <f t="shared" si="368"/>
        <v>plays</v>
      </c>
      <c r="T3912">
        <f t="shared" si="371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66"/>
        <v>41939.8122337963</v>
      </c>
      <c r="P3913">
        <f t="shared" si="369"/>
        <v>37</v>
      </c>
      <c r="Q3913">
        <f t="shared" si="370"/>
        <v>83.14</v>
      </c>
      <c r="R3913" t="str">
        <f t="shared" si="367"/>
        <v>theater</v>
      </c>
      <c r="S3913" t="str">
        <f t="shared" si="368"/>
        <v>plays</v>
      </c>
      <c r="T3913">
        <f t="shared" si="371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66"/>
        <v>42059.270023148143</v>
      </c>
      <c r="P3914">
        <f t="shared" si="369"/>
        <v>0</v>
      </c>
      <c r="Q3914">
        <f t="shared" si="370"/>
        <v>1</v>
      </c>
      <c r="R3914" t="str">
        <f t="shared" si="367"/>
        <v>theater</v>
      </c>
      <c r="S3914" t="str">
        <f t="shared" si="368"/>
        <v>plays</v>
      </c>
      <c r="T3914">
        <f t="shared" si="371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66"/>
        <v>42308.211215277777</v>
      </c>
      <c r="P3915">
        <f t="shared" si="369"/>
        <v>10</v>
      </c>
      <c r="Q3915">
        <f t="shared" si="370"/>
        <v>142.86000000000001</v>
      </c>
      <c r="R3915" t="str">
        <f t="shared" si="367"/>
        <v>theater</v>
      </c>
      <c r="S3915" t="str">
        <f t="shared" si="368"/>
        <v>plays</v>
      </c>
      <c r="T3915">
        <f t="shared" si="371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66"/>
        <v>42114.818935185183</v>
      </c>
      <c r="P3916">
        <f t="shared" si="369"/>
        <v>36</v>
      </c>
      <c r="Q3916">
        <f t="shared" si="370"/>
        <v>33.67</v>
      </c>
      <c r="R3916" t="str">
        <f t="shared" si="367"/>
        <v>theater</v>
      </c>
      <c r="S3916" t="str">
        <f t="shared" si="368"/>
        <v>plays</v>
      </c>
      <c r="T3916">
        <f t="shared" si="371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66"/>
        <v>42492.98505787037</v>
      </c>
      <c r="P3917">
        <f t="shared" si="369"/>
        <v>0</v>
      </c>
      <c r="Q3917">
        <f t="shared" si="370"/>
        <v>5</v>
      </c>
      <c r="R3917" t="str">
        <f t="shared" si="367"/>
        <v>theater</v>
      </c>
      <c r="S3917" t="str">
        <f t="shared" si="368"/>
        <v>plays</v>
      </c>
      <c r="T3917">
        <f t="shared" si="371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66"/>
        <v>42494.471666666665</v>
      </c>
      <c r="P3918">
        <f t="shared" si="369"/>
        <v>0</v>
      </c>
      <c r="Q3918">
        <f t="shared" si="370"/>
        <v>0</v>
      </c>
      <c r="R3918" t="str">
        <f t="shared" si="367"/>
        <v>theater</v>
      </c>
      <c r="S3918" t="str">
        <f t="shared" si="368"/>
        <v>plays</v>
      </c>
      <c r="T3918">
        <f t="shared" si="371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66"/>
        <v>41863.527326388888</v>
      </c>
      <c r="P3919">
        <f t="shared" si="369"/>
        <v>0</v>
      </c>
      <c r="Q3919">
        <f t="shared" si="370"/>
        <v>10</v>
      </c>
      <c r="R3919" t="str">
        <f t="shared" si="367"/>
        <v>theater</v>
      </c>
      <c r="S3919" t="str">
        <f t="shared" si="368"/>
        <v>plays</v>
      </c>
      <c r="T3919">
        <f t="shared" si="371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66"/>
        <v>41843.664618055554</v>
      </c>
      <c r="P3920">
        <f t="shared" si="369"/>
        <v>0</v>
      </c>
      <c r="Q3920">
        <f t="shared" si="370"/>
        <v>40</v>
      </c>
      <c r="R3920" t="str">
        <f t="shared" si="367"/>
        <v>theater</v>
      </c>
      <c r="S3920" t="str">
        <f t="shared" si="368"/>
        <v>plays</v>
      </c>
      <c r="T3920">
        <f t="shared" si="371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66"/>
        <v>42358.684872685189</v>
      </c>
      <c r="P3921">
        <f t="shared" si="369"/>
        <v>2</v>
      </c>
      <c r="Q3921">
        <f t="shared" si="370"/>
        <v>30</v>
      </c>
      <c r="R3921" t="str">
        <f t="shared" si="367"/>
        <v>theater</v>
      </c>
      <c r="S3921" t="str">
        <f t="shared" si="368"/>
        <v>plays</v>
      </c>
      <c r="T3921">
        <f t="shared" si="371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66"/>
        <v>42657.38726851852</v>
      </c>
      <c r="P3922">
        <f t="shared" si="369"/>
        <v>5</v>
      </c>
      <c r="Q3922">
        <f t="shared" si="370"/>
        <v>45</v>
      </c>
      <c r="R3922" t="str">
        <f t="shared" si="367"/>
        <v>theater</v>
      </c>
      <c r="S3922" t="str">
        <f t="shared" si="368"/>
        <v>plays</v>
      </c>
      <c r="T3922">
        <f t="shared" si="371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66"/>
        <v>41926.542303240742</v>
      </c>
      <c r="P3923">
        <f t="shared" si="369"/>
        <v>0</v>
      </c>
      <c r="Q3923">
        <f t="shared" si="370"/>
        <v>0</v>
      </c>
      <c r="R3923" t="str">
        <f t="shared" si="367"/>
        <v>theater</v>
      </c>
      <c r="S3923" t="str">
        <f t="shared" si="368"/>
        <v>plays</v>
      </c>
      <c r="T3923">
        <f t="shared" si="371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66"/>
        <v>42020.768634259264</v>
      </c>
      <c r="P3924">
        <f t="shared" si="369"/>
        <v>8</v>
      </c>
      <c r="Q3924">
        <f t="shared" si="370"/>
        <v>10.17</v>
      </c>
      <c r="R3924" t="str">
        <f t="shared" si="367"/>
        <v>theater</v>
      </c>
      <c r="S3924" t="str">
        <f t="shared" si="368"/>
        <v>plays</v>
      </c>
      <c r="T3924">
        <f t="shared" si="371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66"/>
        <v>42075.979988425926</v>
      </c>
      <c r="P3925">
        <f t="shared" si="369"/>
        <v>12</v>
      </c>
      <c r="Q3925">
        <f t="shared" si="370"/>
        <v>81.41</v>
      </c>
      <c r="R3925" t="str">
        <f t="shared" si="367"/>
        <v>theater</v>
      </c>
      <c r="S3925" t="str">
        <f t="shared" si="368"/>
        <v>plays</v>
      </c>
      <c r="T3925">
        <f t="shared" si="371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66"/>
        <v>41786.959745370368</v>
      </c>
      <c r="P3926">
        <f t="shared" si="369"/>
        <v>15</v>
      </c>
      <c r="Q3926">
        <f t="shared" si="370"/>
        <v>57.25</v>
      </c>
      <c r="R3926" t="str">
        <f t="shared" si="367"/>
        <v>theater</v>
      </c>
      <c r="S3926" t="str">
        <f t="shared" si="368"/>
        <v>plays</v>
      </c>
      <c r="T3926">
        <f t="shared" si="371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66"/>
        <v>41820.870821759258</v>
      </c>
      <c r="P3927">
        <f t="shared" si="369"/>
        <v>10</v>
      </c>
      <c r="Q3927">
        <f t="shared" si="370"/>
        <v>5</v>
      </c>
      <c r="R3927" t="str">
        <f t="shared" si="367"/>
        <v>theater</v>
      </c>
      <c r="S3927" t="str">
        <f t="shared" si="368"/>
        <v>plays</v>
      </c>
      <c r="T3927">
        <f t="shared" si="371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66"/>
        <v>41970.085046296299</v>
      </c>
      <c r="P3928">
        <f t="shared" si="369"/>
        <v>0</v>
      </c>
      <c r="Q3928">
        <f t="shared" si="370"/>
        <v>15</v>
      </c>
      <c r="R3928" t="str">
        <f t="shared" si="367"/>
        <v>theater</v>
      </c>
      <c r="S3928" t="str">
        <f t="shared" si="368"/>
        <v>plays</v>
      </c>
      <c r="T3928">
        <f t="shared" si="371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66"/>
        <v>41830.267407407409</v>
      </c>
      <c r="P3929">
        <f t="shared" si="369"/>
        <v>1</v>
      </c>
      <c r="Q3929">
        <f t="shared" si="370"/>
        <v>12.5</v>
      </c>
      <c r="R3929" t="str">
        <f t="shared" si="367"/>
        <v>theater</v>
      </c>
      <c r="S3929" t="str">
        <f t="shared" si="368"/>
        <v>plays</v>
      </c>
      <c r="T3929">
        <f t="shared" si="371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66"/>
        <v>42265.683182870373</v>
      </c>
      <c r="P3930">
        <f t="shared" si="369"/>
        <v>13</v>
      </c>
      <c r="Q3930">
        <f t="shared" si="370"/>
        <v>93</v>
      </c>
      <c r="R3930" t="str">
        <f t="shared" si="367"/>
        <v>theater</v>
      </c>
      <c r="S3930" t="str">
        <f t="shared" si="368"/>
        <v>plays</v>
      </c>
      <c r="T3930">
        <f t="shared" si="371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66"/>
        <v>42601.827141203699</v>
      </c>
      <c r="P3931">
        <f t="shared" si="369"/>
        <v>2</v>
      </c>
      <c r="Q3931">
        <f t="shared" si="370"/>
        <v>32.36</v>
      </c>
      <c r="R3931" t="str">
        <f t="shared" si="367"/>
        <v>theater</v>
      </c>
      <c r="S3931" t="str">
        <f t="shared" si="368"/>
        <v>plays</v>
      </c>
      <c r="T3931">
        <f t="shared" si="371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66"/>
        <v>42433.338749999995</v>
      </c>
      <c r="P3932">
        <f t="shared" si="369"/>
        <v>0</v>
      </c>
      <c r="Q3932">
        <f t="shared" si="370"/>
        <v>0</v>
      </c>
      <c r="R3932" t="str">
        <f t="shared" si="367"/>
        <v>theater</v>
      </c>
      <c r="S3932" t="str">
        <f t="shared" si="368"/>
        <v>plays</v>
      </c>
      <c r="T3932">
        <f t="shared" si="371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66"/>
        <v>42228.151701388888</v>
      </c>
      <c r="P3933">
        <f t="shared" si="369"/>
        <v>0</v>
      </c>
      <c r="Q3933">
        <f t="shared" si="370"/>
        <v>0</v>
      </c>
      <c r="R3933" t="str">
        <f t="shared" si="367"/>
        <v>theater</v>
      </c>
      <c r="S3933" t="str">
        <f t="shared" si="368"/>
        <v>plays</v>
      </c>
      <c r="T3933">
        <f t="shared" si="371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66"/>
        <v>42415.168564814812</v>
      </c>
      <c r="P3934">
        <f t="shared" si="369"/>
        <v>0</v>
      </c>
      <c r="Q3934">
        <f t="shared" si="370"/>
        <v>1</v>
      </c>
      <c r="R3934" t="str">
        <f t="shared" si="367"/>
        <v>theater</v>
      </c>
      <c r="S3934" t="str">
        <f t="shared" si="368"/>
        <v>plays</v>
      </c>
      <c r="T3934">
        <f t="shared" si="371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66"/>
        <v>42538.968310185184</v>
      </c>
      <c r="P3935">
        <f t="shared" si="369"/>
        <v>16</v>
      </c>
      <c r="Q3935">
        <f t="shared" si="370"/>
        <v>91.83</v>
      </c>
      <c r="R3935" t="str">
        <f t="shared" si="367"/>
        <v>theater</v>
      </c>
      <c r="S3935" t="str">
        <f t="shared" si="368"/>
        <v>plays</v>
      </c>
      <c r="T3935">
        <f t="shared" si="371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66"/>
        <v>42233.671747685185</v>
      </c>
      <c r="P3936">
        <f t="shared" si="369"/>
        <v>11</v>
      </c>
      <c r="Q3936">
        <f t="shared" si="370"/>
        <v>45.83</v>
      </c>
      <c r="R3936" t="str">
        <f t="shared" si="367"/>
        <v>theater</v>
      </c>
      <c r="S3936" t="str">
        <f t="shared" si="368"/>
        <v>plays</v>
      </c>
      <c r="T3936">
        <f t="shared" si="371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66"/>
        <v>42221.656782407401</v>
      </c>
      <c r="P3937">
        <f t="shared" si="369"/>
        <v>44</v>
      </c>
      <c r="Q3937">
        <f t="shared" si="370"/>
        <v>57.17</v>
      </c>
      <c r="R3937" t="str">
        <f t="shared" si="367"/>
        <v>theater</v>
      </c>
      <c r="S3937" t="str">
        <f t="shared" si="368"/>
        <v>plays</v>
      </c>
      <c r="T3937">
        <f t="shared" si="371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66"/>
        <v>42675.262962962966</v>
      </c>
      <c r="P3938">
        <f t="shared" si="369"/>
        <v>0</v>
      </c>
      <c r="Q3938">
        <f t="shared" si="370"/>
        <v>0</v>
      </c>
      <c r="R3938" t="str">
        <f t="shared" si="367"/>
        <v>theater</v>
      </c>
      <c r="S3938" t="str">
        <f t="shared" si="368"/>
        <v>plays</v>
      </c>
      <c r="T3938">
        <f t="shared" si="371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66"/>
        <v>42534.631481481483</v>
      </c>
      <c r="P3939">
        <f t="shared" si="369"/>
        <v>86</v>
      </c>
      <c r="Q3939">
        <f t="shared" si="370"/>
        <v>248.5</v>
      </c>
      <c r="R3939" t="str">
        <f t="shared" si="367"/>
        <v>theater</v>
      </c>
      <c r="S3939" t="str">
        <f t="shared" si="368"/>
        <v>plays</v>
      </c>
      <c r="T3939">
        <f t="shared" si="371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66"/>
        <v>42151.905717592599</v>
      </c>
      <c r="P3940">
        <f t="shared" si="369"/>
        <v>12</v>
      </c>
      <c r="Q3940">
        <f t="shared" si="370"/>
        <v>79.400000000000006</v>
      </c>
      <c r="R3940" t="str">
        <f t="shared" si="367"/>
        <v>theater</v>
      </c>
      <c r="S3940" t="str">
        <f t="shared" si="368"/>
        <v>plays</v>
      </c>
      <c r="T3940">
        <f t="shared" si="371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66"/>
        <v>41915.400219907409</v>
      </c>
      <c r="P3941">
        <f t="shared" si="369"/>
        <v>0</v>
      </c>
      <c r="Q3941">
        <f t="shared" si="370"/>
        <v>5</v>
      </c>
      <c r="R3941" t="str">
        <f t="shared" si="367"/>
        <v>theater</v>
      </c>
      <c r="S3941" t="str">
        <f t="shared" si="368"/>
        <v>plays</v>
      </c>
      <c r="T3941">
        <f t="shared" si="371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66"/>
        <v>41961.492488425924</v>
      </c>
      <c r="P3942">
        <f t="shared" si="369"/>
        <v>0</v>
      </c>
      <c r="Q3942">
        <f t="shared" si="370"/>
        <v>5.5</v>
      </c>
      <c r="R3942" t="str">
        <f t="shared" si="367"/>
        <v>theater</v>
      </c>
      <c r="S3942" t="str">
        <f t="shared" si="368"/>
        <v>plays</v>
      </c>
      <c r="T3942">
        <f t="shared" si="371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66"/>
        <v>41940.587233796294</v>
      </c>
      <c r="P3943">
        <f t="shared" si="369"/>
        <v>1</v>
      </c>
      <c r="Q3943">
        <f t="shared" si="370"/>
        <v>25</v>
      </c>
      <c r="R3943" t="str">
        <f t="shared" si="367"/>
        <v>theater</v>
      </c>
      <c r="S3943" t="str">
        <f t="shared" si="368"/>
        <v>plays</v>
      </c>
      <c r="T3943">
        <f t="shared" si="371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66"/>
        <v>42111.904097222221</v>
      </c>
      <c r="P3944">
        <f t="shared" si="369"/>
        <v>0</v>
      </c>
      <c r="Q3944">
        <f t="shared" si="370"/>
        <v>0</v>
      </c>
      <c r="R3944" t="str">
        <f t="shared" si="367"/>
        <v>theater</v>
      </c>
      <c r="S3944" t="str">
        <f t="shared" si="368"/>
        <v>plays</v>
      </c>
      <c r="T3944">
        <f t="shared" si="371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66"/>
        <v>42279.778564814813</v>
      </c>
      <c r="P3945">
        <f t="shared" si="369"/>
        <v>36</v>
      </c>
      <c r="Q3945">
        <f t="shared" si="370"/>
        <v>137.08000000000001</v>
      </c>
      <c r="R3945" t="str">
        <f t="shared" si="367"/>
        <v>theater</v>
      </c>
      <c r="S3945" t="str">
        <f t="shared" si="368"/>
        <v>plays</v>
      </c>
      <c r="T3945">
        <f t="shared" si="371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66"/>
        <v>42213.662905092591</v>
      </c>
      <c r="P3946">
        <f t="shared" si="369"/>
        <v>0</v>
      </c>
      <c r="Q3946">
        <f t="shared" si="370"/>
        <v>0</v>
      </c>
      <c r="R3946" t="str">
        <f t="shared" si="367"/>
        <v>theater</v>
      </c>
      <c r="S3946" t="str">
        <f t="shared" si="368"/>
        <v>plays</v>
      </c>
      <c r="T3946">
        <f t="shared" si="371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66"/>
        <v>42109.801712962959</v>
      </c>
      <c r="P3947">
        <f t="shared" si="369"/>
        <v>0</v>
      </c>
      <c r="Q3947">
        <f t="shared" si="370"/>
        <v>5</v>
      </c>
      <c r="R3947" t="str">
        <f t="shared" si="367"/>
        <v>theater</v>
      </c>
      <c r="S3947" t="str">
        <f t="shared" si="368"/>
        <v>plays</v>
      </c>
      <c r="T3947">
        <f t="shared" si="371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66"/>
        <v>42031.833587962959</v>
      </c>
      <c r="P3948">
        <f t="shared" si="369"/>
        <v>3</v>
      </c>
      <c r="Q3948">
        <f t="shared" si="370"/>
        <v>39</v>
      </c>
      <c r="R3948" t="str">
        <f t="shared" si="367"/>
        <v>theater</v>
      </c>
      <c r="S3948" t="str">
        <f t="shared" si="368"/>
        <v>plays</v>
      </c>
      <c r="T3948">
        <f t="shared" si="371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66"/>
        <v>42615.142870370371</v>
      </c>
      <c r="P3949">
        <f t="shared" si="369"/>
        <v>3</v>
      </c>
      <c r="Q3949">
        <f t="shared" si="370"/>
        <v>50.5</v>
      </c>
      <c r="R3949" t="str">
        <f t="shared" si="367"/>
        <v>theater</v>
      </c>
      <c r="S3949" t="str">
        <f t="shared" si="368"/>
        <v>plays</v>
      </c>
      <c r="T3949">
        <f t="shared" si="371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66"/>
        <v>41829.325497685182</v>
      </c>
      <c r="P3950">
        <f t="shared" si="369"/>
        <v>0</v>
      </c>
      <c r="Q3950">
        <f t="shared" si="370"/>
        <v>0</v>
      </c>
      <c r="R3950" t="str">
        <f t="shared" si="367"/>
        <v>theater</v>
      </c>
      <c r="S3950" t="str">
        <f t="shared" si="368"/>
        <v>plays</v>
      </c>
      <c r="T3950">
        <f t="shared" si="371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66"/>
        <v>42016.120613425926</v>
      </c>
      <c r="P3951">
        <f t="shared" si="369"/>
        <v>16</v>
      </c>
      <c r="Q3951">
        <f t="shared" si="370"/>
        <v>49.28</v>
      </c>
      <c r="R3951" t="str">
        <f t="shared" si="367"/>
        <v>theater</v>
      </c>
      <c r="S3951" t="str">
        <f t="shared" si="368"/>
        <v>plays</v>
      </c>
      <c r="T3951">
        <f t="shared" si="371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66"/>
        <v>42439.702314814815</v>
      </c>
      <c r="P3952">
        <f t="shared" si="369"/>
        <v>1</v>
      </c>
      <c r="Q3952">
        <f t="shared" si="370"/>
        <v>25</v>
      </c>
      <c r="R3952" t="str">
        <f t="shared" si="367"/>
        <v>theater</v>
      </c>
      <c r="S3952" t="str">
        <f t="shared" si="368"/>
        <v>plays</v>
      </c>
      <c r="T3952">
        <f t="shared" si="371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66"/>
        <v>42433.825717592597</v>
      </c>
      <c r="P3953">
        <f t="shared" si="369"/>
        <v>0</v>
      </c>
      <c r="Q3953">
        <f t="shared" si="370"/>
        <v>1</v>
      </c>
      <c r="R3953" t="str">
        <f t="shared" si="367"/>
        <v>theater</v>
      </c>
      <c r="S3953" t="str">
        <f t="shared" si="368"/>
        <v>plays</v>
      </c>
      <c r="T3953">
        <f t="shared" si="371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66"/>
        <v>42243.790393518517</v>
      </c>
      <c r="P3954">
        <f t="shared" si="369"/>
        <v>0</v>
      </c>
      <c r="Q3954">
        <f t="shared" si="370"/>
        <v>25</v>
      </c>
      <c r="R3954" t="str">
        <f t="shared" si="367"/>
        <v>theater</v>
      </c>
      <c r="S3954" t="str">
        <f t="shared" si="368"/>
        <v>plays</v>
      </c>
      <c r="T3954">
        <f t="shared" si="371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66"/>
        <v>42550.048449074078</v>
      </c>
      <c r="P3955">
        <f t="shared" si="369"/>
        <v>0</v>
      </c>
      <c r="Q3955">
        <f t="shared" si="370"/>
        <v>0</v>
      </c>
      <c r="R3955" t="str">
        <f t="shared" si="367"/>
        <v>theater</v>
      </c>
      <c r="S3955" t="str">
        <f t="shared" si="368"/>
        <v>plays</v>
      </c>
      <c r="T3955">
        <f t="shared" si="371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66"/>
        <v>41774.651203703703</v>
      </c>
      <c r="P3956">
        <f t="shared" si="369"/>
        <v>0</v>
      </c>
      <c r="Q3956">
        <f t="shared" si="370"/>
        <v>0</v>
      </c>
      <c r="R3956" t="str">
        <f t="shared" si="367"/>
        <v>theater</v>
      </c>
      <c r="S3956" t="str">
        <f t="shared" si="368"/>
        <v>plays</v>
      </c>
      <c r="T3956">
        <f t="shared" si="371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66"/>
        <v>42306.848854166667</v>
      </c>
      <c r="P3957">
        <f t="shared" si="369"/>
        <v>24</v>
      </c>
      <c r="Q3957">
        <f t="shared" si="370"/>
        <v>53.13</v>
      </c>
      <c r="R3957" t="str">
        <f t="shared" si="367"/>
        <v>theater</v>
      </c>
      <c r="S3957" t="str">
        <f t="shared" si="368"/>
        <v>plays</v>
      </c>
      <c r="T3957">
        <f t="shared" si="371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66"/>
        <v>42457.932025462964</v>
      </c>
      <c r="P3958">
        <f t="shared" si="369"/>
        <v>0</v>
      </c>
      <c r="Q3958">
        <f t="shared" si="370"/>
        <v>0</v>
      </c>
      <c r="R3958" t="str">
        <f t="shared" si="367"/>
        <v>theater</v>
      </c>
      <c r="S3958" t="str">
        <f t="shared" si="368"/>
        <v>plays</v>
      </c>
      <c r="T3958">
        <f t="shared" si="371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66"/>
        <v>42513.976319444439</v>
      </c>
      <c r="P3959">
        <f t="shared" si="369"/>
        <v>0</v>
      </c>
      <c r="Q3959">
        <f t="shared" si="370"/>
        <v>7</v>
      </c>
      <c r="R3959" t="str">
        <f t="shared" si="367"/>
        <v>theater</v>
      </c>
      <c r="S3959" t="str">
        <f t="shared" si="368"/>
        <v>plays</v>
      </c>
      <c r="T3959">
        <f t="shared" si="371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66"/>
        <v>41816.950370370374</v>
      </c>
      <c r="P3960">
        <f t="shared" si="369"/>
        <v>32</v>
      </c>
      <c r="Q3960">
        <f t="shared" si="370"/>
        <v>40.06</v>
      </c>
      <c r="R3960" t="str">
        <f t="shared" si="367"/>
        <v>theater</v>
      </c>
      <c r="S3960" t="str">
        <f t="shared" si="368"/>
        <v>plays</v>
      </c>
      <c r="T3960">
        <f t="shared" si="371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66"/>
        <v>41880.788842592592</v>
      </c>
      <c r="P3961">
        <f t="shared" si="369"/>
        <v>24</v>
      </c>
      <c r="Q3961">
        <f t="shared" si="370"/>
        <v>24.33</v>
      </c>
      <c r="R3961" t="str">
        <f t="shared" si="367"/>
        <v>theater</v>
      </c>
      <c r="S3961" t="str">
        <f t="shared" si="368"/>
        <v>plays</v>
      </c>
      <c r="T3961">
        <f t="shared" si="371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66"/>
        <v>42342.845555555556</v>
      </c>
      <c r="P3962">
        <f t="shared" si="369"/>
        <v>2</v>
      </c>
      <c r="Q3962">
        <f t="shared" si="370"/>
        <v>11.25</v>
      </c>
      <c r="R3962" t="str">
        <f t="shared" si="367"/>
        <v>theater</v>
      </c>
      <c r="S3962" t="str">
        <f t="shared" si="368"/>
        <v>plays</v>
      </c>
      <c r="T3962">
        <f t="shared" si="371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66"/>
        <v>41745.891319444447</v>
      </c>
      <c r="P3963">
        <f t="shared" si="369"/>
        <v>0</v>
      </c>
      <c r="Q3963">
        <f t="shared" si="370"/>
        <v>10.5</v>
      </c>
      <c r="R3963" t="str">
        <f t="shared" si="367"/>
        <v>theater</v>
      </c>
      <c r="S3963" t="str">
        <f t="shared" si="368"/>
        <v>plays</v>
      </c>
      <c r="T3963">
        <f t="shared" si="371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66"/>
        <v>42311.621458333335</v>
      </c>
      <c r="P3964">
        <f t="shared" si="369"/>
        <v>3</v>
      </c>
      <c r="Q3964">
        <f t="shared" si="370"/>
        <v>15</v>
      </c>
      <c r="R3964" t="str">
        <f t="shared" si="367"/>
        <v>theater</v>
      </c>
      <c r="S3964" t="str">
        <f t="shared" si="368"/>
        <v>plays</v>
      </c>
      <c r="T3964">
        <f t="shared" si="371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66"/>
        <v>42296.154131944444</v>
      </c>
      <c r="P3965">
        <f t="shared" si="369"/>
        <v>0</v>
      </c>
      <c r="Q3965">
        <f t="shared" si="370"/>
        <v>0</v>
      </c>
      <c r="R3965" t="str">
        <f t="shared" si="367"/>
        <v>theater</v>
      </c>
      <c r="S3965" t="str">
        <f t="shared" si="368"/>
        <v>plays</v>
      </c>
      <c r="T3965">
        <f t="shared" si="371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66"/>
        <v>42053.722060185188</v>
      </c>
      <c r="P3966">
        <f t="shared" si="369"/>
        <v>6</v>
      </c>
      <c r="Q3966">
        <f t="shared" si="370"/>
        <v>42</v>
      </c>
      <c r="R3966" t="str">
        <f t="shared" si="367"/>
        <v>theater</v>
      </c>
      <c r="S3966" t="str">
        <f t="shared" si="368"/>
        <v>plays</v>
      </c>
      <c r="T3966">
        <f t="shared" si="371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66"/>
        <v>42414.235879629632</v>
      </c>
      <c r="P3967">
        <f t="shared" si="369"/>
        <v>14</v>
      </c>
      <c r="Q3967">
        <f t="shared" si="370"/>
        <v>71.25</v>
      </c>
      <c r="R3967" t="str">
        <f t="shared" si="367"/>
        <v>theater</v>
      </c>
      <c r="S3967" t="str">
        <f t="shared" si="368"/>
        <v>plays</v>
      </c>
      <c r="T3967">
        <f t="shared" si="371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66"/>
        <v>41801.711550925924</v>
      </c>
      <c r="P3968">
        <f t="shared" si="369"/>
        <v>1</v>
      </c>
      <c r="Q3968">
        <f t="shared" si="370"/>
        <v>22.5</v>
      </c>
      <c r="R3968" t="str">
        <f t="shared" si="367"/>
        <v>theater</v>
      </c>
      <c r="S3968" t="str">
        <f t="shared" si="368"/>
        <v>plays</v>
      </c>
      <c r="T3968">
        <f t="shared" si="371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66"/>
        <v>42770.290590277778</v>
      </c>
      <c r="P3969">
        <f t="shared" si="369"/>
        <v>24</v>
      </c>
      <c r="Q3969">
        <f t="shared" si="370"/>
        <v>41</v>
      </c>
      <c r="R3969" t="str">
        <f t="shared" si="367"/>
        <v>theater</v>
      </c>
      <c r="S3969" t="str">
        <f t="shared" si="368"/>
        <v>plays</v>
      </c>
      <c r="T3969">
        <f t="shared" si="371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372">(((J3970/60)/60)/24)+DATE(1970,1,1)</f>
        <v>42452.815659722226</v>
      </c>
      <c r="P3970">
        <f t="shared" si="369"/>
        <v>11</v>
      </c>
      <c r="Q3970">
        <f t="shared" si="370"/>
        <v>47.91</v>
      </c>
      <c r="R3970" t="str">
        <f t="shared" ref="R3970:R4033" si="373">LEFT(N3970,SEARCH("/",N3970)-1)</f>
        <v>theater</v>
      </c>
      <c r="S3970" t="str">
        <f t="shared" ref="S3970:S4033" si="374">RIGHT(N3970,LEN(N3970)-SEARCH("/",N3970))</f>
        <v>plays</v>
      </c>
      <c r="T3970">
        <f t="shared" si="371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372"/>
        <v>42601.854699074072</v>
      </c>
      <c r="P3971">
        <f t="shared" ref="P3971:P4034" si="375">ROUND(E3971/D3971*100,0)</f>
        <v>7</v>
      </c>
      <c r="Q3971">
        <f t="shared" ref="Q3971:Q4034" si="376">IFERROR(ROUND(E3971/L3971,2),0)</f>
        <v>35.17</v>
      </c>
      <c r="R3971" t="str">
        <f t="shared" si="373"/>
        <v>theater</v>
      </c>
      <c r="S3971" t="str">
        <f t="shared" si="374"/>
        <v>plays</v>
      </c>
      <c r="T3971">
        <f t="shared" ref="T3971:T4034" si="377">YEAR(O3971)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72"/>
        <v>42447.863553240735</v>
      </c>
      <c r="P3972">
        <f t="shared" si="375"/>
        <v>0</v>
      </c>
      <c r="Q3972">
        <f t="shared" si="376"/>
        <v>5.5</v>
      </c>
      <c r="R3972" t="str">
        <f t="shared" si="373"/>
        <v>theater</v>
      </c>
      <c r="S3972" t="str">
        <f t="shared" si="374"/>
        <v>plays</v>
      </c>
      <c r="T3972">
        <f t="shared" si="377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72"/>
        <v>41811.536180555559</v>
      </c>
      <c r="P3973">
        <f t="shared" si="375"/>
        <v>1</v>
      </c>
      <c r="Q3973">
        <f t="shared" si="376"/>
        <v>22.67</v>
      </c>
      <c r="R3973" t="str">
        <f t="shared" si="373"/>
        <v>theater</v>
      </c>
      <c r="S3973" t="str">
        <f t="shared" si="374"/>
        <v>plays</v>
      </c>
      <c r="T3973">
        <f t="shared" si="377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72"/>
        <v>41981.067523148144</v>
      </c>
      <c r="P3974">
        <f t="shared" si="375"/>
        <v>21</v>
      </c>
      <c r="Q3974">
        <f t="shared" si="376"/>
        <v>26.38</v>
      </c>
      <c r="R3974" t="str">
        <f t="shared" si="373"/>
        <v>theater</v>
      </c>
      <c r="S3974" t="str">
        <f t="shared" si="374"/>
        <v>plays</v>
      </c>
      <c r="T3974">
        <f t="shared" si="377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72"/>
        <v>42469.68414351852</v>
      </c>
      <c r="P3975">
        <f t="shared" si="375"/>
        <v>78</v>
      </c>
      <c r="Q3975">
        <f t="shared" si="376"/>
        <v>105.54</v>
      </c>
      <c r="R3975" t="str">
        <f t="shared" si="373"/>
        <v>theater</v>
      </c>
      <c r="S3975" t="str">
        <f t="shared" si="374"/>
        <v>plays</v>
      </c>
      <c r="T3975">
        <f t="shared" si="377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72"/>
        <v>42493.546851851846</v>
      </c>
      <c r="P3976">
        <f t="shared" si="375"/>
        <v>32</v>
      </c>
      <c r="Q3976">
        <f t="shared" si="376"/>
        <v>29.09</v>
      </c>
      <c r="R3976" t="str">
        <f t="shared" si="373"/>
        <v>theater</v>
      </c>
      <c r="S3976" t="str">
        <f t="shared" si="374"/>
        <v>plays</v>
      </c>
      <c r="T3976">
        <f t="shared" si="377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72"/>
        <v>42534.866875</v>
      </c>
      <c r="P3977">
        <f t="shared" si="375"/>
        <v>0</v>
      </c>
      <c r="Q3977">
        <f t="shared" si="376"/>
        <v>0</v>
      </c>
      <c r="R3977" t="str">
        <f t="shared" si="373"/>
        <v>theater</v>
      </c>
      <c r="S3977" t="str">
        <f t="shared" si="374"/>
        <v>plays</v>
      </c>
      <c r="T3977">
        <f t="shared" si="377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72"/>
        <v>41830.858344907407</v>
      </c>
      <c r="P3978">
        <f t="shared" si="375"/>
        <v>48</v>
      </c>
      <c r="Q3978">
        <f t="shared" si="376"/>
        <v>62</v>
      </c>
      <c r="R3978" t="str">
        <f t="shared" si="373"/>
        <v>theater</v>
      </c>
      <c r="S3978" t="str">
        <f t="shared" si="374"/>
        <v>plays</v>
      </c>
      <c r="T3978">
        <f t="shared" si="377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72"/>
        <v>42543.788564814815</v>
      </c>
      <c r="P3979">
        <f t="shared" si="375"/>
        <v>1</v>
      </c>
      <c r="Q3979">
        <f t="shared" si="376"/>
        <v>217.5</v>
      </c>
      <c r="R3979" t="str">
        <f t="shared" si="373"/>
        <v>theater</v>
      </c>
      <c r="S3979" t="str">
        <f t="shared" si="374"/>
        <v>plays</v>
      </c>
      <c r="T3979">
        <f t="shared" si="377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72"/>
        <v>41975.642974537041</v>
      </c>
      <c r="P3980">
        <f t="shared" si="375"/>
        <v>11</v>
      </c>
      <c r="Q3980">
        <f t="shared" si="376"/>
        <v>26.75</v>
      </c>
      <c r="R3980" t="str">
        <f t="shared" si="373"/>
        <v>theater</v>
      </c>
      <c r="S3980" t="str">
        <f t="shared" si="374"/>
        <v>plays</v>
      </c>
      <c r="T3980">
        <f t="shared" si="377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72"/>
        <v>42069.903437500005</v>
      </c>
      <c r="P3981">
        <f t="shared" si="375"/>
        <v>2</v>
      </c>
      <c r="Q3981">
        <f t="shared" si="376"/>
        <v>18.329999999999998</v>
      </c>
      <c r="R3981" t="str">
        <f t="shared" si="373"/>
        <v>theater</v>
      </c>
      <c r="S3981" t="str">
        <f t="shared" si="374"/>
        <v>plays</v>
      </c>
      <c r="T3981">
        <f t="shared" si="377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72"/>
        <v>41795.598923611113</v>
      </c>
      <c r="P3982">
        <f t="shared" si="375"/>
        <v>18</v>
      </c>
      <c r="Q3982">
        <f t="shared" si="376"/>
        <v>64.290000000000006</v>
      </c>
      <c r="R3982" t="str">
        <f t="shared" si="373"/>
        <v>theater</v>
      </c>
      <c r="S3982" t="str">
        <f t="shared" si="374"/>
        <v>plays</v>
      </c>
      <c r="T3982">
        <f t="shared" si="377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72"/>
        <v>42508.179965277777</v>
      </c>
      <c r="P3983">
        <f t="shared" si="375"/>
        <v>4</v>
      </c>
      <c r="Q3983">
        <f t="shared" si="376"/>
        <v>175</v>
      </c>
      <c r="R3983" t="str">
        <f t="shared" si="373"/>
        <v>theater</v>
      </c>
      <c r="S3983" t="str">
        <f t="shared" si="374"/>
        <v>plays</v>
      </c>
      <c r="T3983">
        <f t="shared" si="377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72"/>
        <v>42132.809953703705</v>
      </c>
      <c r="P3984">
        <f t="shared" si="375"/>
        <v>20</v>
      </c>
      <c r="Q3984">
        <f t="shared" si="376"/>
        <v>34</v>
      </c>
      <c r="R3984" t="str">
        <f t="shared" si="373"/>
        <v>theater</v>
      </c>
      <c r="S3984" t="str">
        <f t="shared" si="374"/>
        <v>plays</v>
      </c>
      <c r="T3984">
        <f t="shared" si="377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72"/>
        <v>41747.86986111111</v>
      </c>
      <c r="P3985">
        <f t="shared" si="375"/>
        <v>35</v>
      </c>
      <c r="Q3985">
        <f t="shared" si="376"/>
        <v>84.28</v>
      </c>
      <c r="R3985" t="str">
        <f t="shared" si="373"/>
        <v>theater</v>
      </c>
      <c r="S3985" t="str">
        <f t="shared" si="374"/>
        <v>plays</v>
      </c>
      <c r="T3985">
        <f t="shared" si="377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72"/>
        <v>41920.963472222218</v>
      </c>
      <c r="P3986">
        <f t="shared" si="375"/>
        <v>6</v>
      </c>
      <c r="Q3986">
        <f t="shared" si="376"/>
        <v>9.5</v>
      </c>
      <c r="R3986" t="str">
        <f t="shared" si="373"/>
        <v>theater</v>
      </c>
      <c r="S3986" t="str">
        <f t="shared" si="374"/>
        <v>plays</v>
      </c>
      <c r="T3986">
        <f t="shared" si="377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72"/>
        <v>42399.707407407404</v>
      </c>
      <c r="P3987">
        <f t="shared" si="375"/>
        <v>32</v>
      </c>
      <c r="Q3987">
        <f t="shared" si="376"/>
        <v>33.74</v>
      </c>
      <c r="R3987" t="str">
        <f t="shared" si="373"/>
        <v>theater</v>
      </c>
      <c r="S3987" t="str">
        <f t="shared" si="374"/>
        <v>plays</v>
      </c>
      <c r="T3987">
        <f t="shared" si="377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72"/>
        <v>42467.548541666663</v>
      </c>
      <c r="P3988">
        <f t="shared" si="375"/>
        <v>10</v>
      </c>
      <c r="Q3988">
        <f t="shared" si="376"/>
        <v>37.54</v>
      </c>
      <c r="R3988" t="str">
        <f t="shared" si="373"/>
        <v>theater</v>
      </c>
      <c r="S3988" t="str">
        <f t="shared" si="374"/>
        <v>plays</v>
      </c>
      <c r="T3988">
        <f t="shared" si="377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72"/>
        <v>41765.92465277778</v>
      </c>
      <c r="P3989">
        <f t="shared" si="375"/>
        <v>38</v>
      </c>
      <c r="Q3989">
        <f t="shared" si="376"/>
        <v>11.62</v>
      </c>
      <c r="R3989" t="str">
        <f t="shared" si="373"/>
        <v>theater</v>
      </c>
      <c r="S3989" t="str">
        <f t="shared" si="374"/>
        <v>plays</v>
      </c>
      <c r="T3989">
        <f t="shared" si="377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72"/>
        <v>42230.08116898148</v>
      </c>
      <c r="P3990">
        <f t="shared" si="375"/>
        <v>2</v>
      </c>
      <c r="Q3990">
        <f t="shared" si="376"/>
        <v>8</v>
      </c>
      <c r="R3990" t="str">
        <f t="shared" si="373"/>
        <v>theater</v>
      </c>
      <c r="S3990" t="str">
        <f t="shared" si="374"/>
        <v>plays</v>
      </c>
      <c r="T3990">
        <f t="shared" si="377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72"/>
        <v>42286.749780092592</v>
      </c>
      <c r="P3991">
        <f t="shared" si="375"/>
        <v>0</v>
      </c>
      <c r="Q3991">
        <f t="shared" si="376"/>
        <v>0</v>
      </c>
      <c r="R3991" t="str">
        <f t="shared" si="373"/>
        <v>theater</v>
      </c>
      <c r="S3991" t="str">
        <f t="shared" si="374"/>
        <v>plays</v>
      </c>
      <c r="T3991">
        <f t="shared" si="377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72"/>
        <v>42401.672372685185</v>
      </c>
      <c r="P3992">
        <f t="shared" si="375"/>
        <v>4</v>
      </c>
      <c r="Q3992">
        <f t="shared" si="376"/>
        <v>23</v>
      </c>
      <c r="R3992" t="str">
        <f t="shared" si="373"/>
        <v>theater</v>
      </c>
      <c r="S3992" t="str">
        <f t="shared" si="374"/>
        <v>plays</v>
      </c>
      <c r="T3992">
        <f t="shared" si="377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72"/>
        <v>42125.644467592589</v>
      </c>
      <c r="P3993">
        <f t="shared" si="375"/>
        <v>20</v>
      </c>
      <c r="Q3993">
        <f t="shared" si="376"/>
        <v>100</v>
      </c>
      <c r="R3993" t="str">
        <f t="shared" si="373"/>
        <v>theater</v>
      </c>
      <c r="S3993" t="str">
        <f t="shared" si="374"/>
        <v>plays</v>
      </c>
      <c r="T3993">
        <f t="shared" si="377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72"/>
        <v>42289.94049768518</v>
      </c>
      <c r="P3994">
        <f t="shared" si="375"/>
        <v>5</v>
      </c>
      <c r="Q3994">
        <f t="shared" si="376"/>
        <v>60.11</v>
      </c>
      <c r="R3994" t="str">
        <f t="shared" si="373"/>
        <v>theater</v>
      </c>
      <c r="S3994" t="str">
        <f t="shared" si="374"/>
        <v>plays</v>
      </c>
      <c r="T3994">
        <f t="shared" si="377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72"/>
        <v>42107.864722222221</v>
      </c>
      <c r="P3995">
        <f t="shared" si="375"/>
        <v>0</v>
      </c>
      <c r="Q3995">
        <f t="shared" si="376"/>
        <v>3</v>
      </c>
      <c r="R3995" t="str">
        <f t="shared" si="373"/>
        <v>theater</v>
      </c>
      <c r="S3995" t="str">
        <f t="shared" si="374"/>
        <v>plays</v>
      </c>
      <c r="T3995">
        <f t="shared" si="377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72"/>
        <v>41809.389930555553</v>
      </c>
      <c r="P3996">
        <f t="shared" si="375"/>
        <v>0</v>
      </c>
      <c r="Q3996">
        <f t="shared" si="376"/>
        <v>5</v>
      </c>
      <c r="R3996" t="str">
        <f t="shared" si="373"/>
        <v>theater</v>
      </c>
      <c r="S3996" t="str">
        <f t="shared" si="374"/>
        <v>plays</v>
      </c>
      <c r="T3996">
        <f t="shared" si="377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72"/>
        <v>42019.683761574073</v>
      </c>
      <c r="P3997">
        <f t="shared" si="375"/>
        <v>35</v>
      </c>
      <c r="Q3997">
        <f t="shared" si="376"/>
        <v>17.5</v>
      </c>
      <c r="R3997" t="str">
        <f t="shared" si="373"/>
        <v>theater</v>
      </c>
      <c r="S3997" t="str">
        <f t="shared" si="374"/>
        <v>plays</v>
      </c>
      <c r="T3997">
        <f t="shared" si="377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72"/>
        <v>41950.26694444444</v>
      </c>
      <c r="P3998">
        <f t="shared" si="375"/>
        <v>17</v>
      </c>
      <c r="Q3998">
        <f t="shared" si="376"/>
        <v>29.24</v>
      </c>
      <c r="R3998" t="str">
        <f t="shared" si="373"/>
        <v>theater</v>
      </c>
      <c r="S3998" t="str">
        <f t="shared" si="374"/>
        <v>plays</v>
      </c>
      <c r="T3998">
        <f t="shared" si="377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72"/>
        <v>42069.391446759255</v>
      </c>
      <c r="P3999">
        <f t="shared" si="375"/>
        <v>0</v>
      </c>
      <c r="Q3999">
        <f t="shared" si="376"/>
        <v>0</v>
      </c>
      <c r="R3999" t="str">
        <f t="shared" si="373"/>
        <v>theater</v>
      </c>
      <c r="S3999" t="str">
        <f t="shared" si="374"/>
        <v>plays</v>
      </c>
      <c r="T3999">
        <f t="shared" si="377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72"/>
        <v>42061.963263888887</v>
      </c>
      <c r="P4000">
        <f t="shared" si="375"/>
        <v>57</v>
      </c>
      <c r="Q4000">
        <f t="shared" si="376"/>
        <v>59.58</v>
      </c>
      <c r="R4000" t="str">
        <f t="shared" si="373"/>
        <v>theater</v>
      </c>
      <c r="S4000" t="str">
        <f t="shared" si="374"/>
        <v>plays</v>
      </c>
      <c r="T4000">
        <f t="shared" si="377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72"/>
        <v>41842.828680555554</v>
      </c>
      <c r="P4001">
        <f t="shared" si="375"/>
        <v>17</v>
      </c>
      <c r="Q4001">
        <f t="shared" si="376"/>
        <v>82.57</v>
      </c>
      <c r="R4001" t="str">
        <f t="shared" si="373"/>
        <v>theater</v>
      </c>
      <c r="S4001" t="str">
        <f t="shared" si="374"/>
        <v>plays</v>
      </c>
      <c r="T4001">
        <f t="shared" si="377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72"/>
        <v>42437.64534722222</v>
      </c>
      <c r="P4002">
        <f t="shared" si="375"/>
        <v>0</v>
      </c>
      <c r="Q4002">
        <f t="shared" si="376"/>
        <v>10</v>
      </c>
      <c r="R4002" t="str">
        <f t="shared" si="373"/>
        <v>theater</v>
      </c>
      <c r="S4002" t="str">
        <f t="shared" si="374"/>
        <v>plays</v>
      </c>
      <c r="T4002">
        <f t="shared" si="377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72"/>
        <v>42775.964212962965</v>
      </c>
      <c r="P4003">
        <f t="shared" si="375"/>
        <v>38</v>
      </c>
      <c r="Q4003">
        <f t="shared" si="376"/>
        <v>32.36</v>
      </c>
      <c r="R4003" t="str">
        <f t="shared" si="373"/>
        <v>theater</v>
      </c>
      <c r="S4003" t="str">
        <f t="shared" si="374"/>
        <v>plays</v>
      </c>
      <c r="T4003">
        <f t="shared" si="377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72"/>
        <v>41879.043530092589</v>
      </c>
      <c r="P4004">
        <f t="shared" si="375"/>
        <v>2</v>
      </c>
      <c r="Q4004">
        <f t="shared" si="376"/>
        <v>5.75</v>
      </c>
      <c r="R4004" t="str">
        <f t="shared" si="373"/>
        <v>theater</v>
      </c>
      <c r="S4004" t="str">
        <f t="shared" si="374"/>
        <v>plays</v>
      </c>
      <c r="T4004">
        <f t="shared" si="377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72"/>
        <v>42020.587349537032</v>
      </c>
      <c r="P4005">
        <f t="shared" si="375"/>
        <v>10</v>
      </c>
      <c r="Q4005">
        <f t="shared" si="376"/>
        <v>100.5</v>
      </c>
      <c r="R4005" t="str">
        <f t="shared" si="373"/>
        <v>theater</v>
      </c>
      <c r="S4005" t="str">
        <f t="shared" si="374"/>
        <v>plays</v>
      </c>
      <c r="T4005">
        <f t="shared" si="377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72"/>
        <v>41890.16269675926</v>
      </c>
      <c r="P4006">
        <f t="shared" si="375"/>
        <v>0</v>
      </c>
      <c r="Q4006">
        <f t="shared" si="376"/>
        <v>1</v>
      </c>
      <c r="R4006" t="str">
        <f t="shared" si="373"/>
        <v>theater</v>
      </c>
      <c r="S4006" t="str">
        <f t="shared" si="374"/>
        <v>plays</v>
      </c>
      <c r="T4006">
        <f t="shared" si="377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72"/>
        <v>41872.807696759257</v>
      </c>
      <c r="P4007">
        <f t="shared" si="375"/>
        <v>1</v>
      </c>
      <c r="Q4007">
        <f t="shared" si="376"/>
        <v>20</v>
      </c>
      <c r="R4007" t="str">
        <f t="shared" si="373"/>
        <v>theater</v>
      </c>
      <c r="S4007" t="str">
        <f t="shared" si="374"/>
        <v>plays</v>
      </c>
      <c r="T4007">
        <f t="shared" si="377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72"/>
        <v>42391.772997685184</v>
      </c>
      <c r="P4008">
        <f t="shared" si="375"/>
        <v>0</v>
      </c>
      <c r="Q4008">
        <f t="shared" si="376"/>
        <v>2</v>
      </c>
      <c r="R4008" t="str">
        <f t="shared" si="373"/>
        <v>theater</v>
      </c>
      <c r="S4008" t="str">
        <f t="shared" si="374"/>
        <v>plays</v>
      </c>
      <c r="T4008">
        <f t="shared" si="377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72"/>
        <v>41848.772928240738</v>
      </c>
      <c r="P4009">
        <f t="shared" si="375"/>
        <v>0</v>
      </c>
      <c r="Q4009">
        <f t="shared" si="376"/>
        <v>5</v>
      </c>
      <c r="R4009" t="str">
        <f t="shared" si="373"/>
        <v>theater</v>
      </c>
      <c r="S4009" t="str">
        <f t="shared" si="374"/>
        <v>plays</v>
      </c>
      <c r="T4009">
        <f t="shared" si="377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72"/>
        <v>42177.964201388888</v>
      </c>
      <c r="P4010">
        <f t="shared" si="375"/>
        <v>6</v>
      </c>
      <c r="Q4010">
        <f t="shared" si="376"/>
        <v>15</v>
      </c>
      <c r="R4010" t="str">
        <f t="shared" si="373"/>
        <v>theater</v>
      </c>
      <c r="S4010" t="str">
        <f t="shared" si="374"/>
        <v>plays</v>
      </c>
      <c r="T4010">
        <f t="shared" si="377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72"/>
        <v>41851.700925925928</v>
      </c>
      <c r="P4011">
        <f t="shared" si="375"/>
        <v>4</v>
      </c>
      <c r="Q4011">
        <f t="shared" si="376"/>
        <v>25</v>
      </c>
      <c r="R4011" t="str">
        <f t="shared" si="373"/>
        <v>theater</v>
      </c>
      <c r="S4011" t="str">
        <f t="shared" si="374"/>
        <v>plays</v>
      </c>
      <c r="T4011">
        <f t="shared" si="377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72"/>
        <v>41921.770439814813</v>
      </c>
      <c r="P4012">
        <f t="shared" si="375"/>
        <v>24</v>
      </c>
      <c r="Q4012">
        <f t="shared" si="376"/>
        <v>45.84</v>
      </c>
      <c r="R4012" t="str">
        <f t="shared" si="373"/>
        <v>theater</v>
      </c>
      <c r="S4012" t="str">
        <f t="shared" si="374"/>
        <v>plays</v>
      </c>
      <c r="T4012">
        <f t="shared" si="377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72"/>
        <v>42002.54488425926</v>
      </c>
      <c r="P4013">
        <f t="shared" si="375"/>
        <v>8</v>
      </c>
      <c r="Q4013">
        <f t="shared" si="376"/>
        <v>4.75</v>
      </c>
      <c r="R4013" t="str">
        <f t="shared" si="373"/>
        <v>theater</v>
      </c>
      <c r="S4013" t="str">
        <f t="shared" si="374"/>
        <v>plays</v>
      </c>
      <c r="T4013">
        <f t="shared" si="377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72"/>
        <v>42096.544548611113</v>
      </c>
      <c r="P4014">
        <f t="shared" si="375"/>
        <v>0</v>
      </c>
      <c r="Q4014">
        <f t="shared" si="376"/>
        <v>0</v>
      </c>
      <c r="R4014" t="str">
        <f t="shared" si="373"/>
        <v>theater</v>
      </c>
      <c r="S4014" t="str">
        <f t="shared" si="374"/>
        <v>plays</v>
      </c>
      <c r="T4014">
        <f t="shared" si="377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72"/>
        <v>42021.301192129627</v>
      </c>
      <c r="P4015">
        <f t="shared" si="375"/>
        <v>1</v>
      </c>
      <c r="Q4015">
        <f t="shared" si="376"/>
        <v>13</v>
      </c>
      <c r="R4015" t="str">
        <f t="shared" si="373"/>
        <v>theater</v>
      </c>
      <c r="S4015" t="str">
        <f t="shared" si="374"/>
        <v>plays</v>
      </c>
      <c r="T4015">
        <f t="shared" si="377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72"/>
        <v>42419.246168981481</v>
      </c>
      <c r="P4016">
        <f t="shared" si="375"/>
        <v>0</v>
      </c>
      <c r="Q4016">
        <f t="shared" si="376"/>
        <v>0</v>
      </c>
      <c r="R4016" t="str">
        <f t="shared" si="373"/>
        <v>theater</v>
      </c>
      <c r="S4016" t="str">
        <f t="shared" si="374"/>
        <v>plays</v>
      </c>
      <c r="T4016">
        <f t="shared" si="377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72"/>
        <v>42174.780821759254</v>
      </c>
      <c r="P4017">
        <f t="shared" si="375"/>
        <v>0</v>
      </c>
      <c r="Q4017">
        <f t="shared" si="376"/>
        <v>1</v>
      </c>
      <c r="R4017" t="str">
        <f t="shared" si="373"/>
        <v>theater</v>
      </c>
      <c r="S4017" t="str">
        <f t="shared" si="374"/>
        <v>plays</v>
      </c>
      <c r="T4017">
        <f t="shared" si="377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72"/>
        <v>41869.872685185182</v>
      </c>
      <c r="P4018">
        <f t="shared" si="375"/>
        <v>14</v>
      </c>
      <c r="Q4018">
        <f t="shared" si="376"/>
        <v>10</v>
      </c>
      <c r="R4018" t="str">
        <f t="shared" si="373"/>
        <v>theater</v>
      </c>
      <c r="S4018" t="str">
        <f t="shared" si="374"/>
        <v>plays</v>
      </c>
      <c r="T4018">
        <f t="shared" si="377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72"/>
        <v>41856.672152777777</v>
      </c>
      <c r="P4019">
        <f t="shared" si="375"/>
        <v>1</v>
      </c>
      <c r="Q4019">
        <f t="shared" si="376"/>
        <v>52.5</v>
      </c>
      <c r="R4019" t="str">
        <f t="shared" si="373"/>
        <v>theater</v>
      </c>
      <c r="S4019" t="str">
        <f t="shared" si="374"/>
        <v>plays</v>
      </c>
      <c r="T4019">
        <f t="shared" si="377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72"/>
        <v>42620.91097222222</v>
      </c>
      <c r="P4020">
        <f t="shared" si="375"/>
        <v>9</v>
      </c>
      <c r="Q4020">
        <f t="shared" si="376"/>
        <v>32.5</v>
      </c>
      <c r="R4020" t="str">
        <f t="shared" si="373"/>
        <v>theater</v>
      </c>
      <c r="S4020" t="str">
        <f t="shared" si="374"/>
        <v>plays</v>
      </c>
      <c r="T4020">
        <f t="shared" si="377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72"/>
        <v>42417.675879629634</v>
      </c>
      <c r="P4021">
        <f t="shared" si="375"/>
        <v>1</v>
      </c>
      <c r="Q4021">
        <f t="shared" si="376"/>
        <v>7.25</v>
      </c>
      <c r="R4021" t="str">
        <f t="shared" si="373"/>
        <v>theater</v>
      </c>
      <c r="S4021" t="str">
        <f t="shared" si="374"/>
        <v>plays</v>
      </c>
      <c r="T4021">
        <f t="shared" si="377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72"/>
        <v>42057.190960648149</v>
      </c>
      <c r="P4022">
        <f t="shared" si="375"/>
        <v>17</v>
      </c>
      <c r="Q4022">
        <f t="shared" si="376"/>
        <v>33.33</v>
      </c>
      <c r="R4022" t="str">
        <f t="shared" si="373"/>
        <v>theater</v>
      </c>
      <c r="S4022" t="str">
        <f t="shared" si="374"/>
        <v>plays</v>
      </c>
      <c r="T4022">
        <f t="shared" si="377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72"/>
        <v>41878.911550925928</v>
      </c>
      <c r="P4023">
        <f t="shared" si="375"/>
        <v>1</v>
      </c>
      <c r="Q4023">
        <f t="shared" si="376"/>
        <v>62.5</v>
      </c>
      <c r="R4023" t="str">
        <f t="shared" si="373"/>
        <v>theater</v>
      </c>
      <c r="S4023" t="str">
        <f t="shared" si="374"/>
        <v>plays</v>
      </c>
      <c r="T4023">
        <f t="shared" si="377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72"/>
        <v>41990.584108796291</v>
      </c>
      <c r="P4024">
        <f t="shared" si="375"/>
        <v>70</v>
      </c>
      <c r="Q4024">
        <f t="shared" si="376"/>
        <v>63.56</v>
      </c>
      <c r="R4024" t="str">
        <f t="shared" si="373"/>
        <v>theater</v>
      </c>
      <c r="S4024" t="str">
        <f t="shared" si="374"/>
        <v>plays</v>
      </c>
      <c r="T4024">
        <f t="shared" si="377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72"/>
        <v>42408.999571759254</v>
      </c>
      <c r="P4025">
        <f t="shared" si="375"/>
        <v>0</v>
      </c>
      <c r="Q4025">
        <f t="shared" si="376"/>
        <v>0</v>
      </c>
      <c r="R4025" t="str">
        <f t="shared" si="373"/>
        <v>theater</v>
      </c>
      <c r="S4025" t="str">
        <f t="shared" si="374"/>
        <v>plays</v>
      </c>
      <c r="T4025">
        <f t="shared" si="377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72"/>
        <v>42217.670104166667</v>
      </c>
      <c r="P4026">
        <f t="shared" si="375"/>
        <v>1</v>
      </c>
      <c r="Q4026">
        <f t="shared" si="376"/>
        <v>10</v>
      </c>
      <c r="R4026" t="str">
        <f t="shared" si="373"/>
        <v>theater</v>
      </c>
      <c r="S4026" t="str">
        <f t="shared" si="374"/>
        <v>plays</v>
      </c>
      <c r="T4026">
        <f t="shared" si="377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72"/>
        <v>42151.237685185188</v>
      </c>
      <c r="P4027">
        <f t="shared" si="375"/>
        <v>5</v>
      </c>
      <c r="Q4027">
        <f t="shared" si="376"/>
        <v>62.5</v>
      </c>
      <c r="R4027" t="str">
        <f t="shared" si="373"/>
        <v>theater</v>
      </c>
      <c r="S4027" t="str">
        <f t="shared" si="374"/>
        <v>plays</v>
      </c>
      <c r="T4027">
        <f t="shared" si="377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72"/>
        <v>42282.655543981484</v>
      </c>
      <c r="P4028">
        <f t="shared" si="375"/>
        <v>0</v>
      </c>
      <c r="Q4028">
        <f t="shared" si="376"/>
        <v>0</v>
      </c>
      <c r="R4028" t="str">
        <f t="shared" si="373"/>
        <v>theater</v>
      </c>
      <c r="S4028" t="str">
        <f t="shared" si="374"/>
        <v>plays</v>
      </c>
      <c r="T4028">
        <f t="shared" si="377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72"/>
        <v>42768.97084490741</v>
      </c>
      <c r="P4029">
        <f t="shared" si="375"/>
        <v>7</v>
      </c>
      <c r="Q4029">
        <f t="shared" si="376"/>
        <v>30.71</v>
      </c>
      <c r="R4029" t="str">
        <f t="shared" si="373"/>
        <v>theater</v>
      </c>
      <c r="S4029" t="str">
        <f t="shared" si="374"/>
        <v>plays</v>
      </c>
      <c r="T4029">
        <f t="shared" si="377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72"/>
        <v>41765.938657407409</v>
      </c>
      <c r="P4030">
        <f t="shared" si="375"/>
        <v>28</v>
      </c>
      <c r="Q4030">
        <f t="shared" si="376"/>
        <v>51</v>
      </c>
      <c r="R4030" t="str">
        <f t="shared" si="373"/>
        <v>theater</v>
      </c>
      <c r="S4030" t="str">
        <f t="shared" si="374"/>
        <v>plays</v>
      </c>
      <c r="T4030">
        <f t="shared" si="377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72"/>
        <v>42322.025115740747</v>
      </c>
      <c r="P4031">
        <f t="shared" si="375"/>
        <v>0</v>
      </c>
      <c r="Q4031">
        <f t="shared" si="376"/>
        <v>0</v>
      </c>
      <c r="R4031" t="str">
        <f t="shared" si="373"/>
        <v>theater</v>
      </c>
      <c r="S4031" t="str">
        <f t="shared" si="374"/>
        <v>plays</v>
      </c>
      <c r="T4031">
        <f t="shared" si="377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72"/>
        <v>42374.655081018514</v>
      </c>
      <c r="P4032">
        <f t="shared" si="375"/>
        <v>16</v>
      </c>
      <c r="Q4032">
        <f t="shared" si="376"/>
        <v>66.67</v>
      </c>
      <c r="R4032" t="str">
        <f t="shared" si="373"/>
        <v>theater</v>
      </c>
      <c r="S4032" t="str">
        <f t="shared" si="374"/>
        <v>plays</v>
      </c>
      <c r="T4032">
        <f t="shared" si="377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72"/>
        <v>41941.585231481484</v>
      </c>
      <c r="P4033">
        <f t="shared" si="375"/>
        <v>0</v>
      </c>
      <c r="Q4033">
        <f t="shared" si="376"/>
        <v>0</v>
      </c>
      <c r="R4033" t="str">
        <f t="shared" si="373"/>
        <v>theater</v>
      </c>
      <c r="S4033" t="str">
        <f t="shared" si="374"/>
        <v>plays</v>
      </c>
      <c r="T4033">
        <f t="shared" si="377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78">(((J4034/60)/60)/24)+DATE(1970,1,1)</f>
        <v>42293.809212962966</v>
      </c>
      <c r="P4034">
        <f t="shared" si="375"/>
        <v>7</v>
      </c>
      <c r="Q4034">
        <f t="shared" si="376"/>
        <v>59</v>
      </c>
      <c r="R4034" t="str">
        <f t="shared" ref="R4034:R4097" si="379">LEFT(N4034,SEARCH("/",N4034)-1)</f>
        <v>theater</v>
      </c>
      <c r="S4034" t="str">
        <f t="shared" ref="S4034:S4097" si="380">RIGHT(N4034,LEN(N4034)-SEARCH("/",N4034))</f>
        <v>plays</v>
      </c>
      <c r="T4034">
        <f t="shared" si="377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378"/>
        <v>42614.268796296295</v>
      </c>
      <c r="P4035">
        <f t="shared" ref="P4035:P4098" si="381">ROUND(E4035/D4035*100,0)</f>
        <v>26</v>
      </c>
      <c r="Q4035">
        <f t="shared" ref="Q4035:Q4098" si="382">IFERROR(ROUND(E4035/L4035,2),0)</f>
        <v>65.34</v>
      </c>
      <c r="R4035" t="str">
        <f t="shared" si="379"/>
        <v>theater</v>
      </c>
      <c r="S4035" t="str">
        <f t="shared" si="380"/>
        <v>plays</v>
      </c>
      <c r="T4035">
        <f t="shared" ref="T4035:T4098" si="383">YEAR(O4035)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78"/>
        <v>42067.947337962964</v>
      </c>
      <c r="P4036">
        <f t="shared" si="381"/>
        <v>1</v>
      </c>
      <c r="Q4036">
        <f t="shared" si="382"/>
        <v>100</v>
      </c>
      <c r="R4036" t="str">
        <f t="shared" si="379"/>
        <v>theater</v>
      </c>
      <c r="S4036" t="str">
        <f t="shared" si="380"/>
        <v>plays</v>
      </c>
      <c r="T4036">
        <f t="shared" si="383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78"/>
        <v>41903.882951388885</v>
      </c>
      <c r="P4037">
        <f t="shared" si="381"/>
        <v>37</v>
      </c>
      <c r="Q4037">
        <f t="shared" si="382"/>
        <v>147.4</v>
      </c>
      <c r="R4037" t="str">
        <f t="shared" si="379"/>
        <v>theater</v>
      </c>
      <c r="S4037" t="str">
        <f t="shared" si="380"/>
        <v>plays</v>
      </c>
      <c r="T4037">
        <f t="shared" si="383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78"/>
        <v>41804.937083333331</v>
      </c>
      <c r="P4038">
        <f t="shared" si="381"/>
        <v>47</v>
      </c>
      <c r="Q4038">
        <f t="shared" si="382"/>
        <v>166.06</v>
      </c>
      <c r="R4038" t="str">
        <f t="shared" si="379"/>
        <v>theater</v>
      </c>
      <c r="S4038" t="str">
        <f t="shared" si="380"/>
        <v>plays</v>
      </c>
      <c r="T4038">
        <f t="shared" si="383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78"/>
        <v>42497.070775462969</v>
      </c>
      <c r="P4039">
        <f t="shared" si="381"/>
        <v>11</v>
      </c>
      <c r="Q4039">
        <f t="shared" si="382"/>
        <v>40</v>
      </c>
      <c r="R4039" t="str">
        <f t="shared" si="379"/>
        <v>theater</v>
      </c>
      <c r="S4039" t="str">
        <f t="shared" si="380"/>
        <v>plays</v>
      </c>
      <c r="T4039">
        <f t="shared" si="383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78"/>
        <v>41869.798726851855</v>
      </c>
      <c r="P4040">
        <f t="shared" si="381"/>
        <v>12</v>
      </c>
      <c r="Q4040">
        <f t="shared" si="382"/>
        <v>75.25</v>
      </c>
      <c r="R4040" t="str">
        <f t="shared" si="379"/>
        <v>theater</v>
      </c>
      <c r="S4040" t="str">
        <f t="shared" si="380"/>
        <v>plays</v>
      </c>
      <c r="T4040">
        <f t="shared" si="383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78"/>
        <v>42305.670914351853</v>
      </c>
      <c r="P4041">
        <f t="shared" si="381"/>
        <v>60</v>
      </c>
      <c r="Q4041">
        <f t="shared" si="382"/>
        <v>60</v>
      </c>
      <c r="R4041" t="str">
        <f t="shared" si="379"/>
        <v>theater</v>
      </c>
      <c r="S4041" t="str">
        <f t="shared" si="380"/>
        <v>plays</v>
      </c>
      <c r="T4041">
        <f t="shared" si="383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78"/>
        <v>42144.231527777782</v>
      </c>
      <c r="P4042">
        <f t="shared" si="381"/>
        <v>31</v>
      </c>
      <c r="Q4042">
        <f t="shared" si="382"/>
        <v>1250</v>
      </c>
      <c r="R4042" t="str">
        <f t="shared" si="379"/>
        <v>theater</v>
      </c>
      <c r="S4042" t="str">
        <f t="shared" si="380"/>
        <v>plays</v>
      </c>
      <c r="T4042">
        <f t="shared" si="383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78"/>
        <v>42559.474004629628</v>
      </c>
      <c r="P4043">
        <f t="shared" si="381"/>
        <v>0</v>
      </c>
      <c r="Q4043">
        <f t="shared" si="382"/>
        <v>10.5</v>
      </c>
      <c r="R4043" t="str">
        <f t="shared" si="379"/>
        <v>theater</v>
      </c>
      <c r="S4043" t="str">
        <f t="shared" si="380"/>
        <v>plays</v>
      </c>
      <c r="T4043">
        <f t="shared" si="383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78"/>
        <v>41995.084074074075</v>
      </c>
      <c r="P4044">
        <f t="shared" si="381"/>
        <v>0</v>
      </c>
      <c r="Q4044">
        <f t="shared" si="382"/>
        <v>7</v>
      </c>
      <c r="R4044" t="str">
        <f t="shared" si="379"/>
        <v>theater</v>
      </c>
      <c r="S4044" t="str">
        <f t="shared" si="380"/>
        <v>plays</v>
      </c>
      <c r="T4044">
        <f t="shared" si="383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78"/>
        <v>41948.957465277781</v>
      </c>
      <c r="P4045">
        <f t="shared" si="381"/>
        <v>0</v>
      </c>
      <c r="Q4045">
        <f t="shared" si="382"/>
        <v>0</v>
      </c>
      <c r="R4045" t="str">
        <f t="shared" si="379"/>
        <v>theater</v>
      </c>
      <c r="S4045" t="str">
        <f t="shared" si="380"/>
        <v>plays</v>
      </c>
      <c r="T4045">
        <f t="shared" si="383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78"/>
        <v>42074.219699074078</v>
      </c>
      <c r="P4046">
        <f t="shared" si="381"/>
        <v>38</v>
      </c>
      <c r="Q4046">
        <f t="shared" si="382"/>
        <v>56.25</v>
      </c>
      <c r="R4046" t="str">
        <f t="shared" si="379"/>
        <v>theater</v>
      </c>
      <c r="S4046" t="str">
        <f t="shared" si="380"/>
        <v>plays</v>
      </c>
      <c r="T4046">
        <f t="shared" si="383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78"/>
        <v>41842.201261574075</v>
      </c>
      <c r="P4047">
        <f t="shared" si="381"/>
        <v>0</v>
      </c>
      <c r="Q4047">
        <f t="shared" si="382"/>
        <v>1</v>
      </c>
      <c r="R4047" t="str">
        <f t="shared" si="379"/>
        <v>theater</v>
      </c>
      <c r="S4047" t="str">
        <f t="shared" si="380"/>
        <v>plays</v>
      </c>
      <c r="T4047">
        <f t="shared" si="383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78"/>
        <v>41904.650578703702</v>
      </c>
      <c r="P4048">
        <f t="shared" si="381"/>
        <v>8</v>
      </c>
      <c r="Q4048">
        <f t="shared" si="382"/>
        <v>38.33</v>
      </c>
      <c r="R4048" t="str">
        <f t="shared" si="379"/>
        <v>theater</v>
      </c>
      <c r="S4048" t="str">
        <f t="shared" si="380"/>
        <v>plays</v>
      </c>
      <c r="T4048">
        <f t="shared" si="383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78"/>
        <v>41991.022488425922</v>
      </c>
      <c r="P4049">
        <f t="shared" si="381"/>
        <v>2</v>
      </c>
      <c r="Q4049">
        <f t="shared" si="382"/>
        <v>27.5</v>
      </c>
      <c r="R4049" t="str">
        <f t="shared" si="379"/>
        <v>theater</v>
      </c>
      <c r="S4049" t="str">
        <f t="shared" si="380"/>
        <v>plays</v>
      </c>
      <c r="T4049">
        <f t="shared" si="383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78"/>
        <v>42436.509108796294</v>
      </c>
      <c r="P4050">
        <f t="shared" si="381"/>
        <v>18</v>
      </c>
      <c r="Q4050">
        <f t="shared" si="382"/>
        <v>32.979999999999997</v>
      </c>
      <c r="R4050" t="str">
        <f t="shared" si="379"/>
        <v>theater</v>
      </c>
      <c r="S4050" t="str">
        <f t="shared" si="380"/>
        <v>plays</v>
      </c>
      <c r="T4050">
        <f t="shared" si="383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78"/>
        <v>42169.958506944444</v>
      </c>
      <c r="P4051">
        <f t="shared" si="381"/>
        <v>0</v>
      </c>
      <c r="Q4051">
        <f t="shared" si="382"/>
        <v>16</v>
      </c>
      <c r="R4051" t="str">
        <f t="shared" si="379"/>
        <v>theater</v>
      </c>
      <c r="S4051" t="str">
        <f t="shared" si="380"/>
        <v>plays</v>
      </c>
      <c r="T4051">
        <f t="shared" si="383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78"/>
        <v>41905.636469907404</v>
      </c>
      <c r="P4052">
        <f t="shared" si="381"/>
        <v>0</v>
      </c>
      <c r="Q4052">
        <f t="shared" si="382"/>
        <v>1</v>
      </c>
      <c r="R4052" t="str">
        <f t="shared" si="379"/>
        <v>theater</v>
      </c>
      <c r="S4052" t="str">
        <f t="shared" si="380"/>
        <v>plays</v>
      </c>
      <c r="T4052">
        <f t="shared" si="383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78"/>
        <v>41761.810150462967</v>
      </c>
      <c r="P4053">
        <f t="shared" si="381"/>
        <v>0</v>
      </c>
      <c r="Q4053">
        <f t="shared" si="382"/>
        <v>0</v>
      </c>
      <c r="R4053" t="str">
        <f t="shared" si="379"/>
        <v>theater</v>
      </c>
      <c r="S4053" t="str">
        <f t="shared" si="380"/>
        <v>plays</v>
      </c>
      <c r="T4053">
        <f t="shared" si="383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78"/>
        <v>41865.878657407404</v>
      </c>
      <c r="P4054">
        <f t="shared" si="381"/>
        <v>38</v>
      </c>
      <c r="Q4054">
        <f t="shared" si="382"/>
        <v>86.62</v>
      </c>
      <c r="R4054" t="str">
        <f t="shared" si="379"/>
        <v>theater</v>
      </c>
      <c r="S4054" t="str">
        <f t="shared" si="380"/>
        <v>plays</v>
      </c>
      <c r="T4054">
        <f t="shared" si="383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78"/>
        <v>41928.690138888887</v>
      </c>
      <c r="P4055">
        <f t="shared" si="381"/>
        <v>22</v>
      </c>
      <c r="Q4055">
        <f t="shared" si="382"/>
        <v>55</v>
      </c>
      <c r="R4055" t="str">
        <f t="shared" si="379"/>
        <v>theater</v>
      </c>
      <c r="S4055" t="str">
        <f t="shared" si="380"/>
        <v>plays</v>
      </c>
      <c r="T4055">
        <f t="shared" si="383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78"/>
        <v>42613.841261574074</v>
      </c>
      <c r="P4056">
        <f t="shared" si="381"/>
        <v>0</v>
      </c>
      <c r="Q4056">
        <f t="shared" si="382"/>
        <v>0</v>
      </c>
      <c r="R4056" t="str">
        <f t="shared" si="379"/>
        <v>theater</v>
      </c>
      <c r="S4056" t="str">
        <f t="shared" si="380"/>
        <v>plays</v>
      </c>
      <c r="T4056">
        <f t="shared" si="383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78"/>
        <v>41779.648506944446</v>
      </c>
      <c r="P4057">
        <f t="shared" si="381"/>
        <v>18</v>
      </c>
      <c r="Q4057">
        <f t="shared" si="382"/>
        <v>41.95</v>
      </c>
      <c r="R4057" t="str">
        <f t="shared" si="379"/>
        <v>theater</v>
      </c>
      <c r="S4057" t="str">
        <f t="shared" si="380"/>
        <v>plays</v>
      </c>
      <c r="T4057">
        <f t="shared" si="383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78"/>
        <v>42534.933321759265</v>
      </c>
      <c r="P4058">
        <f t="shared" si="381"/>
        <v>53</v>
      </c>
      <c r="Q4058">
        <f t="shared" si="382"/>
        <v>88.33</v>
      </c>
      <c r="R4058" t="str">
        <f t="shared" si="379"/>
        <v>theater</v>
      </c>
      <c r="S4058" t="str">
        <f t="shared" si="380"/>
        <v>plays</v>
      </c>
      <c r="T4058">
        <f t="shared" si="383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78"/>
        <v>42310.968518518523</v>
      </c>
      <c r="P4059">
        <f t="shared" si="381"/>
        <v>22</v>
      </c>
      <c r="Q4059">
        <f t="shared" si="382"/>
        <v>129.16999999999999</v>
      </c>
      <c r="R4059" t="str">
        <f t="shared" si="379"/>
        <v>theater</v>
      </c>
      <c r="S4059" t="str">
        <f t="shared" si="380"/>
        <v>plays</v>
      </c>
      <c r="T4059">
        <f t="shared" si="383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78"/>
        <v>42446.060694444444</v>
      </c>
      <c r="P4060">
        <f t="shared" si="381"/>
        <v>3</v>
      </c>
      <c r="Q4060">
        <f t="shared" si="382"/>
        <v>23.75</v>
      </c>
      <c r="R4060" t="str">
        <f t="shared" si="379"/>
        <v>theater</v>
      </c>
      <c r="S4060" t="str">
        <f t="shared" si="380"/>
        <v>plays</v>
      </c>
      <c r="T4060">
        <f t="shared" si="383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78"/>
        <v>41866.640648148146</v>
      </c>
      <c r="P4061">
        <f t="shared" si="381"/>
        <v>3</v>
      </c>
      <c r="Q4061">
        <f t="shared" si="382"/>
        <v>35.71</v>
      </c>
      <c r="R4061" t="str">
        <f t="shared" si="379"/>
        <v>theater</v>
      </c>
      <c r="S4061" t="str">
        <f t="shared" si="380"/>
        <v>plays</v>
      </c>
      <c r="T4061">
        <f t="shared" si="383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78"/>
        <v>41779.695092592592</v>
      </c>
      <c r="P4062">
        <f t="shared" si="381"/>
        <v>3</v>
      </c>
      <c r="Q4062">
        <f t="shared" si="382"/>
        <v>57</v>
      </c>
      <c r="R4062" t="str">
        <f t="shared" si="379"/>
        <v>theater</v>
      </c>
      <c r="S4062" t="str">
        <f t="shared" si="380"/>
        <v>plays</v>
      </c>
      <c r="T4062">
        <f t="shared" si="383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78"/>
        <v>42421.141469907408</v>
      </c>
      <c r="P4063">
        <f t="shared" si="381"/>
        <v>0</v>
      </c>
      <c r="Q4063">
        <f t="shared" si="382"/>
        <v>0</v>
      </c>
      <c r="R4063" t="str">
        <f t="shared" si="379"/>
        <v>theater</v>
      </c>
      <c r="S4063" t="str">
        <f t="shared" si="380"/>
        <v>plays</v>
      </c>
      <c r="T4063">
        <f t="shared" si="383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78"/>
        <v>42523.739212962959</v>
      </c>
      <c r="P4064">
        <f t="shared" si="381"/>
        <v>2</v>
      </c>
      <c r="Q4064">
        <f t="shared" si="382"/>
        <v>163.33000000000001</v>
      </c>
      <c r="R4064" t="str">
        <f t="shared" si="379"/>
        <v>theater</v>
      </c>
      <c r="S4064" t="str">
        <f t="shared" si="380"/>
        <v>plays</v>
      </c>
      <c r="T4064">
        <f t="shared" si="383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78"/>
        <v>41787.681527777779</v>
      </c>
      <c r="P4065">
        <f t="shared" si="381"/>
        <v>1</v>
      </c>
      <c r="Q4065">
        <f t="shared" si="382"/>
        <v>15</v>
      </c>
      <c r="R4065" t="str">
        <f t="shared" si="379"/>
        <v>theater</v>
      </c>
      <c r="S4065" t="str">
        <f t="shared" si="380"/>
        <v>plays</v>
      </c>
      <c r="T4065">
        <f t="shared" si="383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78"/>
        <v>42093.588263888887</v>
      </c>
      <c r="P4066">
        <f t="shared" si="381"/>
        <v>19</v>
      </c>
      <c r="Q4066">
        <f t="shared" si="382"/>
        <v>64.17</v>
      </c>
      <c r="R4066" t="str">
        <f t="shared" si="379"/>
        <v>theater</v>
      </c>
      <c r="S4066" t="str">
        <f t="shared" si="380"/>
        <v>plays</v>
      </c>
      <c r="T4066">
        <f t="shared" si="383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78"/>
        <v>41833.951516203706</v>
      </c>
      <c r="P4067">
        <f t="shared" si="381"/>
        <v>1</v>
      </c>
      <c r="Q4067">
        <f t="shared" si="382"/>
        <v>6.75</v>
      </c>
      <c r="R4067" t="str">
        <f t="shared" si="379"/>
        <v>theater</v>
      </c>
      <c r="S4067" t="str">
        <f t="shared" si="380"/>
        <v>plays</v>
      </c>
      <c r="T4067">
        <f t="shared" si="383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78"/>
        <v>42479.039212962962</v>
      </c>
      <c r="P4068">
        <f t="shared" si="381"/>
        <v>0</v>
      </c>
      <c r="Q4068">
        <f t="shared" si="382"/>
        <v>25</v>
      </c>
      <c r="R4068" t="str">
        <f t="shared" si="379"/>
        <v>theater</v>
      </c>
      <c r="S4068" t="str">
        <f t="shared" si="380"/>
        <v>plays</v>
      </c>
      <c r="T4068">
        <f t="shared" si="383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78"/>
        <v>42235.117476851854</v>
      </c>
      <c r="P4069">
        <f t="shared" si="381"/>
        <v>61</v>
      </c>
      <c r="Q4069">
        <f t="shared" si="382"/>
        <v>179.12</v>
      </c>
      <c r="R4069" t="str">
        <f t="shared" si="379"/>
        <v>theater</v>
      </c>
      <c r="S4069" t="str">
        <f t="shared" si="380"/>
        <v>plays</v>
      </c>
      <c r="T4069">
        <f t="shared" si="383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78"/>
        <v>42718.963599537034</v>
      </c>
      <c r="P4070">
        <f t="shared" si="381"/>
        <v>1</v>
      </c>
      <c r="Q4070">
        <f t="shared" si="382"/>
        <v>34.950000000000003</v>
      </c>
      <c r="R4070" t="str">
        <f t="shared" si="379"/>
        <v>theater</v>
      </c>
      <c r="S4070" t="str">
        <f t="shared" si="380"/>
        <v>plays</v>
      </c>
      <c r="T4070">
        <f t="shared" si="383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78"/>
        <v>42022.661527777775</v>
      </c>
      <c r="P4071">
        <f t="shared" si="381"/>
        <v>34</v>
      </c>
      <c r="Q4071">
        <f t="shared" si="382"/>
        <v>33.08</v>
      </c>
      <c r="R4071" t="str">
        <f t="shared" si="379"/>
        <v>theater</v>
      </c>
      <c r="S4071" t="str">
        <f t="shared" si="380"/>
        <v>plays</v>
      </c>
      <c r="T4071">
        <f t="shared" si="383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78"/>
        <v>42031.666898148149</v>
      </c>
      <c r="P4072">
        <f t="shared" si="381"/>
        <v>17</v>
      </c>
      <c r="Q4072">
        <f t="shared" si="382"/>
        <v>27.5</v>
      </c>
      <c r="R4072" t="str">
        <f t="shared" si="379"/>
        <v>theater</v>
      </c>
      <c r="S4072" t="str">
        <f t="shared" si="380"/>
        <v>plays</v>
      </c>
      <c r="T4072">
        <f t="shared" si="383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78"/>
        <v>42700.804756944446</v>
      </c>
      <c r="P4073">
        <f t="shared" si="381"/>
        <v>0</v>
      </c>
      <c r="Q4073">
        <f t="shared" si="382"/>
        <v>0</v>
      </c>
      <c r="R4073" t="str">
        <f t="shared" si="379"/>
        <v>theater</v>
      </c>
      <c r="S4073" t="str">
        <f t="shared" si="380"/>
        <v>plays</v>
      </c>
      <c r="T4073">
        <f t="shared" si="383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78"/>
        <v>41812.77443287037</v>
      </c>
      <c r="P4074">
        <f t="shared" si="381"/>
        <v>0</v>
      </c>
      <c r="Q4074">
        <f t="shared" si="382"/>
        <v>2</v>
      </c>
      <c r="R4074" t="str">
        <f t="shared" si="379"/>
        <v>theater</v>
      </c>
      <c r="S4074" t="str">
        <f t="shared" si="380"/>
        <v>plays</v>
      </c>
      <c r="T4074">
        <f t="shared" si="383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78"/>
        <v>42078.34520833334</v>
      </c>
      <c r="P4075">
        <f t="shared" si="381"/>
        <v>1</v>
      </c>
      <c r="Q4075">
        <f t="shared" si="382"/>
        <v>18.5</v>
      </c>
      <c r="R4075" t="str">
        <f t="shared" si="379"/>
        <v>theater</v>
      </c>
      <c r="S4075" t="str">
        <f t="shared" si="380"/>
        <v>plays</v>
      </c>
      <c r="T4075">
        <f t="shared" si="383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78"/>
        <v>42283.552951388891</v>
      </c>
      <c r="P4076">
        <f t="shared" si="381"/>
        <v>27</v>
      </c>
      <c r="Q4076">
        <f t="shared" si="382"/>
        <v>35</v>
      </c>
      <c r="R4076" t="str">
        <f t="shared" si="379"/>
        <v>theater</v>
      </c>
      <c r="S4076" t="str">
        <f t="shared" si="380"/>
        <v>plays</v>
      </c>
      <c r="T4076">
        <f t="shared" si="383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78"/>
        <v>41779.045937499999</v>
      </c>
      <c r="P4077">
        <f t="shared" si="381"/>
        <v>29</v>
      </c>
      <c r="Q4077">
        <f t="shared" si="382"/>
        <v>44.31</v>
      </c>
      <c r="R4077" t="str">
        <f t="shared" si="379"/>
        <v>theater</v>
      </c>
      <c r="S4077" t="str">
        <f t="shared" si="380"/>
        <v>plays</v>
      </c>
      <c r="T4077">
        <f t="shared" si="383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78"/>
        <v>41905.795706018522</v>
      </c>
      <c r="P4078">
        <f t="shared" si="381"/>
        <v>0</v>
      </c>
      <c r="Q4078">
        <f t="shared" si="382"/>
        <v>0</v>
      </c>
      <c r="R4078" t="str">
        <f t="shared" si="379"/>
        <v>theater</v>
      </c>
      <c r="S4078" t="str">
        <f t="shared" si="380"/>
        <v>plays</v>
      </c>
      <c r="T4078">
        <f t="shared" si="383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78"/>
        <v>42695.7105787037</v>
      </c>
      <c r="P4079">
        <f t="shared" si="381"/>
        <v>9</v>
      </c>
      <c r="Q4079">
        <f t="shared" si="382"/>
        <v>222.5</v>
      </c>
      <c r="R4079" t="str">
        <f t="shared" si="379"/>
        <v>theater</v>
      </c>
      <c r="S4079" t="str">
        <f t="shared" si="380"/>
        <v>plays</v>
      </c>
      <c r="T4079">
        <f t="shared" si="383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78"/>
        <v>42732.787523148145</v>
      </c>
      <c r="P4080">
        <f t="shared" si="381"/>
        <v>0</v>
      </c>
      <c r="Q4080">
        <f t="shared" si="382"/>
        <v>0</v>
      </c>
      <c r="R4080" t="str">
        <f t="shared" si="379"/>
        <v>theater</v>
      </c>
      <c r="S4080" t="str">
        <f t="shared" si="380"/>
        <v>plays</v>
      </c>
      <c r="T4080">
        <f t="shared" si="383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78"/>
        <v>42510.938900462963</v>
      </c>
      <c r="P4081">
        <f t="shared" si="381"/>
        <v>0</v>
      </c>
      <c r="Q4081">
        <f t="shared" si="382"/>
        <v>5</v>
      </c>
      <c r="R4081" t="str">
        <f t="shared" si="379"/>
        <v>theater</v>
      </c>
      <c r="S4081" t="str">
        <f t="shared" si="380"/>
        <v>plays</v>
      </c>
      <c r="T4081">
        <f t="shared" si="383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78"/>
        <v>42511.698101851856</v>
      </c>
      <c r="P4082">
        <f t="shared" si="381"/>
        <v>0</v>
      </c>
      <c r="Q4082">
        <f t="shared" si="382"/>
        <v>0</v>
      </c>
      <c r="R4082" t="str">
        <f t="shared" si="379"/>
        <v>theater</v>
      </c>
      <c r="S4082" t="str">
        <f t="shared" si="380"/>
        <v>plays</v>
      </c>
      <c r="T4082">
        <f t="shared" si="383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78"/>
        <v>42041.581307870365</v>
      </c>
      <c r="P4083">
        <f t="shared" si="381"/>
        <v>16</v>
      </c>
      <c r="Q4083">
        <f t="shared" si="382"/>
        <v>29.17</v>
      </c>
      <c r="R4083" t="str">
        <f t="shared" si="379"/>
        <v>theater</v>
      </c>
      <c r="S4083" t="str">
        <f t="shared" si="380"/>
        <v>plays</v>
      </c>
      <c r="T4083">
        <f t="shared" si="383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78"/>
        <v>42307.189270833333</v>
      </c>
      <c r="P4084">
        <f t="shared" si="381"/>
        <v>2</v>
      </c>
      <c r="Q4084">
        <f t="shared" si="382"/>
        <v>1.5</v>
      </c>
      <c r="R4084" t="str">
        <f t="shared" si="379"/>
        <v>theater</v>
      </c>
      <c r="S4084" t="str">
        <f t="shared" si="380"/>
        <v>plays</v>
      </c>
      <c r="T4084">
        <f t="shared" si="383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78"/>
        <v>42353.761759259258</v>
      </c>
      <c r="P4085">
        <f t="shared" si="381"/>
        <v>22</v>
      </c>
      <c r="Q4085">
        <f t="shared" si="382"/>
        <v>126.5</v>
      </c>
      <c r="R4085" t="str">
        <f t="shared" si="379"/>
        <v>theater</v>
      </c>
      <c r="S4085" t="str">
        <f t="shared" si="380"/>
        <v>plays</v>
      </c>
      <c r="T4085">
        <f t="shared" si="383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78"/>
        <v>42622.436412037037</v>
      </c>
      <c r="P4086">
        <f t="shared" si="381"/>
        <v>0</v>
      </c>
      <c r="Q4086">
        <f t="shared" si="382"/>
        <v>10</v>
      </c>
      <c r="R4086" t="str">
        <f t="shared" si="379"/>
        <v>theater</v>
      </c>
      <c r="S4086" t="str">
        <f t="shared" si="380"/>
        <v>plays</v>
      </c>
      <c r="T4086">
        <f t="shared" si="383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78"/>
        <v>42058.603877314818</v>
      </c>
      <c r="P4087">
        <f t="shared" si="381"/>
        <v>0</v>
      </c>
      <c r="Q4087">
        <f t="shared" si="382"/>
        <v>10</v>
      </c>
      <c r="R4087" t="str">
        <f t="shared" si="379"/>
        <v>theater</v>
      </c>
      <c r="S4087" t="str">
        <f t="shared" si="380"/>
        <v>plays</v>
      </c>
      <c r="T4087">
        <f t="shared" si="383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78"/>
        <v>42304.940960648149</v>
      </c>
      <c r="P4088">
        <f t="shared" si="381"/>
        <v>5</v>
      </c>
      <c r="Q4088">
        <f t="shared" si="382"/>
        <v>9.4</v>
      </c>
      <c r="R4088" t="str">
        <f t="shared" si="379"/>
        <v>theater</v>
      </c>
      <c r="S4088" t="str">
        <f t="shared" si="380"/>
        <v>plays</v>
      </c>
      <c r="T4088">
        <f t="shared" si="383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78"/>
        <v>42538.742893518516</v>
      </c>
      <c r="P4089">
        <f t="shared" si="381"/>
        <v>0</v>
      </c>
      <c r="Q4089">
        <f t="shared" si="382"/>
        <v>0</v>
      </c>
      <c r="R4089" t="str">
        <f t="shared" si="379"/>
        <v>theater</v>
      </c>
      <c r="S4089" t="str">
        <f t="shared" si="380"/>
        <v>plays</v>
      </c>
      <c r="T4089">
        <f t="shared" si="383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78"/>
        <v>41990.612546296295</v>
      </c>
      <c r="P4090">
        <f t="shared" si="381"/>
        <v>11</v>
      </c>
      <c r="Q4090">
        <f t="shared" si="382"/>
        <v>72</v>
      </c>
      <c r="R4090" t="str">
        <f t="shared" si="379"/>
        <v>theater</v>
      </c>
      <c r="S4090" t="str">
        <f t="shared" si="380"/>
        <v>plays</v>
      </c>
      <c r="T4090">
        <f t="shared" si="383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78"/>
        <v>42122.732499999998</v>
      </c>
      <c r="P4091">
        <f t="shared" si="381"/>
        <v>5</v>
      </c>
      <c r="Q4091">
        <f t="shared" si="382"/>
        <v>30</v>
      </c>
      <c r="R4091" t="str">
        <f t="shared" si="379"/>
        <v>theater</v>
      </c>
      <c r="S4091" t="str">
        <f t="shared" si="380"/>
        <v>plays</v>
      </c>
      <c r="T4091">
        <f t="shared" si="383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78"/>
        <v>42209.67288194444</v>
      </c>
      <c r="P4092">
        <f t="shared" si="381"/>
        <v>3</v>
      </c>
      <c r="Q4092">
        <f t="shared" si="382"/>
        <v>10.67</v>
      </c>
      <c r="R4092" t="str">
        <f t="shared" si="379"/>
        <v>theater</v>
      </c>
      <c r="S4092" t="str">
        <f t="shared" si="380"/>
        <v>plays</v>
      </c>
      <c r="T4092">
        <f t="shared" si="383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78"/>
        <v>41990.506377314814</v>
      </c>
      <c r="P4093">
        <f t="shared" si="381"/>
        <v>13</v>
      </c>
      <c r="Q4093">
        <f t="shared" si="382"/>
        <v>25.5</v>
      </c>
      <c r="R4093" t="str">
        <f t="shared" si="379"/>
        <v>theater</v>
      </c>
      <c r="S4093" t="str">
        <f t="shared" si="380"/>
        <v>plays</v>
      </c>
      <c r="T4093">
        <f t="shared" si="383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78"/>
        <v>42039.194988425923</v>
      </c>
      <c r="P4094">
        <f t="shared" si="381"/>
        <v>0</v>
      </c>
      <c r="Q4094">
        <f t="shared" si="382"/>
        <v>20</v>
      </c>
      <c r="R4094" t="str">
        <f t="shared" si="379"/>
        <v>theater</v>
      </c>
      <c r="S4094" t="str">
        <f t="shared" si="380"/>
        <v>plays</v>
      </c>
      <c r="T4094">
        <f t="shared" si="383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78"/>
        <v>42178.815891203703</v>
      </c>
      <c r="P4095">
        <f t="shared" si="381"/>
        <v>2</v>
      </c>
      <c r="Q4095">
        <f t="shared" si="382"/>
        <v>15</v>
      </c>
      <c r="R4095" t="str">
        <f t="shared" si="379"/>
        <v>theater</v>
      </c>
      <c r="S4095" t="str">
        <f t="shared" si="380"/>
        <v>plays</v>
      </c>
      <c r="T4095">
        <f t="shared" si="383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78"/>
        <v>41890.086805555555</v>
      </c>
      <c r="P4096">
        <f t="shared" si="381"/>
        <v>37</v>
      </c>
      <c r="Q4096">
        <f t="shared" si="382"/>
        <v>91.25</v>
      </c>
      <c r="R4096" t="str">
        <f t="shared" si="379"/>
        <v>theater</v>
      </c>
      <c r="S4096" t="str">
        <f t="shared" si="380"/>
        <v>plays</v>
      </c>
      <c r="T4096">
        <f t="shared" si="383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78"/>
        <v>42693.031828703708</v>
      </c>
      <c r="P4097">
        <f t="shared" si="381"/>
        <v>3</v>
      </c>
      <c r="Q4097">
        <f t="shared" si="382"/>
        <v>800</v>
      </c>
      <c r="R4097" t="str">
        <f t="shared" si="379"/>
        <v>theater</v>
      </c>
      <c r="S4097" t="str">
        <f t="shared" si="380"/>
        <v>plays</v>
      </c>
      <c r="T4097">
        <f t="shared" si="383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384">(((J4098/60)/60)/24)+DATE(1970,1,1)</f>
        <v>42750.530312499999</v>
      </c>
      <c r="P4098">
        <f t="shared" si="381"/>
        <v>11</v>
      </c>
      <c r="Q4098">
        <f t="shared" si="382"/>
        <v>80</v>
      </c>
      <c r="R4098" t="str">
        <f t="shared" ref="R4098:R4115" si="385">LEFT(N4098,SEARCH("/",N4098)-1)</f>
        <v>theater</v>
      </c>
      <c r="S4098" t="str">
        <f t="shared" ref="S4098:S4115" si="386">RIGHT(N4098,LEN(N4098)-SEARCH("/",N4098))</f>
        <v>plays</v>
      </c>
      <c r="T4098">
        <f t="shared" si="383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384"/>
        <v>42344.824502314819</v>
      </c>
      <c r="P4099">
        <f t="shared" ref="P4099:P4115" si="387">ROUND(E4099/D4099*100,0)</f>
        <v>0</v>
      </c>
      <c r="Q4099">
        <f t="shared" ref="Q4099:Q4115" si="388">IFERROR(ROUND(E4099/L4099,2),0)</f>
        <v>0</v>
      </c>
      <c r="R4099" t="str">
        <f t="shared" si="385"/>
        <v>theater</v>
      </c>
      <c r="S4099" t="str">
        <f t="shared" si="386"/>
        <v>plays</v>
      </c>
      <c r="T4099">
        <f t="shared" ref="T4099:T4115" si="389">YEAR(O4099)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84"/>
        <v>42495.722187499996</v>
      </c>
      <c r="P4100">
        <f t="shared" si="387"/>
        <v>0</v>
      </c>
      <c r="Q4100">
        <f t="shared" si="388"/>
        <v>0</v>
      </c>
      <c r="R4100" t="str">
        <f t="shared" si="385"/>
        <v>theater</v>
      </c>
      <c r="S4100" t="str">
        <f t="shared" si="386"/>
        <v>plays</v>
      </c>
      <c r="T4100">
        <f t="shared" si="389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84"/>
        <v>42570.850381944445</v>
      </c>
      <c r="P4101">
        <f t="shared" si="387"/>
        <v>1</v>
      </c>
      <c r="Q4101">
        <f t="shared" si="388"/>
        <v>50</v>
      </c>
      <c r="R4101" t="str">
        <f t="shared" si="385"/>
        <v>theater</v>
      </c>
      <c r="S4101" t="str">
        <f t="shared" si="386"/>
        <v>plays</v>
      </c>
      <c r="T4101">
        <f t="shared" si="389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84"/>
        <v>41927.124884259261</v>
      </c>
      <c r="P4102">
        <f t="shared" si="387"/>
        <v>0</v>
      </c>
      <c r="Q4102">
        <f t="shared" si="388"/>
        <v>0</v>
      </c>
      <c r="R4102" t="str">
        <f t="shared" si="385"/>
        <v>theater</v>
      </c>
      <c r="S4102" t="str">
        <f t="shared" si="386"/>
        <v>plays</v>
      </c>
      <c r="T4102">
        <f t="shared" si="389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84"/>
        <v>42730.903726851851</v>
      </c>
      <c r="P4103">
        <f t="shared" si="387"/>
        <v>0</v>
      </c>
      <c r="Q4103">
        <f t="shared" si="388"/>
        <v>0</v>
      </c>
      <c r="R4103" t="str">
        <f t="shared" si="385"/>
        <v>theater</v>
      </c>
      <c r="S4103" t="str">
        <f t="shared" si="386"/>
        <v>plays</v>
      </c>
      <c r="T4103">
        <f t="shared" si="389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84"/>
        <v>42475.848067129627</v>
      </c>
      <c r="P4104">
        <f t="shared" si="387"/>
        <v>27</v>
      </c>
      <c r="Q4104">
        <f t="shared" si="388"/>
        <v>22.83</v>
      </c>
      <c r="R4104" t="str">
        <f t="shared" si="385"/>
        <v>theater</v>
      </c>
      <c r="S4104" t="str">
        <f t="shared" si="386"/>
        <v>plays</v>
      </c>
      <c r="T4104">
        <f t="shared" si="389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84"/>
        <v>42188.83293981482</v>
      </c>
      <c r="P4105">
        <f t="shared" si="387"/>
        <v>10</v>
      </c>
      <c r="Q4105">
        <f t="shared" si="388"/>
        <v>16.670000000000002</v>
      </c>
      <c r="R4105" t="str">
        <f t="shared" si="385"/>
        <v>theater</v>
      </c>
      <c r="S4105" t="str">
        <f t="shared" si="386"/>
        <v>plays</v>
      </c>
      <c r="T4105">
        <f t="shared" si="389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84"/>
        <v>42640.278171296297</v>
      </c>
      <c r="P4106">
        <f t="shared" si="387"/>
        <v>21</v>
      </c>
      <c r="Q4106">
        <f t="shared" si="388"/>
        <v>45.79</v>
      </c>
      <c r="R4106" t="str">
        <f t="shared" si="385"/>
        <v>theater</v>
      </c>
      <c r="S4106" t="str">
        <f t="shared" si="386"/>
        <v>plays</v>
      </c>
      <c r="T4106">
        <f t="shared" si="38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84"/>
        <v>42697.010520833333</v>
      </c>
      <c r="P4107">
        <f t="shared" si="387"/>
        <v>7</v>
      </c>
      <c r="Q4107">
        <f t="shared" si="388"/>
        <v>383.33</v>
      </c>
      <c r="R4107" t="str">
        <f t="shared" si="385"/>
        <v>theater</v>
      </c>
      <c r="S4107" t="str">
        <f t="shared" si="386"/>
        <v>plays</v>
      </c>
      <c r="T4107">
        <f t="shared" si="389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84"/>
        <v>42053.049375000002</v>
      </c>
      <c r="P4108">
        <f t="shared" si="387"/>
        <v>71</v>
      </c>
      <c r="Q4108">
        <f t="shared" si="388"/>
        <v>106.97</v>
      </c>
      <c r="R4108" t="str">
        <f t="shared" si="385"/>
        <v>theater</v>
      </c>
      <c r="S4108" t="str">
        <f t="shared" si="386"/>
        <v>plays</v>
      </c>
      <c r="T4108">
        <f t="shared" si="389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84"/>
        <v>41883.916678240741</v>
      </c>
      <c r="P4109">
        <f t="shared" si="387"/>
        <v>2</v>
      </c>
      <c r="Q4109">
        <f t="shared" si="388"/>
        <v>10.25</v>
      </c>
      <c r="R4109" t="str">
        <f t="shared" si="385"/>
        <v>theater</v>
      </c>
      <c r="S4109" t="str">
        <f t="shared" si="386"/>
        <v>plays</v>
      </c>
      <c r="T4109">
        <f t="shared" si="389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84"/>
        <v>42767.031678240746</v>
      </c>
      <c r="P4110">
        <f t="shared" si="387"/>
        <v>2</v>
      </c>
      <c r="Q4110">
        <f t="shared" si="388"/>
        <v>59</v>
      </c>
      <c r="R4110" t="str">
        <f t="shared" si="385"/>
        <v>theater</v>
      </c>
      <c r="S4110" t="str">
        <f t="shared" si="386"/>
        <v>plays</v>
      </c>
      <c r="T4110">
        <f t="shared" si="389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84"/>
        <v>42307.539398148147</v>
      </c>
      <c r="P4111">
        <f t="shared" si="387"/>
        <v>0</v>
      </c>
      <c r="Q4111">
        <f t="shared" si="388"/>
        <v>0</v>
      </c>
      <c r="R4111" t="str">
        <f t="shared" si="385"/>
        <v>theater</v>
      </c>
      <c r="S4111" t="str">
        <f t="shared" si="386"/>
        <v>plays</v>
      </c>
      <c r="T4111">
        <f t="shared" si="38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84"/>
        <v>42512.626747685179</v>
      </c>
      <c r="P4112">
        <f t="shared" si="387"/>
        <v>29</v>
      </c>
      <c r="Q4112">
        <f t="shared" si="388"/>
        <v>14.33</v>
      </c>
      <c r="R4112" t="str">
        <f t="shared" si="385"/>
        <v>theater</v>
      </c>
      <c r="S4112" t="str">
        <f t="shared" si="386"/>
        <v>plays</v>
      </c>
      <c r="T4112">
        <f t="shared" si="389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84"/>
        <v>42029.135879629626</v>
      </c>
      <c r="P4113">
        <f t="shared" si="387"/>
        <v>3</v>
      </c>
      <c r="Q4113">
        <f t="shared" si="388"/>
        <v>15.67</v>
      </c>
      <c r="R4113" t="str">
        <f t="shared" si="385"/>
        <v>theater</v>
      </c>
      <c r="S4113" t="str">
        <f t="shared" si="386"/>
        <v>plays</v>
      </c>
      <c r="T4113">
        <f t="shared" si="38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84"/>
        <v>42400.946597222224</v>
      </c>
      <c r="P4114">
        <f t="shared" si="387"/>
        <v>0</v>
      </c>
      <c r="Q4114">
        <f t="shared" si="388"/>
        <v>1</v>
      </c>
      <c r="R4114" t="str">
        <f t="shared" si="385"/>
        <v>theater</v>
      </c>
      <c r="S4114" t="str">
        <f t="shared" si="386"/>
        <v>plays</v>
      </c>
      <c r="T4114">
        <f t="shared" si="389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84"/>
        <v>42358.573182870372</v>
      </c>
      <c r="P4115">
        <f t="shared" si="387"/>
        <v>0</v>
      </c>
      <c r="Q4115">
        <f t="shared" si="388"/>
        <v>1</v>
      </c>
      <c r="R4115" t="str">
        <f t="shared" si="385"/>
        <v>theater</v>
      </c>
      <c r="S4115" t="str">
        <f t="shared" si="386"/>
        <v>plays</v>
      </c>
      <c r="T4115">
        <f t="shared" si="38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99866-C25E-D94A-A277-F8585D8746FB}">
  <dimension ref="A2:E19"/>
  <sheetViews>
    <sheetView zoomScale="150" zoomScaleNormal="150" workbookViewId="0">
      <selection activeCell="E24" sqref="E24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16" width="27.6640625" bestFit="1" customWidth="1"/>
    <col min="17" max="17" width="19.33203125" bestFit="1" customWidth="1"/>
    <col min="18" max="18" width="32" bestFit="1" customWidth="1"/>
    <col min="19" max="19" width="24.83203125" bestFit="1" customWidth="1"/>
    <col min="20" max="20" width="15" bestFit="1" customWidth="1"/>
  </cols>
  <sheetData>
    <row r="2" spans="1:5" x14ac:dyDescent="0.2">
      <c r="A2" s="11" t="s">
        <v>8306</v>
      </c>
      <c r="B2" t="s">
        <v>8329</v>
      </c>
    </row>
    <row r="3" spans="1:5" x14ac:dyDescent="0.2">
      <c r="A3" s="11" t="s">
        <v>8308</v>
      </c>
      <c r="B3" t="s">
        <v>8313</v>
      </c>
    </row>
    <row r="5" spans="1:5" x14ac:dyDescent="0.2">
      <c r="A5" s="11" t="s">
        <v>8312</v>
      </c>
      <c r="B5" s="11" t="s">
        <v>8314</v>
      </c>
    </row>
    <row r="6" spans="1:5" x14ac:dyDescent="0.2">
      <c r="A6" s="11" t="s">
        <v>8316</v>
      </c>
      <c r="B6" t="s">
        <v>8218</v>
      </c>
      <c r="C6" t="s">
        <v>8220</v>
      </c>
      <c r="D6" t="s">
        <v>8219</v>
      </c>
      <c r="E6" t="s">
        <v>8315</v>
      </c>
    </row>
    <row r="7" spans="1:5" x14ac:dyDescent="0.2">
      <c r="A7" s="12" t="s">
        <v>8323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12" t="s">
        <v>8324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12" t="s">
        <v>8325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12" t="s">
        <v>8326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12" t="s">
        <v>8317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12" t="s">
        <v>8327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12" t="s">
        <v>8318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12" t="s">
        <v>8319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12" t="s">
        <v>8320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12" t="s">
        <v>8321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12" t="s">
        <v>8322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12" t="s">
        <v>8328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12" t="s">
        <v>8315</v>
      </c>
      <c r="B19" s="10">
        <v>839</v>
      </c>
      <c r="C19" s="10">
        <v>493</v>
      </c>
      <c r="D19" s="10">
        <v>37</v>
      </c>
      <c r="E19" s="10">
        <v>1369</v>
      </c>
    </row>
  </sheetData>
  <dataConsolidate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66B94-AE37-AA43-8426-24AB33117DFB}">
  <dimension ref="B1:I14"/>
  <sheetViews>
    <sheetView workbookViewId="0">
      <selection activeCell="F12" sqref="F12"/>
    </sheetView>
  </sheetViews>
  <sheetFormatPr baseColWidth="10" defaultRowHeight="15" x14ac:dyDescent="0.2"/>
  <cols>
    <col min="1" max="1" width="3.1640625" customWidth="1"/>
    <col min="2" max="2" width="14.33203125" customWidth="1"/>
    <col min="3" max="3" width="15.83203125" customWidth="1"/>
    <col min="4" max="4" width="12.6640625" customWidth="1"/>
    <col min="5" max="5" width="15" customWidth="1"/>
    <col min="6" max="6" width="12.33203125" customWidth="1"/>
    <col min="7" max="7" width="17.6640625" customWidth="1"/>
    <col min="8" max="8" width="14.33203125" customWidth="1"/>
    <col min="9" max="9" width="16.6640625" customWidth="1"/>
  </cols>
  <sheetData>
    <row r="1" spans="2:9" x14ac:dyDescent="0.2">
      <c r="B1" s="13" t="s">
        <v>8330</v>
      </c>
      <c r="C1" s="13" t="s">
        <v>8331</v>
      </c>
      <c r="D1" s="13" t="s">
        <v>8332</v>
      </c>
      <c r="E1" s="13" t="s">
        <v>8333</v>
      </c>
      <c r="F1" s="13" t="s">
        <v>8334</v>
      </c>
      <c r="G1" s="13" t="s">
        <v>8335</v>
      </c>
      <c r="H1" s="13" t="s">
        <v>8336</v>
      </c>
      <c r="I1" s="13" t="s">
        <v>8337</v>
      </c>
    </row>
    <row r="2" spans="2:9" x14ac:dyDescent="0.2">
      <c r="B2" s="14" t="s">
        <v>8338</v>
      </c>
      <c r="C2" s="15">
        <f>COUNTIFS([1]Kickstarter!D:D, "&lt;1000",[1]Kickstarter!$S:$S,"plays",[1]Kickstarter!$F:$F,"successful")</f>
        <v>141</v>
      </c>
      <c r="D2" s="15">
        <f>COUNTIFS([1]Kickstarter!$D:$D, "&lt;1000",[1]Kickstarter!$S:$S,"plays",[1]Kickstarter!$F:$F,"failed")</f>
        <v>45</v>
      </c>
      <c r="E2" s="15">
        <f>COUNTIFS([1]Kickstarter!$D:$D, "&lt;1000",[1]Kickstarter!$S:$S,"plays",[1]Kickstarter!$F:$F,"canceled")</f>
        <v>0</v>
      </c>
      <c r="F2" s="15">
        <f>SUM(C2:E2)</f>
        <v>186</v>
      </c>
      <c r="G2" s="16">
        <f>IFERROR(C2/$F2*100,0)</f>
        <v>75.806451612903231</v>
      </c>
      <c r="H2" s="16">
        <f t="shared" ref="H2:I13" si="0">IFERROR(D2/$F2*100,0)</f>
        <v>24.193548387096776</v>
      </c>
      <c r="I2" s="16">
        <f t="shared" si="0"/>
        <v>0</v>
      </c>
    </row>
    <row r="3" spans="2:9" x14ac:dyDescent="0.2">
      <c r="B3" s="14" t="s">
        <v>8339</v>
      </c>
      <c r="C3" s="15">
        <f>COUNTIFS([1]Kickstarter!$D:$D,"&gt;=1000",[1]Kickstarter!$D:$D, "&lt;4999",[1]Kickstarter!$S:$S,"plays",[1]Kickstarter!$F:$F,"successful")</f>
        <v>387</v>
      </c>
      <c r="D3" s="15">
        <f>COUNTIFS([1]Kickstarter!$D:$D, "&gt;=1000",[1]Kickstarter!$D:$D, "&lt;4999",[1]Kickstarter!$S:$S,"plays",[1]Kickstarter!$F:$F,"failed")</f>
        <v>146</v>
      </c>
      <c r="E3" s="15">
        <f>COUNTIFS([1]Kickstarter!$D:$D, "&gt;=1000",[1]Kickstarter!$D:$D, "&lt;4999",[1]Kickstarter!$S:$S,"plays",[1]Kickstarter!$F:$F,"canceled")</f>
        <v>0</v>
      </c>
      <c r="F3" s="15">
        <f t="shared" ref="F3:F13" si="1">SUM(C3:E3)</f>
        <v>533</v>
      </c>
      <c r="G3" s="16">
        <f t="shared" ref="G3:G13" si="2">IFERROR(C3/$F3*100,0)</f>
        <v>72.607879924953096</v>
      </c>
      <c r="H3" s="16">
        <f t="shared" si="0"/>
        <v>27.392120075046904</v>
      </c>
      <c r="I3" s="16">
        <f t="shared" si="0"/>
        <v>0</v>
      </c>
    </row>
    <row r="4" spans="2:9" x14ac:dyDescent="0.2">
      <c r="B4" s="14" t="s">
        <v>8340</v>
      </c>
      <c r="C4" s="15">
        <f>COUNTIFS([1]Kickstarter!$D:$D, "&gt;=5000",[1]Kickstarter!$D:$D, "&lt;9999",[1]Kickstarter!$S:$S,"plays",[1]Kickstarter!$F:$F,"successful")</f>
        <v>93</v>
      </c>
      <c r="D4" s="15">
        <f>COUNTIFS([1]Kickstarter!$D:$D, "&gt;=5000",[1]Kickstarter!$D:$D, "&lt;9999",[1]Kickstarter!$S:$S,"plays",[1]Kickstarter!$F:$F,"failed")</f>
        <v>76</v>
      </c>
      <c r="E4" s="15">
        <f>COUNTIFS([1]Kickstarter!$D:$D, "&gt;=5000",[1]Kickstarter!$D:$D, "&lt;9999",[1]Kickstarter!$S:$S,"plays",[1]Kickstarter!$F:$F,"canceled")</f>
        <v>0</v>
      </c>
      <c r="F4" s="15">
        <f t="shared" si="1"/>
        <v>169</v>
      </c>
      <c r="G4" s="16">
        <f t="shared" si="2"/>
        <v>55.029585798816569</v>
      </c>
      <c r="H4" s="16">
        <f t="shared" si="0"/>
        <v>44.970414201183431</v>
      </c>
      <c r="I4" s="16">
        <f t="shared" si="0"/>
        <v>0</v>
      </c>
    </row>
    <row r="5" spans="2:9" x14ac:dyDescent="0.2">
      <c r="B5" s="14" t="s">
        <v>8341</v>
      </c>
      <c r="C5" s="15">
        <f>COUNTIFS([1]Kickstarter!$D:$D, "&gt;=10000",[1]Kickstarter!$D:$D, "&lt;14999",[1]Kickstarter!$S:$S,"plays",[1]Kickstarter!$F:$F,"successful")</f>
        <v>39</v>
      </c>
      <c r="D5" s="15">
        <f>COUNTIFS([1]Kickstarter!$D:$D, "&gt;=10000",[1]Kickstarter!$D:$D, "&lt;14999",[1]Kickstarter!$S:$S,"plays",[1]Kickstarter!$F:$F,"failed")</f>
        <v>33</v>
      </c>
      <c r="E5" s="15">
        <f>COUNTIFS([1]Kickstarter!$D:$D, "&gt;=10000",[1]Kickstarter!$D:$D, "&lt;14999",[1]Kickstarter!$S:$S,"plays",[1]Kickstarter!$F:$F,"canceled")</f>
        <v>0</v>
      </c>
      <c r="F5" s="15">
        <f t="shared" si="1"/>
        <v>72</v>
      </c>
      <c r="G5" s="16">
        <f t="shared" si="2"/>
        <v>54.166666666666664</v>
      </c>
      <c r="H5" s="16">
        <f t="shared" si="0"/>
        <v>45.833333333333329</v>
      </c>
      <c r="I5" s="16">
        <f t="shared" si="0"/>
        <v>0</v>
      </c>
    </row>
    <row r="6" spans="2:9" x14ac:dyDescent="0.2">
      <c r="B6" s="14" t="s">
        <v>8342</v>
      </c>
      <c r="C6" s="15">
        <f>COUNTIFS([1]Kickstarter!$D:$D, "&gt;=15000",[1]Kickstarter!$D:$D, "&lt;19999",[1]Kickstarter!$S:$S,"plays",[1]Kickstarter!$F:$F,"successful")</f>
        <v>12</v>
      </c>
      <c r="D6" s="15">
        <f>COUNTIFS([1]Kickstarter!$D:$D, "&gt;=15000",[1]Kickstarter!$D:$D, "&lt;19999",[1]Kickstarter!$S:$S,"plays",[1]Kickstarter!$F:$F,"failed")</f>
        <v>12</v>
      </c>
      <c r="E6" s="15">
        <f>COUNTIFS([1]Kickstarter!$D:$D, "&gt;=15000",[1]Kickstarter!$D:$D, "&lt;19999",[1]Kickstarter!$S:$S,"plays",[1]Kickstarter!$F:$F,"canceled")</f>
        <v>0</v>
      </c>
      <c r="F6" s="15">
        <f t="shared" si="1"/>
        <v>24</v>
      </c>
      <c r="G6" s="16">
        <f t="shared" si="2"/>
        <v>50</v>
      </c>
      <c r="H6" s="16">
        <f t="shared" si="0"/>
        <v>50</v>
      </c>
      <c r="I6" s="16">
        <f t="shared" si="0"/>
        <v>0</v>
      </c>
    </row>
    <row r="7" spans="2:9" x14ac:dyDescent="0.2">
      <c r="B7" s="14" t="s">
        <v>8343</v>
      </c>
      <c r="C7" s="15">
        <f>COUNTIFS([1]Kickstarter!$D:$D, "&gt;=20000",[1]Kickstarter!$D:$D, "&lt;24999",[1]Kickstarter!$S:$S,"plays",[1]Kickstarter!$F:$F,"successful")</f>
        <v>9</v>
      </c>
      <c r="D7" s="15">
        <f>COUNTIFS([1]Kickstarter!$D:$D, "&gt;=20000",[1]Kickstarter!$D:$D, "&lt;24999",[1]Kickstarter!$S:$S,"plays",[1]Kickstarter!$F:$F,"failed")</f>
        <v>11</v>
      </c>
      <c r="E7" s="15">
        <f>COUNTIFS([1]Kickstarter!$D:$D, "&gt;=20000",[1]Kickstarter!$D:$D, "&lt;24999",[1]Kickstarter!$S:$S,"plays",[1]Kickstarter!$F:$F,"canceled")</f>
        <v>0</v>
      </c>
      <c r="F7" s="15">
        <f t="shared" si="1"/>
        <v>20</v>
      </c>
      <c r="G7" s="16">
        <f t="shared" si="2"/>
        <v>45</v>
      </c>
      <c r="H7" s="16">
        <f t="shared" si="0"/>
        <v>55.000000000000007</v>
      </c>
      <c r="I7" s="16">
        <f t="shared" si="0"/>
        <v>0</v>
      </c>
    </row>
    <row r="8" spans="2:9" x14ac:dyDescent="0.2">
      <c r="B8" s="14" t="s">
        <v>8344</v>
      </c>
      <c r="C8" s="15">
        <f>COUNTIFS([1]Kickstarter!$D:$D, "&gt;=25000",[1]Kickstarter!$D:$D, "&lt;29999",[1]Kickstarter!$S:$S,"plays",[1]Kickstarter!$F:$F,"successful")</f>
        <v>1</v>
      </c>
      <c r="D8" s="15">
        <f>COUNTIFS([1]Kickstarter!$D:$D, "&gt;=25000",[1]Kickstarter!$D:$D, "&lt;29999",[1]Kickstarter!$S:$S,"plays",[1]Kickstarter!$F:$F,"failed")</f>
        <v>4</v>
      </c>
      <c r="E8" s="15">
        <f>COUNTIFS([1]Kickstarter!$D:$D, "&gt;=25000",[1]Kickstarter!$D:$D, "&lt;29999",[1]Kickstarter!$S:$S,"plays",[1]Kickstarter!$F:$F,"canceled")</f>
        <v>0</v>
      </c>
      <c r="F8" s="15">
        <f t="shared" si="1"/>
        <v>5</v>
      </c>
      <c r="G8" s="16">
        <f t="shared" si="2"/>
        <v>20</v>
      </c>
      <c r="H8" s="16">
        <f t="shared" si="0"/>
        <v>80</v>
      </c>
      <c r="I8" s="16">
        <f t="shared" si="0"/>
        <v>0</v>
      </c>
    </row>
    <row r="9" spans="2:9" x14ac:dyDescent="0.2">
      <c r="B9" s="14" t="s">
        <v>8345</v>
      </c>
      <c r="C9" s="15">
        <f>COUNTIFS([1]Kickstarter!$D:$D, "&gt;=30000",[1]Kickstarter!$D:$D, "&lt;34999",[1]Kickstarter!$S:$S,"plays",[1]Kickstarter!$F:$F,"successful")</f>
        <v>3</v>
      </c>
      <c r="D9" s="15">
        <f>COUNTIFS([1]Kickstarter!$D:$D, "&gt;=30000",[1]Kickstarter!$D:$D, "&lt;34999",[1]Kickstarter!$S:$S,"plays",[1]Kickstarter!$F:$F,"failed")</f>
        <v>8</v>
      </c>
      <c r="E9" s="15">
        <f>COUNTIFS([1]Kickstarter!$D:$D, "&gt;=30000",[1]Kickstarter!$D:$D, "&lt;34999",[1]Kickstarter!$S:$S,"plays",[1]Kickstarter!$F:$F,"canceled")</f>
        <v>0</v>
      </c>
      <c r="F9" s="15">
        <f t="shared" si="1"/>
        <v>11</v>
      </c>
      <c r="G9" s="16">
        <f t="shared" si="2"/>
        <v>27.27272727272727</v>
      </c>
      <c r="H9" s="16">
        <f t="shared" si="0"/>
        <v>72.727272727272734</v>
      </c>
      <c r="I9" s="16">
        <f t="shared" si="0"/>
        <v>0</v>
      </c>
    </row>
    <row r="10" spans="2:9" x14ac:dyDescent="0.2">
      <c r="B10" s="14" t="s">
        <v>8346</v>
      </c>
      <c r="C10" s="15">
        <f>COUNTIFS([1]Kickstarter!$D:$D, "&gt;=35000",[1]Kickstarter!$D:$D, "&lt;39999",[1]Kickstarter!$S:$S,"plays",[1]Kickstarter!$F:$F,"successful")</f>
        <v>4</v>
      </c>
      <c r="D10" s="15">
        <f>COUNTIFS([1]Kickstarter!$D:$D, "&gt;=35000",[1]Kickstarter!$D:$D, "&lt;39999",[1]Kickstarter!$S:$S,"plays",[1]Kickstarter!$F:$F,"failed")</f>
        <v>2</v>
      </c>
      <c r="E10" s="15">
        <f>COUNTIFS([1]Kickstarter!$D:$D, "&gt;=35000",[1]Kickstarter!$D:$D, "&lt;39999",[1]Kickstarter!$S:$S,"plays",[1]Kickstarter!$F:$F,"canceled")</f>
        <v>0</v>
      </c>
      <c r="F10" s="15">
        <f t="shared" si="1"/>
        <v>6</v>
      </c>
      <c r="G10" s="16">
        <f t="shared" si="2"/>
        <v>66.666666666666657</v>
      </c>
      <c r="H10" s="16">
        <f t="shared" si="0"/>
        <v>33.333333333333329</v>
      </c>
      <c r="I10" s="16">
        <f t="shared" si="0"/>
        <v>0</v>
      </c>
    </row>
    <row r="11" spans="2:9" x14ac:dyDescent="0.2">
      <c r="B11" s="14" t="s">
        <v>8347</v>
      </c>
      <c r="C11" s="15">
        <f>COUNTIFS([1]Kickstarter!$D:$D, "&gt;=40000",[1]Kickstarter!$D:$D, "&lt;44999",[1]Kickstarter!$S:$S,"plays",[1]Kickstarter!$F:$F,"successful")</f>
        <v>2</v>
      </c>
      <c r="D11" s="15">
        <f>COUNTIFS([1]Kickstarter!$D:$D, "&gt;=40000",[1]Kickstarter!$D:$D, "&lt;44999",[1]Kickstarter!$S:$S,"plays",[1]Kickstarter!$F:$F,"failed")</f>
        <v>1</v>
      </c>
      <c r="E11" s="15">
        <f>COUNTIFS([1]Kickstarter!$D:$D, "&gt;=40000",[1]Kickstarter!$D:$D, "&lt;44999",[1]Kickstarter!$S:$S,"plays",[1]Kickstarter!$F:$F,"canceled")</f>
        <v>0</v>
      </c>
      <c r="F11" s="15">
        <f t="shared" si="1"/>
        <v>3</v>
      </c>
      <c r="G11" s="16">
        <f t="shared" si="2"/>
        <v>66.666666666666657</v>
      </c>
      <c r="H11" s="16">
        <f t="shared" si="0"/>
        <v>33.333333333333329</v>
      </c>
      <c r="I11" s="16">
        <f t="shared" si="0"/>
        <v>0</v>
      </c>
    </row>
    <row r="12" spans="2:9" x14ac:dyDescent="0.2">
      <c r="B12" s="14" t="s">
        <v>8348</v>
      </c>
      <c r="C12" s="15">
        <f>COUNTIFS([1]Kickstarter!$D:$D, "&gt;=45000",[1]Kickstarter!$D:$D, "&lt;49999",[1]Kickstarter!$S:$S,"plays",[1]Kickstarter!$F:$F,"successful")</f>
        <v>0</v>
      </c>
      <c r="D12" s="15">
        <f>COUNTIFS([1]Kickstarter!$D:$D, "&gt;=45000",[1]Kickstarter!$D:$D, "&lt;49999",[1]Kickstarter!$S:$S,"plays",[1]Kickstarter!$F:$F,"failed")</f>
        <v>1</v>
      </c>
      <c r="E12" s="15">
        <f>COUNTIFS([1]Kickstarter!$D:$D, "&gt;=45000",[1]Kickstarter!$D:$D, "&lt;49999",[1]Kickstarter!$S:$S,"plays",[1]Kickstarter!$F:$F,"canceled")</f>
        <v>0</v>
      </c>
      <c r="F12" s="15">
        <f t="shared" si="1"/>
        <v>1</v>
      </c>
      <c r="G12" s="16">
        <f t="shared" si="2"/>
        <v>0</v>
      </c>
      <c r="H12" s="16">
        <f t="shared" si="0"/>
        <v>100</v>
      </c>
      <c r="I12" s="16">
        <f t="shared" si="0"/>
        <v>0</v>
      </c>
    </row>
    <row r="13" spans="2:9" x14ac:dyDescent="0.2">
      <c r="B13" s="14" t="s">
        <v>8349</v>
      </c>
      <c r="C13" s="15">
        <f>COUNTIFS([1]Kickstarter!$D:$D, "&gt;=50000",[1]Kickstarter!$S:$S,"plays",[1]Kickstarter!$F:$F,"successful")</f>
        <v>2</v>
      </c>
      <c r="D13" s="15">
        <f>COUNTIFS([1]Kickstarter!$D:$D, "&gt;=50000",[1]Kickstarter!$S:$S,"plays",[1]Kickstarter!$F:$F,"failed")</f>
        <v>14</v>
      </c>
      <c r="E13" s="15">
        <f>COUNTIFS([1]Kickstarter!$D:$D, "&gt;=50000",[1]Kickstarter!$S:$S,"plays",[1]Kickstarter!$F:$F,"canceled")</f>
        <v>0</v>
      </c>
      <c r="F13" s="15">
        <f t="shared" si="1"/>
        <v>16</v>
      </c>
      <c r="G13" s="16">
        <f t="shared" si="2"/>
        <v>12.5</v>
      </c>
      <c r="H13" s="16">
        <f t="shared" si="0"/>
        <v>87.5</v>
      </c>
      <c r="I13" s="16">
        <f t="shared" si="0"/>
        <v>0</v>
      </c>
    </row>
    <row r="14" spans="2:9" x14ac:dyDescent="0.2">
      <c r="B14" s="17" t="s">
        <v>8350</v>
      </c>
      <c r="C14" s="18">
        <f>SUM(C2:C13)</f>
        <v>693</v>
      </c>
      <c r="D14" s="18">
        <f t="shared" ref="D14:E14" si="3">SUM(D2:D13)</f>
        <v>353</v>
      </c>
      <c r="E14" s="18">
        <f t="shared" si="3"/>
        <v>0</v>
      </c>
      <c r="F14" s="18">
        <f>SUM(F2:F13)</f>
        <v>1046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2023-02-13T23:35:17Z</dcterms:modified>
</cp:coreProperties>
</file>