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kinnunen/Documents/GitHub/Isoprenol_CRISPRi/DavidCarruthers/DBTL3_data/"/>
    </mc:Choice>
  </mc:AlternateContent>
  <xr:revisionPtr revIDLastSave="0" documentId="13_ncr:1_{63E08341-6034-9A4F-B6F2-9AAF6F017EE6}" xr6:coauthVersionLast="40" xr6:coauthVersionMax="47" xr10:uidLastSave="{00000000-0000-0000-0000-000000000000}"/>
  <bookViews>
    <workbookView xWindow="34200" yWindow="-3700" windowWidth="34120" windowHeight="19120" activeTab="6" xr2:uid="{7618322A-3628-403C-B508-2FE2966424AE}"/>
  </bookViews>
  <sheets>
    <sheet name="Codex" sheetId="2" r:id="rId1"/>
    <sheet name="DBTL2" sheetId="4" r:id="rId2"/>
    <sheet name="Plate 1" sheetId="1" r:id="rId3"/>
    <sheet name="Plate 2" sheetId="7" r:id="rId4"/>
    <sheet name="Analysis_I" sheetId="3" r:id="rId5"/>
    <sheet name="Analysis_2" sheetId="8" r:id="rId6"/>
    <sheet name="Plots" sheetId="6" r:id="rId7"/>
    <sheet name="Plate 1 pck" sheetId="9" r:id="rId8"/>
    <sheet name="Plate 2 pck" sheetId="10" r:id="rId9"/>
  </sheets>
  <definedNames>
    <definedName name="_xlnm._FilterDatabase" localSheetId="5" hidden="1">Analysis_2!$A$1:$C$49</definedName>
    <definedName name="_xlnm._FilterDatabase" localSheetId="4" hidden="1">Analysis_I!$A$1:$B$49</definedName>
    <definedName name="_xlnm._FilterDatabase" localSheetId="1" hidden="1">DBTL2!$A$1:$F$1</definedName>
    <definedName name="_xlnm._FilterDatabase" localSheetId="3" hidden="1">'Plate 2'!$A$1:$G$49</definedName>
    <definedName name="_xlnm._FilterDatabase" localSheetId="8" hidden="1">'Plate 2 pck'!$A$1:$G$49</definedName>
    <definedName name="_xlnm._FilterDatabase" localSheetId="6" hidden="1">Plots!$A$2:$G$2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D23" i="6"/>
  <c r="D4" i="6"/>
  <c r="D3" i="6"/>
  <c r="D30" i="6"/>
  <c r="I4" i="10"/>
  <c r="J49" i="10"/>
  <c r="J48" i="10"/>
  <c r="I48" i="10"/>
  <c r="I47" i="10"/>
  <c r="J47" i="10" s="1"/>
  <c r="I46" i="10"/>
  <c r="J46" i="10" s="1"/>
  <c r="I45" i="10"/>
  <c r="J45" i="10" s="1"/>
  <c r="J44" i="10"/>
  <c r="I44" i="10"/>
  <c r="I43" i="10"/>
  <c r="J43" i="10" s="1"/>
  <c r="I42" i="10"/>
  <c r="J42" i="10" s="1"/>
  <c r="J41" i="10"/>
  <c r="I40" i="10"/>
  <c r="J40" i="10" s="1"/>
  <c r="I39" i="10"/>
  <c r="J39" i="10" s="1"/>
  <c r="I38" i="10"/>
  <c r="J38" i="10" s="1"/>
  <c r="I37" i="10"/>
  <c r="J37" i="10" s="1"/>
  <c r="I36" i="10"/>
  <c r="J36" i="10" s="1"/>
  <c r="I35" i="10"/>
  <c r="J35" i="10" s="1"/>
  <c r="I34" i="10"/>
  <c r="J34" i="10" s="1"/>
  <c r="J33" i="10"/>
  <c r="I32" i="10"/>
  <c r="J32" i="10" s="1"/>
  <c r="I31" i="10"/>
  <c r="J31" i="10" s="1"/>
  <c r="I30" i="10"/>
  <c r="J30" i="10" s="1"/>
  <c r="I29" i="10"/>
  <c r="J29" i="10" s="1"/>
  <c r="I28" i="10"/>
  <c r="J28" i="10" s="1"/>
  <c r="I27" i="10"/>
  <c r="J27" i="10" s="1"/>
  <c r="I26" i="10"/>
  <c r="J26" i="10" s="1"/>
  <c r="I25" i="10"/>
  <c r="J25" i="10" s="1"/>
  <c r="I24" i="10"/>
  <c r="J24" i="10" s="1"/>
  <c r="I23" i="10"/>
  <c r="J23" i="10" s="1"/>
  <c r="I22" i="10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J4" i="10"/>
  <c r="I3" i="10"/>
  <c r="J3" i="10" s="1"/>
  <c r="I2" i="10"/>
  <c r="J2" i="10" s="1"/>
  <c r="J49" i="9"/>
  <c r="I48" i="9"/>
  <c r="J48" i="9" s="1"/>
  <c r="I47" i="9"/>
  <c r="J47" i="9" s="1"/>
  <c r="I46" i="9"/>
  <c r="J46" i="9" s="1"/>
  <c r="I45" i="9"/>
  <c r="J45" i="9" s="1"/>
  <c r="I44" i="9"/>
  <c r="J44" i="9" s="1"/>
  <c r="I43" i="9"/>
  <c r="J43" i="9" s="1"/>
  <c r="I42" i="9"/>
  <c r="J42" i="9" s="1"/>
  <c r="J41" i="9"/>
  <c r="J40" i="9"/>
  <c r="I40" i="9"/>
  <c r="I39" i="9"/>
  <c r="J39" i="9" s="1"/>
  <c r="I38" i="9"/>
  <c r="J38" i="9" s="1"/>
  <c r="I37" i="9"/>
  <c r="J37" i="9" s="1"/>
  <c r="I36" i="9"/>
  <c r="J36" i="9" s="1"/>
  <c r="I35" i="9"/>
  <c r="J35" i="9" s="1"/>
  <c r="I34" i="9"/>
  <c r="J34" i="9" s="1"/>
  <c r="J33" i="9"/>
  <c r="I32" i="9"/>
  <c r="J32" i="9" s="1"/>
  <c r="I31" i="9"/>
  <c r="J31" i="9" s="1"/>
  <c r="I30" i="9"/>
  <c r="J30" i="9" s="1"/>
  <c r="I29" i="9"/>
  <c r="J29" i="9" s="1"/>
  <c r="I28" i="9"/>
  <c r="J28" i="9" s="1"/>
  <c r="I27" i="9"/>
  <c r="J27" i="9" s="1"/>
  <c r="I26" i="9"/>
  <c r="J26" i="9" s="1"/>
  <c r="I25" i="9"/>
  <c r="J25" i="9" s="1"/>
  <c r="I24" i="9"/>
  <c r="J24" i="9" s="1"/>
  <c r="I23" i="9"/>
  <c r="J23" i="9" s="1"/>
  <c r="I22" i="9"/>
  <c r="J22" i="9" s="1"/>
  <c r="I21" i="9"/>
  <c r="J21" i="9" s="1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I2" i="9"/>
  <c r="J2" i="9" s="1"/>
  <c r="G40" i="6" l="1"/>
  <c r="F40" i="6"/>
  <c r="C40" i="6"/>
  <c r="B40" i="6"/>
  <c r="D33" i="6"/>
  <c r="D26" i="6"/>
  <c r="D10" i="6"/>
  <c r="D16" i="6"/>
  <c r="D13" i="6"/>
  <c r="D19" i="6"/>
  <c r="D8" i="6"/>
  <c r="D9" i="6"/>
  <c r="D5" i="6"/>
  <c r="D12" i="6"/>
  <c r="D14" i="6"/>
  <c r="G26" i="6"/>
  <c r="G10" i="6"/>
  <c r="G16" i="6"/>
  <c r="G13" i="6"/>
  <c r="G19" i="6"/>
  <c r="G33" i="6"/>
  <c r="G8" i="6"/>
  <c r="G9" i="6"/>
  <c r="G5" i="6"/>
  <c r="G12" i="6"/>
  <c r="G14" i="6"/>
  <c r="G17" i="6"/>
  <c r="G23" i="6"/>
  <c r="G4" i="6"/>
  <c r="G3" i="6"/>
  <c r="G30" i="6"/>
  <c r="I47" i="8"/>
  <c r="H47" i="8"/>
  <c r="F47" i="8"/>
  <c r="E47" i="8"/>
  <c r="D47" i="8"/>
  <c r="I44" i="8"/>
  <c r="H44" i="8"/>
  <c r="F44" i="8"/>
  <c r="E44" i="8"/>
  <c r="D44" i="8"/>
  <c r="I41" i="8"/>
  <c r="H41" i="8"/>
  <c r="F41" i="8"/>
  <c r="E41" i="8"/>
  <c r="D41" i="8"/>
  <c r="I38" i="8"/>
  <c r="H38" i="8"/>
  <c r="F38" i="8"/>
  <c r="E38" i="8"/>
  <c r="D38" i="8"/>
  <c r="I35" i="8"/>
  <c r="H35" i="8"/>
  <c r="F35" i="8"/>
  <c r="E35" i="8"/>
  <c r="D35" i="8"/>
  <c r="I32" i="8"/>
  <c r="H32" i="8"/>
  <c r="F32" i="8"/>
  <c r="E32" i="8"/>
  <c r="D32" i="8"/>
  <c r="I29" i="8"/>
  <c r="H29" i="8"/>
  <c r="F29" i="8"/>
  <c r="E29" i="8"/>
  <c r="D29" i="8"/>
  <c r="I26" i="8"/>
  <c r="H26" i="8"/>
  <c r="F26" i="8"/>
  <c r="E26" i="8"/>
  <c r="D26" i="8"/>
  <c r="I23" i="8"/>
  <c r="H23" i="8"/>
  <c r="F23" i="8"/>
  <c r="E23" i="8"/>
  <c r="D23" i="8"/>
  <c r="I20" i="8"/>
  <c r="H20" i="8"/>
  <c r="F20" i="8"/>
  <c r="E20" i="8"/>
  <c r="D20" i="8"/>
  <c r="I17" i="8"/>
  <c r="H17" i="8"/>
  <c r="F17" i="8"/>
  <c r="E17" i="8"/>
  <c r="D17" i="8"/>
  <c r="I14" i="8"/>
  <c r="H14" i="8"/>
  <c r="F14" i="8"/>
  <c r="E14" i="8"/>
  <c r="D14" i="8"/>
  <c r="I11" i="8"/>
  <c r="H11" i="8"/>
  <c r="F11" i="8"/>
  <c r="E11" i="8"/>
  <c r="D11" i="8"/>
  <c r="I8" i="8"/>
  <c r="H8" i="8"/>
  <c r="F8" i="8"/>
  <c r="E8" i="8"/>
  <c r="D8" i="8"/>
  <c r="I5" i="8"/>
  <c r="H5" i="8"/>
  <c r="F5" i="8"/>
  <c r="E5" i="8"/>
  <c r="D5" i="8"/>
  <c r="I2" i="8"/>
  <c r="H2" i="8"/>
  <c r="F2" i="8"/>
  <c r="E2" i="8"/>
  <c r="D2" i="8"/>
  <c r="C3" i="8"/>
  <c r="C6" i="8"/>
  <c r="C48" i="8"/>
  <c r="C27" i="8"/>
  <c r="C5" i="8"/>
  <c r="C47" i="8"/>
  <c r="C26" i="8"/>
  <c r="C38" i="8"/>
  <c r="C41" i="8"/>
  <c r="C23" i="8"/>
  <c r="C44" i="8"/>
  <c r="C33" i="8"/>
  <c r="C21" i="8"/>
  <c r="C30" i="8"/>
  <c r="C36" i="8"/>
  <c r="C20" i="8"/>
  <c r="C29" i="8"/>
  <c r="C35" i="8"/>
  <c r="C8" i="8"/>
  <c r="C17" i="8"/>
  <c r="C11" i="8"/>
  <c r="C14" i="8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N33" i="7" s="1"/>
  <c r="K32" i="7"/>
  <c r="N32" i="7" s="1"/>
  <c r="K31" i="7"/>
  <c r="N31" i="7" s="1"/>
  <c r="K30" i="7"/>
  <c r="N30" i="7" s="1"/>
  <c r="K29" i="7"/>
  <c r="N29" i="7" s="1"/>
  <c r="K28" i="7"/>
  <c r="N28" i="7" s="1"/>
  <c r="K27" i="7"/>
  <c r="N27" i="7" s="1"/>
  <c r="K26" i="7"/>
  <c r="N26" i="7" s="1"/>
  <c r="K19" i="7"/>
  <c r="K20" i="7"/>
  <c r="K21" i="7"/>
  <c r="K22" i="7"/>
  <c r="K23" i="7"/>
  <c r="K24" i="7"/>
  <c r="K25" i="7"/>
  <c r="K18" i="7"/>
  <c r="K11" i="7"/>
  <c r="K12" i="7"/>
  <c r="K13" i="7"/>
  <c r="K14" i="7"/>
  <c r="K15" i="7"/>
  <c r="K16" i="7"/>
  <c r="K17" i="7"/>
  <c r="K10" i="7"/>
  <c r="K3" i="7"/>
  <c r="K4" i="7"/>
  <c r="K5" i="7"/>
  <c r="K6" i="7"/>
  <c r="N6" i="7" s="1"/>
  <c r="K7" i="7"/>
  <c r="K8" i="7"/>
  <c r="N8" i="7" s="1"/>
  <c r="K9" i="7"/>
  <c r="N9" i="7" s="1"/>
  <c r="K2" i="7"/>
  <c r="O9" i="7"/>
  <c r="O3" i="7"/>
  <c r="C32" i="8"/>
  <c r="C15" i="8"/>
  <c r="C12" i="8"/>
  <c r="C18" i="8"/>
  <c r="C9" i="8"/>
  <c r="C16" i="8"/>
  <c r="C13" i="8"/>
  <c r="C19" i="8"/>
  <c r="C10" i="8"/>
  <c r="C37" i="8"/>
  <c r="C31" i="8"/>
  <c r="C22" i="8"/>
  <c r="C34" i="8"/>
  <c r="C2" i="8"/>
  <c r="C45" i="8"/>
  <c r="C24" i="8"/>
  <c r="C42" i="8"/>
  <c r="C39" i="8"/>
  <c r="C46" i="8"/>
  <c r="C25" i="8"/>
  <c r="C43" i="8"/>
  <c r="C40" i="8"/>
  <c r="C28" i="8"/>
  <c r="C49" i="8"/>
  <c r="C7" i="8"/>
  <c r="C4" i="8"/>
  <c r="P2" i="7"/>
  <c r="N3" i="7"/>
  <c r="N4" i="7"/>
  <c r="N5" i="7"/>
  <c r="N7" i="7"/>
  <c r="N2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9" i="7"/>
  <c r="P8" i="7"/>
  <c r="O8" i="7"/>
  <c r="P7" i="7"/>
  <c r="O7" i="7"/>
  <c r="P6" i="7"/>
  <c r="O6" i="7"/>
  <c r="P5" i="7"/>
  <c r="O5" i="7"/>
  <c r="P4" i="7"/>
  <c r="O4" i="7"/>
  <c r="P3" i="7"/>
  <c r="O2" i="7"/>
  <c r="C3" i="3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4" i="7"/>
  <c r="I35" i="7"/>
  <c r="I36" i="7"/>
  <c r="I37" i="7"/>
  <c r="I38" i="7"/>
  <c r="I39" i="7"/>
  <c r="I40" i="7"/>
  <c r="I42" i="7"/>
  <c r="I43" i="7"/>
  <c r="I44" i="7"/>
  <c r="I45" i="7"/>
  <c r="I46" i="7"/>
  <c r="I47" i="7"/>
  <c r="I48" i="7"/>
  <c r="I2" i="7"/>
  <c r="F38" i="2" l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37" i="2"/>
  <c r="G22" i="6"/>
  <c r="G31" i="6"/>
  <c r="G21" i="6"/>
  <c r="G27" i="6"/>
  <c r="G15" i="6"/>
  <c r="G32" i="6"/>
  <c r="G29" i="6"/>
  <c r="G7" i="6"/>
  <c r="G24" i="6"/>
  <c r="G25" i="6"/>
  <c r="G28" i="6"/>
  <c r="G34" i="6"/>
  <c r="G18" i="6"/>
  <c r="G6" i="6"/>
  <c r="G11" i="6"/>
  <c r="G20" i="6"/>
  <c r="D22" i="6"/>
  <c r="D31" i="6"/>
  <c r="D21" i="6"/>
  <c r="D27" i="6"/>
  <c r="D15" i="6"/>
  <c r="D32" i="6"/>
  <c r="D29" i="6"/>
  <c r="D7" i="6"/>
  <c r="D24" i="6"/>
  <c r="D25" i="6"/>
  <c r="D28" i="6"/>
  <c r="D34" i="6"/>
  <c r="D18" i="6"/>
  <c r="D6" i="6"/>
  <c r="D11" i="6"/>
  <c r="D20" i="6"/>
  <c r="H2" i="3"/>
  <c r="H5" i="3"/>
  <c r="H8" i="3"/>
  <c r="H11" i="3"/>
  <c r="H14" i="3"/>
  <c r="H17" i="3"/>
  <c r="H20" i="3"/>
  <c r="H23" i="3"/>
  <c r="H26" i="3"/>
  <c r="H29" i="3"/>
  <c r="H32" i="3"/>
  <c r="H35" i="3"/>
  <c r="H38" i="3"/>
  <c r="H41" i="3"/>
  <c r="H44" i="3"/>
  <c r="H47" i="3"/>
  <c r="D47" i="3"/>
  <c r="D44" i="3"/>
  <c r="D41" i="3"/>
  <c r="D38" i="3"/>
  <c r="D35" i="3"/>
  <c r="D32" i="3"/>
  <c r="D29" i="3"/>
  <c r="D26" i="3"/>
  <c r="D23" i="3"/>
  <c r="D20" i="3"/>
  <c r="D17" i="3"/>
  <c r="D14" i="3"/>
  <c r="D11" i="3"/>
  <c r="D8" i="3"/>
  <c r="D5" i="3"/>
  <c r="D2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C4" i="3"/>
  <c r="C5" i="3"/>
  <c r="I5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I29" i="3" s="1"/>
  <c r="C30" i="3"/>
  <c r="C31" i="3"/>
  <c r="C32" i="3"/>
  <c r="C33" i="3"/>
  <c r="C34" i="3"/>
  <c r="C35" i="3"/>
  <c r="I35" i="3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J49" i="1"/>
  <c r="J48" i="1"/>
  <c r="J47" i="1"/>
  <c r="J41" i="1"/>
  <c r="J37" i="1"/>
  <c r="J33" i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4" i="1"/>
  <c r="J34" i="1" s="1"/>
  <c r="C35" i="1"/>
  <c r="J35" i="1" s="1"/>
  <c r="C36" i="1"/>
  <c r="J36" i="1" s="1"/>
  <c r="C37" i="1"/>
  <c r="C38" i="1"/>
  <c r="J38" i="1" s="1"/>
  <c r="C39" i="1"/>
  <c r="J39" i="1" s="1"/>
  <c r="C40" i="1"/>
  <c r="J40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C48" i="1"/>
  <c r="C2" i="1"/>
  <c r="J2" i="1" s="1"/>
  <c r="F3" i="2"/>
  <c r="F4" i="2"/>
  <c r="F5" i="2"/>
  <c r="F6" i="2"/>
  <c r="F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I2" i="3" l="1"/>
  <c r="F44" i="3"/>
  <c r="F20" i="3"/>
  <c r="F14" i="3"/>
  <c r="F8" i="3"/>
  <c r="I32" i="3"/>
  <c r="F2" i="3"/>
  <c r="F11" i="3"/>
  <c r="I38" i="3"/>
  <c r="I41" i="3"/>
  <c r="I26" i="3"/>
  <c r="F47" i="3"/>
  <c r="F23" i="3"/>
  <c r="F17" i="3"/>
  <c r="I23" i="3"/>
  <c r="F26" i="3"/>
  <c r="I20" i="3"/>
  <c r="F29" i="3"/>
  <c r="I17" i="3"/>
  <c r="F32" i="3"/>
  <c r="I14" i="3"/>
  <c r="F35" i="3"/>
  <c r="I47" i="3"/>
  <c r="I11" i="3"/>
  <c r="F38" i="3"/>
  <c r="I44" i="3"/>
  <c r="I8" i="3"/>
  <c r="F5" i="3"/>
  <c r="F41" i="3"/>
</calcChain>
</file>

<file path=xl/sharedStrings.xml><?xml version="1.0" encoding="utf-8"?>
<sst xmlns="http://schemas.openxmlformats.org/spreadsheetml/2006/main" count="1728" uniqueCount="533">
  <si>
    <t>Sample Name</t>
  </si>
  <si>
    <t>Name</t>
  </si>
  <si>
    <t>RT</t>
  </si>
  <si>
    <t>Area</t>
  </si>
  <si>
    <t>Amount</t>
  </si>
  <si>
    <t>Unit</t>
  </si>
  <si>
    <t>Concentration []</t>
  </si>
  <si>
    <t>DBTL3_001</t>
  </si>
  <si>
    <t>isoprenol</t>
  </si>
  <si>
    <t>mg/L</t>
  </si>
  <si>
    <t>DBTL3_002</t>
  </si>
  <si>
    <t>DBTL3_003</t>
  </si>
  <si>
    <t>DBTL3_004</t>
  </si>
  <si>
    <t>DBTL3_005</t>
  </si>
  <si>
    <t>DBTL3_006</t>
  </si>
  <si>
    <t>DBTL3_007</t>
  </si>
  <si>
    <t>DBTL3_008</t>
  </si>
  <si>
    <t>DBTL3_009</t>
  </si>
  <si>
    <t>DBTL3_010</t>
  </si>
  <si>
    <t>DBTL3_011</t>
  </si>
  <si>
    <t>DBTL3_012</t>
  </si>
  <si>
    <t>DBTL3_013</t>
  </si>
  <si>
    <t>DBTL3_014</t>
  </si>
  <si>
    <t>DBTL3_015</t>
  </si>
  <si>
    <t>DBTL3_016</t>
  </si>
  <si>
    <t>DBTL3_017</t>
  </si>
  <si>
    <t>DBTL3_018</t>
  </si>
  <si>
    <t>DBTL3_019</t>
  </si>
  <si>
    <t>DBTL3_020</t>
  </si>
  <si>
    <t>DBTL3_021</t>
  </si>
  <si>
    <t>DBTL3_022</t>
  </si>
  <si>
    <t>DBTL3_023</t>
  </si>
  <si>
    <t>DBTL3_024</t>
  </si>
  <si>
    <t>DBTL3_025</t>
  </si>
  <si>
    <t>DBTL3_026</t>
  </si>
  <si>
    <t>DBTL3_027</t>
  </si>
  <si>
    <t>DBTL3_028</t>
  </si>
  <si>
    <t>DBTL3_029</t>
  </si>
  <si>
    <t>DBTL3_030</t>
  </si>
  <si>
    <t>DBTL3_031</t>
  </si>
  <si>
    <t>DBTL3_032</t>
  </si>
  <si>
    <t>DBTL3_033</t>
  </si>
  <si>
    <t>DBTL3_034</t>
  </si>
  <si>
    <t>DBTL3_035</t>
  </si>
  <si>
    <t>DBTL3_036</t>
  </si>
  <si>
    <t>DBTL3_037</t>
  </si>
  <si>
    <t>DBTL3_038</t>
  </si>
  <si>
    <t>DBTL3_039</t>
  </si>
  <si>
    <t>DBTL3_040</t>
  </si>
  <si>
    <t>DBTL3_041</t>
  </si>
  <si>
    <t>DBTL3_042</t>
  </si>
  <si>
    <t>DBTL3_043</t>
  </si>
  <si>
    <t>DBTL3_044</t>
  </si>
  <si>
    <t>DBTL3_045</t>
  </si>
  <si>
    <t>DBTL3_046</t>
  </si>
  <si>
    <t>DBTL3_047</t>
  </si>
  <si>
    <t>DBTL3_048</t>
  </si>
  <si>
    <t>A</t>
  </si>
  <si>
    <t>B</t>
  </si>
  <si>
    <t>C</t>
  </si>
  <si>
    <t>D</t>
  </si>
  <si>
    <t>PP_0528</t>
  </si>
  <si>
    <t>PP_0815</t>
  </si>
  <si>
    <t>PP_1317</t>
  </si>
  <si>
    <t>PP_4191</t>
  </si>
  <si>
    <t>PP_0751</t>
  </si>
  <si>
    <t>PP_0813</t>
  </si>
  <si>
    <t>PP_1769</t>
  </si>
  <si>
    <t>PP_0814</t>
  </si>
  <si>
    <t>PP_0812</t>
  </si>
  <si>
    <t>PP_4120</t>
  </si>
  <si>
    <t>PP_0368</t>
  </si>
  <si>
    <t>PP_4189</t>
  </si>
  <si>
    <t>PP_0437</t>
  </si>
  <si>
    <t>PP_2136</t>
  </si>
  <si>
    <t>PP_4192</t>
  </si>
  <si>
    <t>PP_1506</t>
  </si>
  <si>
    <t>Label</t>
  </si>
  <si>
    <t>Control</t>
  </si>
  <si>
    <t>PP_0528_PP_0813_PP_0815_PP_1317-R1</t>
  </si>
  <si>
    <t>PP_0528_PP_0813_PP_4191-R1</t>
  </si>
  <si>
    <t>PP_0528_PP_0814_PP_4191-R1</t>
  </si>
  <si>
    <t>PP_0528_PP_0751_PP_4191-R1</t>
  </si>
  <si>
    <t>PP_0528_PP_0815_PP_4191-R1</t>
  </si>
  <si>
    <t>PP_0815_PP_1317_PP_4191-R1</t>
  </si>
  <si>
    <t>PP_0528_PP_0812_PP_4191-R1</t>
  </si>
  <si>
    <t>PP_0368_PP_0528_PP_4191-R1</t>
  </si>
  <si>
    <t>PP_0528_PP_0813_PP_0815_PP_1317-R2</t>
  </si>
  <si>
    <t>PP_0528_PP_0813_PP_4191-R2</t>
  </si>
  <si>
    <t>PP_0528_PP_0814_PP_4191-R2</t>
  </si>
  <si>
    <t>PP_0528_PP_0751_PP_4191-R2</t>
  </si>
  <si>
    <t>PP_0528_PP_0815_PP_4191-R2</t>
  </si>
  <si>
    <t>PP_0815_PP_1317_PP_4191-R2</t>
  </si>
  <si>
    <t>PP_0528_PP_0812_PP_4191-R2</t>
  </si>
  <si>
    <t>PP_0368_PP_0528_PP_4191-R2</t>
  </si>
  <si>
    <t>PP_0528_PP_0813_PP_0815_PP_1317-R3</t>
  </si>
  <si>
    <t>PP_0528_PP_0813_PP_4191-R3</t>
  </si>
  <si>
    <t>PP_0528_PP_0814_PP_4191-R3</t>
  </si>
  <si>
    <t>PP_0528_PP_0751_PP_4191-R3</t>
  </si>
  <si>
    <t>PP_0528_PP_0815_PP_4191-R3</t>
  </si>
  <si>
    <t>PP_0815_PP_1317_PP_4191-R3</t>
  </si>
  <si>
    <t>PP_0528_PP_0812_PP_4191-R3</t>
  </si>
  <si>
    <t>PP_0368_PP_0528_PP_4191-R3</t>
  </si>
  <si>
    <t>PP_0812_PP_0815_PP_1317-R1</t>
  </si>
  <si>
    <t>PP_0751_PP_0815_PP_1317-R1</t>
  </si>
  <si>
    <t>PP_0814_PP_0815_PP_1317-R1</t>
  </si>
  <si>
    <t>PP_0813_PP_0815_PP_1317-R1</t>
  </si>
  <si>
    <t>PP_0815_PP_1317_PP_4189-R1</t>
  </si>
  <si>
    <t>PP_0813_PP_4189_PP_4191-R1</t>
  </si>
  <si>
    <t>PP_0751_PP_0813_PP_4191-R1</t>
  </si>
  <si>
    <t>PP_0812_PP_0815_PP_1317-R2</t>
  </si>
  <si>
    <t>PP_0751_PP_0815_PP_1317-R2</t>
  </si>
  <si>
    <t>PP_0814_PP_0815_PP_1317-R2</t>
  </si>
  <si>
    <t>PP_0813_PP_0815_PP_1317-R2</t>
  </si>
  <si>
    <t>PP_0815_PP_1317_PP_4189-R2</t>
  </si>
  <si>
    <t>PP_0813_PP_4189_PP_4191-R2</t>
  </si>
  <si>
    <t>PP_0751_PP_0813_PP_4191-R2</t>
  </si>
  <si>
    <t>PP_0812_PP_0815_PP_1317-R3</t>
  </si>
  <si>
    <t>PP_0751_PP_0815_PP_1317-R3</t>
  </si>
  <si>
    <t>PP_0814_PP_0815_PP_1317-R3</t>
  </si>
  <si>
    <t>PP_0813_PP_0815_PP_1317-R3</t>
  </si>
  <si>
    <t>PP_0815_PP_1317_PP_4189-R3</t>
  </si>
  <si>
    <t>PP_0813_PP_4189_PP_4191-R3</t>
  </si>
  <si>
    <t>PP_0751_PP_0813_PP_4191-R3</t>
  </si>
  <si>
    <t>CID:12988</t>
  </si>
  <si>
    <t>Control_P4-R3</t>
  </si>
  <si>
    <t>DBTL1_P4_048</t>
  </si>
  <si>
    <t>PP_0815_PP_1317-R3</t>
  </si>
  <si>
    <t>DBTL1_P4_047</t>
  </si>
  <si>
    <t>PP_1317-R3</t>
  </si>
  <si>
    <t>DBTL1_P4_046</t>
  </si>
  <si>
    <t>PP_0368_PP_0812-R3</t>
  </si>
  <si>
    <t>DBTL1_P4_045</t>
  </si>
  <si>
    <t>PP_1769_PP_4192-R3</t>
  </si>
  <si>
    <t>DBTL1_P4_044</t>
  </si>
  <si>
    <t>PP_0437_PP_1769-R3</t>
  </si>
  <si>
    <t>DBTL1_P4_043</t>
  </si>
  <si>
    <t>PP_1769_PP_2136-R3</t>
  </si>
  <si>
    <t>DBTL1_P4_042</t>
  </si>
  <si>
    <t>PP_0368_PP_1769-R3</t>
  </si>
  <si>
    <t>DBTL1_P4_041</t>
  </si>
  <si>
    <t>Control_P4-R2</t>
  </si>
  <si>
    <t>DBTL1_P4_040</t>
  </si>
  <si>
    <t>PP_0815_PP_1317-R2</t>
  </si>
  <si>
    <t>DBTL1_P4_039</t>
  </si>
  <si>
    <t>PP_1317-R2</t>
  </si>
  <si>
    <t>DBTL1_P4_038</t>
  </si>
  <si>
    <t>PP_0368_PP_0812-R2</t>
  </si>
  <si>
    <t>DBTL1_P4_037</t>
  </si>
  <si>
    <t>PP_1769_PP_4192-R2</t>
  </si>
  <si>
    <t>DBTL1_P4_036</t>
  </si>
  <si>
    <t>PP_0437_PP_1769-R2</t>
  </si>
  <si>
    <t>DBTL1_P4_035</t>
  </si>
  <si>
    <t>PP_1769_PP_2136-R2</t>
  </si>
  <si>
    <t>DBTL1_P4_034</t>
  </si>
  <si>
    <t>PP_0368_PP_1769-R2</t>
  </si>
  <si>
    <t>DBTL1_P4_033</t>
  </si>
  <si>
    <t>Control_P4-R1</t>
  </si>
  <si>
    <t>DBTL1_P4_032</t>
  </si>
  <si>
    <t>PP_0815_PP_1317-R1</t>
  </si>
  <si>
    <t>DBTL1_P4_031</t>
  </si>
  <si>
    <t>PP_1317-R1</t>
  </si>
  <si>
    <t>DBTL1_P4_030</t>
  </si>
  <si>
    <t>PP_0368_PP_0812-R1</t>
  </si>
  <si>
    <t>DBTL1_P4_029</t>
  </si>
  <si>
    <t>PP_1769_PP_4192-R1</t>
  </si>
  <si>
    <t>DBTL1_P4_028</t>
  </si>
  <si>
    <t>PP_0437_PP_1769-R1</t>
  </si>
  <si>
    <t>DBTL1_P4_027</t>
  </si>
  <si>
    <t>PP_1769_PP_2136-R1</t>
  </si>
  <si>
    <t>DBTL1_P4_026</t>
  </si>
  <si>
    <t>PP_0368_PP_1769-R1</t>
  </si>
  <si>
    <t>DBTL1_P4_025</t>
  </si>
  <si>
    <t>PP_0812_PP_1769-R3</t>
  </si>
  <si>
    <t>DBTL1_P4_024</t>
  </si>
  <si>
    <t>PP_4120_PP_4189-R3</t>
  </si>
  <si>
    <t>DBTL1_P4_023</t>
  </si>
  <si>
    <t>PP_4189_PP_4192-R3</t>
  </si>
  <si>
    <t>DBTL1_P4_022</t>
  </si>
  <si>
    <t>PP_0368_PP_4189-R3</t>
  </si>
  <si>
    <t>DBTL1_P4_021</t>
  </si>
  <si>
    <t>PP_0368_PP_0813-R3</t>
  </si>
  <si>
    <t>DBTL1_P4_020</t>
  </si>
  <si>
    <t>PP_0437_PP_4189-R3</t>
  </si>
  <si>
    <t>DBTL1_P4_019</t>
  </si>
  <si>
    <t>PP_0751_PP_0814-R3</t>
  </si>
  <si>
    <t>DBTL1_P4_018</t>
  </si>
  <si>
    <t>PP_0813_PP_0814_PP_1769-R3</t>
  </si>
  <si>
    <t>DBTL1_P4_017</t>
  </si>
  <si>
    <t>PP_0812_PP_1769-R2</t>
  </si>
  <si>
    <t>DBTL1_P4_016</t>
  </si>
  <si>
    <t>PP_4120_PP_4189-R2</t>
  </si>
  <si>
    <t>DBTL1_P4_015</t>
  </si>
  <si>
    <t>PP_4189_PP_4192-R2</t>
  </si>
  <si>
    <t>DBTL1_P4_014</t>
  </si>
  <si>
    <t>PP_0368_PP_4189-R2</t>
  </si>
  <si>
    <t>DBTL1_P4_013</t>
  </si>
  <si>
    <t>PP_0368_PP_0813-R2</t>
  </si>
  <si>
    <t>DBTL1_P4_012</t>
  </si>
  <si>
    <t>PP_0437_PP_4189-R2</t>
  </si>
  <si>
    <t>DBTL1_P4_011</t>
  </si>
  <si>
    <t>PP_0751_PP_0814-R2</t>
  </si>
  <si>
    <t>DBTL1_P4_010</t>
  </si>
  <si>
    <t>PP_0813_PP_0814_PP_1769-R2</t>
  </si>
  <si>
    <t>DBTL1_P4_009</t>
  </si>
  <si>
    <t>PP_0812_PP_1769-R1</t>
  </si>
  <si>
    <t>DBTL1_P4_008</t>
  </si>
  <si>
    <t>PP_4120_PP_4189-R1</t>
  </si>
  <si>
    <t>DBTL1_P4_007</t>
  </si>
  <si>
    <t>PP_4189_PP_4192-R1</t>
  </si>
  <si>
    <t>DBTL1_P4_006</t>
  </si>
  <si>
    <t>PP_0368_PP_4189-R1</t>
  </si>
  <si>
    <t>DBTL1_P4_005</t>
  </si>
  <si>
    <t>PP_0368_PP_0813-R1</t>
  </si>
  <si>
    <t>DBTL1_P4_004</t>
  </si>
  <si>
    <t>PP_0437_PP_4189-R1</t>
  </si>
  <si>
    <t>DBTL1_P4_003</t>
  </si>
  <si>
    <t>PP_0751_PP_0814-R1</t>
  </si>
  <si>
    <t>DBTL1_P4_002</t>
  </si>
  <si>
    <t>PP_0813_PP_0814_PP_1769-R1</t>
  </si>
  <si>
    <t>DBTL1_P4_001</t>
  </si>
  <si>
    <t>Control_P3-R3</t>
  </si>
  <si>
    <t>DBTL1_P3_048</t>
  </si>
  <si>
    <t>PP_2136_PP_4189-R3</t>
  </si>
  <si>
    <t>DBTL1_P3_047</t>
  </si>
  <si>
    <t>PP_0812_PP_4189-R3</t>
  </si>
  <si>
    <t>DBTL1_P3_046</t>
  </si>
  <si>
    <t>PP_0813_PP_1769-R3</t>
  </si>
  <si>
    <t>DBTL1_P3_045</t>
  </si>
  <si>
    <t>PP_0814_PP_2136-R3</t>
  </si>
  <si>
    <t>DBTL1_P3_044</t>
  </si>
  <si>
    <t>PP_0812_PP_0814-R3</t>
  </si>
  <si>
    <t>DBTL1_P3_043</t>
  </si>
  <si>
    <t>PP_0814_PP_4189-R3</t>
  </si>
  <si>
    <t>DBTL1_P3_042</t>
  </si>
  <si>
    <t>PP_0437_PP_0814-R3</t>
  </si>
  <si>
    <t>DBTL1_P3_041</t>
  </si>
  <si>
    <t>Control_P3-R2</t>
  </si>
  <si>
    <t>DBTL1_P3_040</t>
  </si>
  <si>
    <t>PP_2136_PP_4189-R2</t>
  </si>
  <si>
    <t>DBTL1_P3_039</t>
  </si>
  <si>
    <t>PP_0812_PP_4189-R2</t>
  </si>
  <si>
    <t>DBTL1_P3_038</t>
  </si>
  <si>
    <t>PP_0813_PP_1769-R2</t>
  </si>
  <si>
    <t>DBTL1_P3_037</t>
  </si>
  <si>
    <t>PP_0814_PP_2136-R2</t>
  </si>
  <si>
    <t>DBTL1_P3_036</t>
  </si>
  <si>
    <t>PP_0812_PP_0814-R2</t>
  </si>
  <si>
    <t>DBTL1_P3_035</t>
  </si>
  <si>
    <t>PP_0814_PP_4189-R2</t>
  </si>
  <si>
    <t>DBTL1_P3_034</t>
  </si>
  <si>
    <t>PP_0437_PP_0814-R2</t>
  </si>
  <si>
    <t>DBTL1_P3_033</t>
  </si>
  <si>
    <t>Control_P3-R1</t>
  </si>
  <si>
    <t>DBTL1_P3_032</t>
  </si>
  <si>
    <t>PP_2136_PP_4189-R1</t>
  </si>
  <si>
    <t>DBTL1_P3_031</t>
  </si>
  <si>
    <t>PP_0812_PP_4189-R1</t>
  </si>
  <si>
    <t>DBTL1_P3_030</t>
  </si>
  <si>
    <t>PP_0813_PP_1769-R1</t>
  </si>
  <si>
    <t>DBTL1_P3_029</t>
  </si>
  <si>
    <t>PP_0814_PP_2136-R1</t>
  </si>
  <si>
    <t>DBTL1_P3_028</t>
  </si>
  <si>
    <t>PP_0812_PP_0814-R1</t>
  </si>
  <si>
    <t>DBTL1_P3_027</t>
  </si>
  <si>
    <t>PP_0814_PP_4189-R1</t>
  </si>
  <si>
    <t>DBTL1_P3_026</t>
  </si>
  <si>
    <t>PP_0437_PP_0814-R1</t>
  </si>
  <si>
    <t>DBTL1_P3_025</t>
  </si>
  <si>
    <t>PP_1769_PP_4189-R3</t>
  </si>
  <si>
    <t>DBTL1_P3_024</t>
  </si>
  <si>
    <t>PP_0751_PP_0813-R3</t>
  </si>
  <si>
    <t>DBTL1_P3_023</t>
  </si>
  <si>
    <t>PP_0751_PP_4189-R3</t>
  </si>
  <si>
    <t>DBTL1_P3_022</t>
  </si>
  <si>
    <t>PP_0813_PP_0814-R3</t>
  </si>
  <si>
    <t>DBTL1_P3_021</t>
  </si>
  <si>
    <t>PP_0751_PP_0814_PP_4191-R3</t>
  </si>
  <si>
    <t>DBTL1_P3_020</t>
  </si>
  <si>
    <t>PP_0528_PP_0751_PP_0813-R3</t>
  </si>
  <si>
    <t>DBTL1_P3_019</t>
  </si>
  <si>
    <t>PP_0528_PP_4120_PP_4191-R3</t>
  </si>
  <si>
    <t>DBTL1_P3_018</t>
  </si>
  <si>
    <t>PP_0528_PP_1769_PP_4191-R3</t>
  </si>
  <si>
    <t>DBTL1_P3_017</t>
  </si>
  <si>
    <t>PP_1769_PP_4189-R2</t>
  </si>
  <si>
    <t>DBTL1_P3_016</t>
  </si>
  <si>
    <t>PP_0751_PP_0813-R2</t>
  </si>
  <si>
    <t>DBTL1_P3_015</t>
  </si>
  <si>
    <t>PP_0751_PP_4189-R2</t>
  </si>
  <si>
    <t>DBTL1_P3_014</t>
  </si>
  <si>
    <t>PP_0813_PP_0814-R2</t>
  </si>
  <si>
    <t>DBTL1_P3_013</t>
  </si>
  <si>
    <t>PP_0751_PP_0814_PP_4191-R2</t>
  </si>
  <si>
    <t>DBTL1_P3_012</t>
  </si>
  <si>
    <t>PP_0528_PP_0751_PP_0813-R2</t>
  </si>
  <si>
    <t>DBTL1_P3_011</t>
  </si>
  <si>
    <t>PP_0528_PP_4120_PP_4191-R2</t>
  </si>
  <si>
    <t>DBTL1_P3_010</t>
  </si>
  <si>
    <t>PP_0528_PP_1769_PP_4191-R2</t>
  </si>
  <si>
    <t>DBTL1_P3_009</t>
  </si>
  <si>
    <t>PP_1769_PP_4189-R1</t>
  </si>
  <si>
    <t>DBTL1_P3_008</t>
  </si>
  <si>
    <t>PP_0751_PP_0813-R1</t>
  </si>
  <si>
    <t>DBTL1_P3_007</t>
  </si>
  <si>
    <t>PP_0751_PP_4189-R1</t>
  </si>
  <si>
    <t>DBTL1_P3_006</t>
  </si>
  <si>
    <t>PP_0813_PP_0814-R1</t>
  </si>
  <si>
    <t>DBTL1_P3_005</t>
  </si>
  <si>
    <t>PP_0751_PP_0814_PP_4191-R1</t>
  </si>
  <si>
    <t>DBTL1_P3_004</t>
  </si>
  <si>
    <t>PP_0528_PP_0751_PP_0813-R1</t>
  </si>
  <si>
    <t>DBTL1_P3_003</t>
  </si>
  <si>
    <t>PP_0528_PP_4120_PP_4191-R1</t>
  </si>
  <si>
    <t>DBTL1_P3_002</t>
  </si>
  <si>
    <t>PP_0528_PP_1769_PP_4191-R1</t>
  </si>
  <si>
    <t>DBTL1_P3_001</t>
  </si>
  <si>
    <t>Control_P2-R3</t>
  </si>
  <si>
    <t>DBTL1_P2_048</t>
  </si>
  <si>
    <t>PP_0751_PP_1769_PP_4189-R3</t>
  </si>
  <si>
    <t>DBTL1_P2_047</t>
  </si>
  <si>
    <t>PP_0813_PP_1769_PP_4189-R3</t>
  </si>
  <si>
    <t>DBTL1_P2_046</t>
  </si>
  <si>
    <t>PP_0751_PP_0813_PP_0814-R3</t>
  </si>
  <si>
    <t>DBTL1_P2_045</t>
  </si>
  <si>
    <t>PP_0751_PP_0814_PP_1769-R3</t>
  </si>
  <si>
    <t>DBTL1_P2_044</t>
  </si>
  <si>
    <t>PP_0751_PP_0813_PP_4189-R3</t>
  </si>
  <si>
    <t>DBTL1_P2_043</t>
  </si>
  <si>
    <t>PP_0437_PP_0751_PP_0814-R3</t>
  </si>
  <si>
    <t>DBTL1_P2_042</t>
  </si>
  <si>
    <t>PP_0815_PP_1317_PP_2136-R3</t>
  </si>
  <si>
    <t>DBTL1_P2_041</t>
  </si>
  <si>
    <t>Control_P2-R2</t>
  </si>
  <si>
    <t>DBTL1_P2_040</t>
  </si>
  <si>
    <t>PP_0751_PP_1769_PP_4189-R2</t>
  </si>
  <si>
    <t>DBTL1_P2_039</t>
  </si>
  <si>
    <t>PP_0813_PP_1769_PP_4189-R2</t>
  </si>
  <si>
    <t>DBTL1_P2_038</t>
  </si>
  <si>
    <t>PP_0751_PP_0813_PP_0814-R2</t>
  </si>
  <si>
    <t>DBTL1_P2_037</t>
  </si>
  <si>
    <t>PP_0751_PP_0814_PP_1769-R2</t>
  </si>
  <si>
    <t>DBTL1_P2_036</t>
  </si>
  <si>
    <t>PP_0751_PP_0813_PP_4189-R2</t>
  </si>
  <si>
    <t>DBTL1_P2_035</t>
  </si>
  <si>
    <t>PP_0437_PP_0751_PP_0814-R2</t>
  </si>
  <si>
    <t>DBTL1_P2_034</t>
  </si>
  <si>
    <t>PP_0815_PP_1317_PP_2136-R2</t>
  </si>
  <si>
    <t>DBTL1_P2_033</t>
  </si>
  <si>
    <t>Control_P2-R1</t>
  </si>
  <si>
    <t>DBTL1_P2_032</t>
  </si>
  <si>
    <t>PP_0751_PP_1769_PP_4189-R1</t>
  </si>
  <si>
    <t>DBTL1_P2_031</t>
  </si>
  <si>
    <t>PP_0813_PP_1769_PP_4189-R1</t>
  </si>
  <si>
    <t>DBTL1_P2_030</t>
  </si>
  <si>
    <t>PP_0751_PP_0813_PP_0814-R1</t>
  </si>
  <si>
    <t>DBTL1_P2_029</t>
  </si>
  <si>
    <t>PP_0751_PP_0814_PP_1769-R1</t>
  </si>
  <si>
    <t>DBTL1_P2_028</t>
  </si>
  <si>
    <t>PP_0751_PP_0813_PP_4189-R1</t>
  </si>
  <si>
    <t>DBTL1_P2_027</t>
  </si>
  <si>
    <t>PP_0437_PP_0751_PP_0814-R1</t>
  </si>
  <si>
    <t>DBTL1_P2_026</t>
  </si>
  <si>
    <t>PP_0815_PP_1317_PP_2136-R1</t>
  </si>
  <si>
    <t>DBTL1_P2_025</t>
  </si>
  <si>
    <t>DBTL1_P2_024</t>
  </si>
  <si>
    <t>DBTL1_P2_023</t>
  </si>
  <si>
    <t>PP_0437_PP_0751_PP_4191-R3</t>
  </si>
  <si>
    <t>DBTL1_P2_022</t>
  </si>
  <si>
    <t>PP_0813_PP_0814_PP_4191-R3</t>
  </si>
  <si>
    <t>DBTL1_P2_021</t>
  </si>
  <si>
    <t>DBTL1_P2_020</t>
  </si>
  <si>
    <t>DBTL1_P2_019</t>
  </si>
  <si>
    <t>DBTL1_P2_018</t>
  </si>
  <si>
    <t>PP_0815_PP_1317_PP_1769-R3</t>
  </si>
  <si>
    <t>DBTL1_P2_017</t>
  </si>
  <si>
    <t>DBTL1_P2_016</t>
  </si>
  <si>
    <t>DBTL1_P2_015</t>
  </si>
  <si>
    <t>PP_0437_PP_0751_PP_4191-R2</t>
  </si>
  <si>
    <t>DBTL1_P2_014</t>
  </si>
  <si>
    <t>PP_0813_PP_0814_PP_4191-R2</t>
  </si>
  <si>
    <t>DBTL1_P2_013</t>
  </si>
  <si>
    <t>DBTL1_P2_012</t>
  </si>
  <si>
    <t>DBTL1_P2_011</t>
  </si>
  <si>
    <t>DBTL1_P2_010</t>
  </si>
  <si>
    <t>PP_0815_PP_1317_PP_1769-R2</t>
  </si>
  <si>
    <t>DBTL1_P2_009</t>
  </si>
  <si>
    <t>DBTL1_P2_008</t>
  </si>
  <si>
    <t>DBTL1_P2_007</t>
  </si>
  <si>
    <t>PP_0437_PP_0751_PP_4191-R1</t>
  </si>
  <si>
    <t>DBTL1_P2_006</t>
  </si>
  <si>
    <t>PP_0813_PP_0814_PP_4191-R1</t>
  </si>
  <si>
    <t>DBTL1_P2_005</t>
  </si>
  <si>
    <t>DBTL1_P2_004</t>
  </si>
  <si>
    <t>DBTL1_P2_003</t>
  </si>
  <si>
    <t>DBTL1_P2_002</t>
  </si>
  <si>
    <t>PP_0815_PP_1317_PP_1769-R1</t>
  </si>
  <si>
    <t>DBTL1_P2_001</t>
  </si>
  <si>
    <t>Control_P1-R3</t>
  </si>
  <si>
    <t>DBTL1_P1_048</t>
  </si>
  <si>
    <t>DBTL1_P1_047</t>
  </si>
  <si>
    <t>DBTL1_P1_046</t>
  </si>
  <si>
    <t>DBTL1_P1_045</t>
  </si>
  <si>
    <t>DBTL1_P1_044</t>
  </si>
  <si>
    <t>DBTL1_P1_043</t>
  </si>
  <si>
    <t>DBTL1_P1_042</t>
  </si>
  <si>
    <t>DBTL1_P1_041</t>
  </si>
  <si>
    <t>Control_P1-R2</t>
  </si>
  <si>
    <t>DBTL1_P1_040</t>
  </si>
  <si>
    <t>DBTL1_P1_039</t>
  </si>
  <si>
    <t>DBTL1_P1_038</t>
  </si>
  <si>
    <t>DBTL1_P1_037</t>
  </si>
  <si>
    <t>DBTL1_P1_036</t>
  </si>
  <si>
    <t>DBTL1_P1_035</t>
  </si>
  <si>
    <t>DBTL1_P1_034</t>
  </si>
  <si>
    <t>DBTL1_P1_033</t>
  </si>
  <si>
    <t>Control_P1-R1</t>
  </si>
  <si>
    <t>DBTL1_P1_032</t>
  </si>
  <si>
    <t>DBTL1_P1_031</t>
  </si>
  <si>
    <t>DBTL1_P1_030</t>
  </si>
  <si>
    <t>DBTL1_P1_029</t>
  </si>
  <si>
    <t>DBTL1_P1_028</t>
  </si>
  <si>
    <t>DBTL1_P1_027</t>
  </si>
  <si>
    <t>DBTL1_P1_026</t>
  </si>
  <si>
    <t>DBTL1_P1_025</t>
  </si>
  <si>
    <t>PP_0528_PP_0815_PP_1317-R3</t>
  </si>
  <si>
    <t>DBTL1_P1_024</t>
  </si>
  <si>
    <t>PP_0528_PP_0815_PP_1317_PP_1769-R3</t>
  </si>
  <si>
    <t>DBTL1_P1_023</t>
  </si>
  <si>
    <t>PP_0528_PP_0751_PP_0815_PP_1317-R3</t>
  </si>
  <si>
    <t>DBTL1_P1_022</t>
  </si>
  <si>
    <t>DBTL1_P1_021</t>
  </si>
  <si>
    <t>DBTL1_P1_020</t>
  </si>
  <si>
    <t>PP_0528_PP_0814_PP_0815_PP_1317-R3</t>
  </si>
  <si>
    <t>DBTL1_P1_019</t>
  </si>
  <si>
    <t>DBTL1_P1_018</t>
  </si>
  <si>
    <t>PP_0528_PP_0815_PP_1317_PP_4191-R3</t>
  </si>
  <si>
    <t>DBTL1_P1_017</t>
  </si>
  <si>
    <t>PP_0528_PP_0815_PP_1317-R2</t>
  </si>
  <si>
    <t>DBTL1_P1_016</t>
  </si>
  <si>
    <t>PP_0528_PP_0815_PP_1317_PP_1769-R2</t>
  </si>
  <si>
    <t>DBTL1_P1_015</t>
  </si>
  <si>
    <t>PP_0528_PP_0751_PP_0815_PP_1317-R2</t>
  </si>
  <si>
    <t>DBTL1_P1_014</t>
  </si>
  <si>
    <t>DBTL1_P1_013</t>
  </si>
  <si>
    <t>DBTL1_P1_012</t>
  </si>
  <si>
    <t>PP_0528_PP_0814_PP_0815_PP_1317-R2</t>
  </si>
  <si>
    <t>DBTL1_P1_011</t>
  </si>
  <si>
    <t>DBTL1_P1_010</t>
  </si>
  <si>
    <t>PP_0528_PP_0815_PP_1317_PP_4191-R2</t>
  </si>
  <si>
    <t>DBTL1_P1_009</t>
  </si>
  <si>
    <t>PP_0528_PP_0815_PP_1317-R1</t>
  </si>
  <si>
    <t>DBTL1_P1_008</t>
  </si>
  <si>
    <t>PP_0528_PP_0815_PP_1317_PP_1769-R1</t>
  </si>
  <si>
    <t>DBTL1_P1_007</t>
  </si>
  <si>
    <t>PP_0528_PP_0751_PP_0815_PP_1317-R1</t>
  </si>
  <si>
    <t>DBTL1_P1_006</t>
  </si>
  <si>
    <t>DBTL1_P1_005</t>
  </si>
  <si>
    <t>DBTL1_P1_004</t>
  </si>
  <si>
    <t>PP_0528_PP_0814_PP_0815_PP_1317-R1</t>
  </si>
  <si>
    <t>DBTL1_P1_003</t>
  </si>
  <si>
    <t>DBTL1_P1_002</t>
  </si>
  <si>
    <t>PP_0528_PP_0815_PP_1317_PP_4191-R1</t>
  </si>
  <si>
    <t>DBTL1_P1_001</t>
  </si>
  <si>
    <t>Units</t>
  </si>
  <si>
    <t>Value</t>
  </si>
  <si>
    <t>Time</t>
  </si>
  <si>
    <t>Measurement Type</t>
  </si>
  <si>
    <t>Line Name</t>
  </si>
  <si>
    <t>Line Description</t>
  </si>
  <si>
    <t>DBTL3</t>
  </si>
  <si>
    <t>DBTL2</t>
  </si>
  <si>
    <t>Diff</t>
  </si>
  <si>
    <t>DBTL3_P2_003</t>
  </si>
  <si>
    <t>DBTL3_P2_025</t>
  </si>
  <si>
    <t>DBTL3_P2_030</t>
  </si>
  <si>
    <t>DBTL3_P2_026</t>
  </si>
  <si>
    <t>DBTL3_P2_031</t>
  </si>
  <si>
    <t>DBTL3_P2_001</t>
  </si>
  <si>
    <t>DBTL3_P2_027</t>
  </si>
  <si>
    <t>DBTL3_P2_028</t>
  </si>
  <si>
    <t>DBTL3_P2_029</t>
  </si>
  <si>
    <t>DBTL3_P2_006</t>
  </si>
  <si>
    <t>DBTL3_P2_007</t>
  </si>
  <si>
    <t>DBTL3_P2_005</t>
  </si>
  <si>
    <t>DBTL3_P2_004</t>
  </si>
  <si>
    <t>DBTL3_P2_002</t>
  </si>
  <si>
    <t>DBTL3_P2_008</t>
  </si>
  <si>
    <t>DBTL3_P2_032</t>
  </si>
  <si>
    <t>DBTL3_P2_019</t>
  </si>
  <si>
    <t>DBTL3_P2_033</t>
  </si>
  <si>
    <t>DBTL3_P2_012</t>
  </si>
  <si>
    <t>DBTL3_P2_046</t>
  </si>
  <si>
    <t>DBTL3_P2_034</t>
  </si>
  <si>
    <t>DBTL3_P2_021</t>
  </si>
  <si>
    <t>DBTL3_P2_038</t>
  </si>
  <si>
    <t>DBTL3_P2_022</t>
  </si>
  <si>
    <t>DBTL3_P2_017</t>
  </si>
  <si>
    <t>DBTL3_P2_048</t>
  </si>
  <si>
    <t>DBTL3_P2_042</t>
  </si>
  <si>
    <t>DBTL3_P2_036</t>
  </si>
  <si>
    <t>DBTL3_P2_023</t>
  </si>
  <si>
    <t>DBTL3_P2_040</t>
  </si>
  <si>
    <t>DBTL3_P2_018</t>
  </si>
  <si>
    <t>DBTL3_P2_047</t>
  </si>
  <si>
    <t>DBTL3_P2_010</t>
  </si>
  <si>
    <t>DBTL3_P2_045</t>
  </si>
  <si>
    <t>DBTL3_P2_037</t>
  </si>
  <si>
    <t>DBTL3_P2_035</t>
  </si>
  <si>
    <t>DBTL3_P2_043</t>
  </si>
  <si>
    <t>DBTL3_P2_015</t>
  </si>
  <si>
    <t>DBTL3_P2_041</t>
  </si>
  <si>
    <t>DBTL3_P2_016</t>
  </si>
  <si>
    <t>DBTL3_P2_039</t>
  </si>
  <si>
    <t>DBTL3_P2_013</t>
  </si>
  <si>
    <t>DBTL3_P2_044</t>
  </si>
  <si>
    <t>DBTL3_P2_014</t>
  </si>
  <si>
    <t>DBTL3_P2_009</t>
  </si>
  <si>
    <t>DBTL3_P2_024</t>
  </si>
  <si>
    <t>DBTL3_P2_011</t>
  </si>
  <si>
    <t>DBTL3_P2_020</t>
  </si>
  <si>
    <t>Control_P2</t>
  </si>
  <si>
    <t>Strain</t>
  </si>
  <si>
    <t>stdev</t>
  </si>
  <si>
    <t>average titers</t>
  </si>
  <si>
    <t>Total</t>
  </si>
  <si>
    <t>line_name_norep</t>
  </si>
  <si>
    <t>ID number</t>
  </si>
  <si>
    <t>Options</t>
  </si>
  <si>
    <t>1) Don't use the new construct</t>
  </si>
  <si>
    <t>2) Use new construct use both datasets</t>
  </si>
  <si>
    <t>3) Use new construct throw out old data</t>
  </si>
  <si>
    <t>4) Keep some of the old strains and throw out the old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</si>
</sst>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Analysis_2!$B$2:$B$49</c:f>
              <c:numCache>
                <c:formatCode>General</c:formatCode>
                <c:ptCount val="48"/>
                <c:pt idx="0">
                  <c:v>166.36660000000001</c:v>
                </c:pt>
                <c:pt idx="1">
                  <c:v>173.3588</c:v>
                </c:pt>
                <c:pt idx="2">
                  <c:v>185.20320000000001</c:v>
                </c:pt>
                <c:pt idx="3">
                  <c:v>255.50909999999999</c:v>
                </c:pt>
                <c:pt idx="4">
                  <c:v>288.70839999999998</c:v>
                </c:pt>
                <c:pt idx="5">
                  <c:v>328.5849</c:v>
                </c:pt>
                <c:pt idx="6">
                  <c:v>221.11600000000001</c:v>
                </c:pt>
                <c:pt idx="7">
                  <c:v>222.77889999999999</c:v>
                </c:pt>
                <c:pt idx="8">
                  <c:v>238.60560000000001</c:v>
                </c:pt>
                <c:pt idx="9">
                  <c:v>403.2312</c:v>
                </c:pt>
                <c:pt idx="10">
                  <c:v>348.2106</c:v>
                </c:pt>
                <c:pt idx="11">
                  <c:v>335.5616</c:v>
                </c:pt>
                <c:pt idx="12">
                  <c:v>308.83679999999998</c:v>
                </c:pt>
                <c:pt idx="13">
                  <c:v>284.97739999999999</c:v>
                </c:pt>
                <c:pt idx="14">
                  <c:v>299.86059999999998</c:v>
                </c:pt>
                <c:pt idx="15">
                  <c:v>335.95530000000002</c:v>
                </c:pt>
                <c:pt idx="16">
                  <c:v>315.06079999999997</c:v>
                </c:pt>
                <c:pt idx="17">
                  <c:v>315.26209999999998</c:v>
                </c:pt>
                <c:pt idx="18">
                  <c:v>426.11669999999998</c:v>
                </c:pt>
                <c:pt idx="19">
                  <c:v>451.02280000000002</c:v>
                </c:pt>
                <c:pt idx="20">
                  <c:v>403.61939999999998</c:v>
                </c:pt>
                <c:pt idx="21">
                  <c:v>305.12599999999998</c:v>
                </c:pt>
                <c:pt idx="22">
                  <c:v>312.24119999999999</c:v>
                </c:pt>
                <c:pt idx="23">
                  <c:v>305.36059999999998</c:v>
                </c:pt>
                <c:pt idx="24">
                  <c:v>316.78530000000001</c:v>
                </c:pt>
                <c:pt idx="25">
                  <c:v>306.01440000000002</c:v>
                </c:pt>
                <c:pt idx="26">
                  <c:v>322.11970000000002</c:v>
                </c:pt>
                <c:pt idx="27">
                  <c:v>287.21789999999999</c:v>
                </c:pt>
                <c:pt idx="28">
                  <c:v>270</c:v>
                </c:pt>
                <c:pt idx="29">
                  <c:v>268.42869999999999</c:v>
                </c:pt>
                <c:pt idx="30">
                  <c:v>303.37520000000001</c:v>
                </c:pt>
                <c:pt idx="31">
                  <c:v>325.089</c:v>
                </c:pt>
                <c:pt idx="32">
                  <c:v>388.54109999999997</c:v>
                </c:pt>
                <c:pt idx="33">
                  <c:v>194.82069999999999</c:v>
                </c:pt>
                <c:pt idx="34">
                  <c:v>241.3749</c:v>
                </c:pt>
                <c:pt idx="35">
                  <c:v>237.3193</c:v>
                </c:pt>
                <c:pt idx="36">
                  <c:v>325.262</c:v>
                </c:pt>
                <c:pt idx="37">
                  <c:v>317.16390000000001</c:v>
                </c:pt>
                <c:pt idx="38">
                  <c:v>353.91199999999998</c:v>
                </c:pt>
                <c:pt idx="39">
                  <c:v>233.64359999999999</c:v>
                </c:pt>
                <c:pt idx="40">
                  <c:v>243.75550000000001</c:v>
                </c:pt>
                <c:pt idx="41">
                  <c:v>247.6574</c:v>
                </c:pt>
                <c:pt idx="42">
                  <c:v>149.91290000000001</c:v>
                </c:pt>
                <c:pt idx="43">
                  <c:v>146.66030000000001</c:v>
                </c:pt>
                <c:pt idx="44">
                  <c:v>160.06720000000001</c:v>
                </c:pt>
                <c:pt idx="45">
                  <c:v>242.36369999999999</c:v>
                </c:pt>
                <c:pt idx="46">
                  <c:v>240.30600000000001</c:v>
                </c:pt>
                <c:pt idx="47">
                  <c:v>279.3125</c:v>
                </c:pt>
              </c:numCache>
            </c:numRef>
          </c:xVal>
          <c:yVal>
            <c:numRef>
              <c:f>Analysis_2!$C$2:$C$49</c:f>
              <c:numCache>
                <c:formatCode>General</c:formatCode>
                <c:ptCount val="48"/>
                <c:pt idx="0">
                  <c:v>145.49809999999999</c:v>
                </c:pt>
                <c:pt idx="1">
                  <c:v>143.26499999999999</c:v>
                </c:pt>
                <c:pt idx="2">
                  <c:v>138.3098</c:v>
                </c:pt>
                <c:pt idx="3">
                  <c:v>353.29880000000003</c:v>
                </c:pt>
                <c:pt idx="4">
                  <c:v>332.21859999999998</c:v>
                </c:pt>
                <c:pt idx="5">
                  <c:v>331.95229999999998</c:v>
                </c:pt>
                <c:pt idx="6">
                  <c:v>254.7543</c:v>
                </c:pt>
                <c:pt idx="7">
                  <c:v>245.25299999999999</c:v>
                </c:pt>
                <c:pt idx="8">
                  <c:v>224.07769999999999</c:v>
                </c:pt>
                <c:pt idx="9">
                  <c:v>436.07709999999997</c:v>
                </c:pt>
                <c:pt idx="10">
                  <c:v>432.41500000000002</c:v>
                </c:pt>
                <c:pt idx="11">
                  <c:v>303.1397</c:v>
                </c:pt>
                <c:pt idx="12">
                  <c:v>287.7525</c:v>
                </c:pt>
                <c:pt idx="13">
                  <c:v>302.00060000000002</c:v>
                </c:pt>
                <c:pt idx="14">
                  <c:v>299.40710000000001</c:v>
                </c:pt>
                <c:pt idx="15">
                  <c:v>188.1421</c:v>
                </c:pt>
                <c:pt idx="16">
                  <c:v>145.86680000000001</c:v>
                </c:pt>
                <c:pt idx="17">
                  <c:v>174.2929</c:v>
                </c:pt>
                <c:pt idx="18">
                  <c:v>490.22800000000001</c:v>
                </c:pt>
                <c:pt idx="19">
                  <c:v>465.93610000000001</c:v>
                </c:pt>
                <c:pt idx="20">
                  <c:v>485.77620000000002</c:v>
                </c:pt>
                <c:pt idx="21">
                  <c:v>426.7457</c:v>
                </c:pt>
                <c:pt idx="22">
                  <c:v>328.93900000000002</c:v>
                </c:pt>
                <c:pt idx="23">
                  <c:v>313.88330000000002</c:v>
                </c:pt>
                <c:pt idx="24">
                  <c:v>404.93799999999999</c:v>
                </c:pt>
                <c:pt idx="25">
                  <c:v>391.08150000000001</c:v>
                </c:pt>
                <c:pt idx="26">
                  <c:v>397.40219999999999</c:v>
                </c:pt>
                <c:pt idx="27">
                  <c:v>326.48399999999998</c:v>
                </c:pt>
                <c:pt idx="28">
                  <c:v>316.36219999999997</c:v>
                </c:pt>
                <c:pt idx="29">
                  <c:v>303.30290000000002</c:v>
                </c:pt>
                <c:pt idx="30">
                  <c:v>364.27629999999999</c:v>
                </c:pt>
                <c:pt idx="31">
                  <c:v>363.07819999999998</c:v>
                </c:pt>
                <c:pt idx="32">
                  <c:v>373.2724</c:v>
                </c:pt>
                <c:pt idx="33">
                  <c:v>240.79599999999999</c:v>
                </c:pt>
                <c:pt idx="34">
                  <c:v>238.37520000000001</c:v>
                </c:pt>
                <c:pt idx="35">
                  <c:v>208.1807</c:v>
                </c:pt>
                <c:pt idx="36">
                  <c:v>370.26870000000002</c:v>
                </c:pt>
                <c:pt idx="37">
                  <c:v>362.54140000000001</c:v>
                </c:pt>
                <c:pt idx="38">
                  <c:v>312.7704</c:v>
                </c:pt>
                <c:pt idx="39">
                  <c:v>324.20479999999998</c:v>
                </c:pt>
                <c:pt idx="40">
                  <c:v>333.68439999999998</c:v>
                </c:pt>
                <c:pt idx="41">
                  <c:v>303.14260000000002</c:v>
                </c:pt>
                <c:pt idx="42">
                  <c:v>333.20339999999999</c:v>
                </c:pt>
                <c:pt idx="43">
                  <c:v>340.57139999999998</c:v>
                </c:pt>
                <c:pt idx="44">
                  <c:v>334.21640000000002</c:v>
                </c:pt>
                <c:pt idx="45">
                  <c:v>334.22879999999998</c:v>
                </c:pt>
                <c:pt idx="46">
                  <c:v>16.7317</c:v>
                </c:pt>
                <c:pt idx="47">
                  <c:v>199.91749999999999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1-4E04-948A-B5D26093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362336"/>
        <c:axId val="955261551"/>
      </c:scatterChart>
      <c:valAx>
        <c:axId val="1609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1551"/>
        <c:crosses val="autoZero"/>
        <c:crossBetween val="midCat"/>
      </c:valAx>
      <c:valAx>
        <c:axId val="9552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33176693634"/>
          <c:y val="2.8567718478119723E-2"/>
          <c:w val="0.87678632678779034"/>
          <c:h val="0.42130718272603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DBTL3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Plots!$E$3:$E$34</c:f>
                <c:numCache>
                  <c:formatCode>General</c:formatCode>
                  <c:ptCount val="32"/>
                  <c:pt idx="0">
                    <c:v>6.9932608376445806</c:v>
                  </c:pt>
                  <c:pt idx="1">
                    <c:v>7.2325875459616844</c:v>
                  </c:pt>
                  <c:pt idx="2">
                    <c:v>8.204153401986904</c:v>
                  </c:pt>
                  <c:pt idx="3">
                    <c:v>3.0910310577540319</c:v>
                  </c:pt>
                  <c:pt idx="4">
                    <c:v>14.490659094740998</c:v>
                  </c:pt>
                  <c:pt idx="5">
                    <c:v>23.711898054422679</c:v>
                  </c:pt>
                  <c:pt idx="6">
                    <c:v>4.0419418715925897</c:v>
                  </c:pt>
                  <c:pt idx="7">
                    <c:v>36.588707999372069</c:v>
                  </c:pt>
                  <c:pt idx="8">
                    <c:v>8.0784498719329392</c:v>
                  </c:pt>
                  <c:pt idx="9">
                    <c:v>10.424003555416375</c:v>
                  </c:pt>
                  <c:pt idx="10">
                    <c:v>35.977859834255476</c:v>
                  </c:pt>
                  <c:pt idx="11">
                    <c:v>44.2547335088951</c:v>
                  </c:pt>
                  <c:pt idx="12">
                    <c:v>14.38412917072146</c:v>
                  </c:pt>
                  <c:pt idx="13">
                    <c:v>9.6534603248438007</c:v>
                  </c:pt>
                  <c:pt idx="14">
                    <c:v>25.78718167022782</c:v>
                  </c:pt>
                  <c:pt idx="15">
                    <c:v>34.336294776810128</c:v>
                  </c:pt>
                  <c:pt idx="16">
                    <c:v>12.050952777270348</c:v>
                  </c:pt>
                  <c:pt idx="17">
                    <c:v>10.208475710571737</c:v>
                  </c:pt>
                  <c:pt idx="18">
                    <c:v>12.761455024147255</c:v>
                  </c:pt>
                  <c:pt idx="19">
                    <c:v>8.8538991598805374</c:v>
                  </c:pt>
                  <c:pt idx="20">
                    <c:v>19.308135492670768</c:v>
                  </c:pt>
                  <c:pt idx="21">
                    <c:v>2.0510939357653357</c:v>
                  </c:pt>
                  <c:pt idx="22">
                    <c:v>26.647758448569988</c:v>
                  </c:pt>
                  <c:pt idx="23">
                    <c:v>9.5218885710766461</c:v>
                  </c:pt>
                  <c:pt idx="24">
                    <c:v>26.307365362828222</c:v>
                  </c:pt>
                  <c:pt idx="25">
                    <c:v>16.833101803688265</c:v>
                  </c:pt>
                  <c:pt idx="26">
                    <c:v>11.679595897689834</c:v>
                  </c:pt>
                  <c:pt idx="27">
                    <c:v>21.95053147792402</c:v>
                  </c:pt>
                  <c:pt idx="28">
                    <c:v>22.51407339865446</c:v>
                  </c:pt>
                  <c:pt idx="29">
                    <c:v>15.601035104547805</c:v>
                  </c:pt>
                  <c:pt idx="30">
                    <c:v>12.005756800940706</c:v>
                  </c:pt>
                  <c:pt idx="31">
                    <c:v>6.8761794867014068</c:v>
                  </c:pt>
                </c:numCache>
              </c:numRef>
            </c:plus>
            <c:minus>
              <c:numRef>
                <c:f>Plots!$E$3:$E$34</c:f>
                <c:numCache>
                  <c:formatCode>General</c:formatCode>
                  <c:ptCount val="32"/>
                  <c:pt idx="0">
                    <c:v>6.9932608376445806</c:v>
                  </c:pt>
                  <c:pt idx="1">
                    <c:v>7.2325875459616844</c:v>
                  </c:pt>
                  <c:pt idx="2">
                    <c:v>8.204153401986904</c:v>
                  </c:pt>
                  <c:pt idx="3">
                    <c:v>3.0910310577540319</c:v>
                  </c:pt>
                  <c:pt idx="4">
                    <c:v>14.490659094740998</c:v>
                  </c:pt>
                  <c:pt idx="5">
                    <c:v>23.711898054422679</c:v>
                  </c:pt>
                  <c:pt idx="6">
                    <c:v>4.0419418715925897</c:v>
                  </c:pt>
                  <c:pt idx="7">
                    <c:v>36.588707999372069</c:v>
                  </c:pt>
                  <c:pt idx="8">
                    <c:v>8.0784498719329392</c:v>
                  </c:pt>
                  <c:pt idx="9">
                    <c:v>10.424003555416375</c:v>
                  </c:pt>
                  <c:pt idx="10">
                    <c:v>35.977859834255476</c:v>
                  </c:pt>
                  <c:pt idx="11">
                    <c:v>44.2547335088951</c:v>
                  </c:pt>
                  <c:pt idx="12">
                    <c:v>14.38412917072146</c:v>
                  </c:pt>
                  <c:pt idx="13">
                    <c:v>9.6534603248438007</c:v>
                  </c:pt>
                  <c:pt idx="14">
                    <c:v>25.78718167022782</c:v>
                  </c:pt>
                  <c:pt idx="15">
                    <c:v>34.336294776810128</c:v>
                  </c:pt>
                  <c:pt idx="16">
                    <c:v>12.050952777270348</c:v>
                  </c:pt>
                  <c:pt idx="17">
                    <c:v>10.208475710571737</c:v>
                  </c:pt>
                  <c:pt idx="18">
                    <c:v>12.761455024147255</c:v>
                  </c:pt>
                  <c:pt idx="19">
                    <c:v>8.8538991598805374</c:v>
                  </c:pt>
                  <c:pt idx="20">
                    <c:v>19.308135492670768</c:v>
                  </c:pt>
                  <c:pt idx="21">
                    <c:v>2.0510939357653357</c:v>
                  </c:pt>
                  <c:pt idx="22">
                    <c:v>26.647758448569988</c:v>
                  </c:pt>
                  <c:pt idx="23">
                    <c:v>9.5218885710766461</c:v>
                  </c:pt>
                  <c:pt idx="24">
                    <c:v>26.307365362828222</c:v>
                  </c:pt>
                  <c:pt idx="25">
                    <c:v>16.833101803688265</c:v>
                  </c:pt>
                  <c:pt idx="26">
                    <c:v>11.679595897689834</c:v>
                  </c:pt>
                  <c:pt idx="27">
                    <c:v>21.95053147792402</c:v>
                  </c:pt>
                  <c:pt idx="28">
                    <c:v>22.51407339865446</c:v>
                  </c:pt>
                  <c:pt idx="29">
                    <c:v>15.601035104547805</c:v>
                  </c:pt>
                  <c:pt idx="30">
                    <c:v>12.005756800940706</c:v>
                  </c:pt>
                  <c:pt idx="31">
                    <c:v>6.8761794867014068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Plots!$A$3:$A$34</c:f>
              <c:strCache>
                <c:ptCount val="32"/>
                <c:pt idx="0">
                  <c:v>PP_1769_PP_4189-R1</c:v>
                </c:pt>
                <c:pt idx="1">
                  <c:v>PP_0814_PP_2136-R1</c:v>
                </c:pt>
                <c:pt idx="2">
                  <c:v>PP_0812_PP_4189-R1</c:v>
                </c:pt>
                <c:pt idx="3">
                  <c:v>PP_0815_PP_1317_PP_4189-R1</c:v>
                </c:pt>
                <c:pt idx="4">
                  <c:v>PP_0751_PP_0813_PP_4191-R1</c:v>
                </c:pt>
                <c:pt idx="5">
                  <c:v>PP_0751_PP_0814-R1</c:v>
                </c:pt>
                <c:pt idx="6">
                  <c:v>PP_0812_PP_0814-R1</c:v>
                </c:pt>
                <c:pt idx="7">
                  <c:v>PP_0437_PP_4189-R1</c:v>
                </c:pt>
                <c:pt idx="8">
                  <c:v>PP_0815_PP_1317_PP_4191-R1</c:v>
                </c:pt>
                <c:pt idx="9">
                  <c:v>PP_0813_PP_0814_PP_1769-R1</c:v>
                </c:pt>
                <c:pt idx="10">
                  <c:v>PP_0751_PP_0813_PP_4189-R1</c:v>
                </c:pt>
                <c:pt idx="11">
                  <c:v>PP_0813_PP_0814-R1</c:v>
                </c:pt>
                <c:pt idx="12">
                  <c:v>PP_0528_PP_0813_PP_4191-R1</c:v>
                </c:pt>
                <c:pt idx="13">
                  <c:v>PP_0751_PP_0813_PP_0814-R1</c:v>
                </c:pt>
                <c:pt idx="14">
                  <c:v>PP_0813_PP_1769_PP_4189-R1</c:v>
                </c:pt>
                <c:pt idx="15">
                  <c:v>PP_0814_PP_0815_PP_1317-R1</c:v>
                </c:pt>
                <c:pt idx="16">
                  <c:v>PP_0751_PP_0813_PP_4191-R1</c:v>
                </c:pt>
                <c:pt idx="17">
                  <c:v>Control_P1-R1</c:v>
                </c:pt>
                <c:pt idx="18">
                  <c:v>PP_0528_PP_0812_PP_4191-R1</c:v>
                </c:pt>
                <c:pt idx="19">
                  <c:v>PP_0368_PP_0528_PP_4191-R1</c:v>
                </c:pt>
                <c:pt idx="20">
                  <c:v>PP_0813_PP_1769-R1</c:v>
                </c:pt>
                <c:pt idx="21">
                  <c:v>PP_0751_PP_0815_PP_1317-R1</c:v>
                </c:pt>
                <c:pt idx="22">
                  <c:v>PP_0812_PP_0815_PP_1317-R1</c:v>
                </c:pt>
                <c:pt idx="23">
                  <c:v>Control_P2-R1</c:v>
                </c:pt>
                <c:pt idx="24">
                  <c:v>PP_0528_PP_0813_PP_0815_PP_1317-R1</c:v>
                </c:pt>
                <c:pt idx="25">
                  <c:v>PP_0813_PP_0815_PP_1317-R1</c:v>
                </c:pt>
                <c:pt idx="26">
                  <c:v>PP_0528_PP_0815_PP_4191-R1</c:v>
                </c:pt>
                <c:pt idx="27">
                  <c:v>PP_2136_PP_4189-R1</c:v>
                </c:pt>
                <c:pt idx="28">
                  <c:v>PP_0528_PP_0751_PP_4191-R1</c:v>
                </c:pt>
                <c:pt idx="29">
                  <c:v>PP_0528_PP_0814_PP_4191-R1</c:v>
                </c:pt>
                <c:pt idx="30">
                  <c:v>PP_0751_PP_0814_PP_1769-R1</c:v>
                </c:pt>
                <c:pt idx="31">
                  <c:v>PP_0813_PP_4189_PP_4191-R1</c:v>
                </c:pt>
              </c:strCache>
            </c:strRef>
          </c:cat>
          <c:val>
            <c:numRef>
              <c:f>Plots!$B$3:$B$34</c:f>
              <c:numCache>
                <c:formatCode>General</c:formatCode>
                <c:ptCount val="32"/>
                <c:pt idx="0">
                  <c:v>152.21346666666668</c:v>
                </c:pt>
                <c:pt idx="1">
                  <c:v>241.68549999999996</c:v>
                </c:pt>
                <c:pt idx="2">
                  <c:v>314.97313333333335</c:v>
                </c:pt>
                <c:pt idx="3">
                  <c:v>273.38299999999998</c:v>
                </c:pt>
                <c:pt idx="4">
                  <c:v>234.23699999999999</c:v>
                </c:pt>
                <c:pt idx="5">
                  <c:v>426.91963333333337</c:v>
                </c:pt>
                <c:pt idx="6">
                  <c:v>307.5759333333333</c:v>
                </c:pt>
                <c:pt idx="7">
                  <c:v>290.93413333333336</c:v>
                </c:pt>
                <c:pt idx="8">
                  <c:v>184.35533333333333</c:v>
                </c:pt>
                <c:pt idx="9">
                  <c:v>275.21553333333333</c:v>
                </c:pt>
                <c:pt idx="10">
                  <c:v>362.33446666666669</c:v>
                </c:pt>
                <c:pt idx="11">
                  <c:v>339.0017666666667</c:v>
                </c:pt>
                <c:pt idx="12">
                  <c:v>316.20699999999999</c:v>
                </c:pt>
                <c:pt idx="13">
                  <c:v>227.50016666666667</c:v>
                </c:pt>
                <c:pt idx="14">
                  <c:v>224.50496666666666</c:v>
                </c:pt>
                <c:pt idx="15">
                  <c:v>361.089</c:v>
                </c:pt>
                <c:pt idx="16">
                  <c:v>297.89159999999998</c:v>
                </c:pt>
                <c:pt idx="17">
                  <c:v>170.32366666666667</c:v>
                </c:pt>
                <c:pt idx="18">
                  <c:v>349.88033333333334</c:v>
                </c:pt>
                <c:pt idx="19">
                  <c:v>337.62733333333335</c:v>
                </c:pt>
                <c:pt idx="20">
                  <c:v>332.11263333333335</c:v>
                </c:pt>
                <c:pt idx="21">
                  <c:v>208.69666666666669</c:v>
                </c:pt>
                <c:pt idx="22">
                  <c:v>416.03266666666667</c:v>
                </c:pt>
                <c:pt idx="23">
                  <c:v>174.97620000000003</c:v>
                </c:pt>
                <c:pt idx="24">
                  <c:v>443.56033333333335</c:v>
                </c:pt>
                <c:pt idx="25">
                  <c:v>404.16233333333338</c:v>
                </c:pt>
                <c:pt idx="26">
                  <c:v>385.91933333333333</c:v>
                </c:pt>
                <c:pt idx="27">
                  <c:v>253.99406666666667</c:v>
                </c:pt>
                <c:pt idx="28">
                  <c:v>376.44499999999999</c:v>
                </c:pt>
                <c:pt idx="29">
                  <c:v>354.16633333333334</c:v>
                </c:pt>
                <c:pt idx="30">
                  <c:v>322.09273333333334</c:v>
                </c:pt>
                <c:pt idx="31">
                  <c:v>387.71866666666665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E-44AF-A742-889472BF6521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DBTL2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Plots!$F$3:$F$34</c:f>
                <c:numCache>
                  <c:formatCode>General</c:formatCode>
                  <c:ptCount val="32"/>
                  <c:pt idx="0">
                    <c:v>3.9937371387377576</c:v>
                  </c:pt>
                  <c:pt idx="1">
                    <c:v>15.632661493595156</c:v>
                  </c:pt>
                  <c:pt idx="2">
                    <c:v>6.9371238322040361</c:v>
                  </c:pt>
                  <c:pt idx="3">
                    <c:v>35.647960182362944</c:v>
                  </c:pt>
                  <c:pt idx="4">
                    <c:v>7.5890743508898044</c:v>
                  </c:pt>
                  <c:pt idx="5">
                    <c:v>12.932803877865515</c:v>
                  </c:pt>
                  <c:pt idx="6">
                    <c:v>61.279069293873576</c:v>
                  </c:pt>
                  <c:pt idx="7">
                    <c:v>12.248257086758672</c:v>
                  </c:pt>
                  <c:pt idx="8">
                    <c:v>22.388158125893256</c:v>
                  </c:pt>
                  <c:pt idx="9">
                    <c:v>11.621528506325355</c:v>
                  </c:pt>
                  <c:pt idx="10">
                    <c:v>75.716429838862354</c:v>
                  </c:pt>
                  <c:pt idx="11">
                    <c:v>5.572057855346932</c:v>
                  </c:pt>
                  <c:pt idx="12">
                    <c:v>37.999244208448857</c:v>
                  </c:pt>
                  <c:pt idx="13">
                    <c:v>15.704149235897289</c:v>
                  </c:pt>
                  <c:pt idx="14">
                    <c:v>18.171983458885272</c:v>
                  </c:pt>
                  <c:pt idx="15">
                    <c:v>31.492684744291516</c:v>
                  </c:pt>
                  <c:pt idx="16">
                    <c:v>7.5890743508898044</c:v>
                  </c:pt>
                  <c:pt idx="17">
                    <c:v>4.5526336348681982</c:v>
                  </c:pt>
                  <c:pt idx="18">
                    <c:v>3.4186981679190946</c:v>
                  </c:pt>
                  <c:pt idx="19">
                    <c:v>13.941252817567475</c:v>
                  </c:pt>
                  <c:pt idx="20">
                    <c:v>31.206084100113141</c:v>
                  </c:pt>
                  <c:pt idx="21">
                    <c:v>10.482253022609207</c:v>
                  </c:pt>
                  <c:pt idx="22">
                    <c:v>35.544985883572004</c:v>
                  </c:pt>
                  <c:pt idx="23">
                    <c:v>3.6790487796892988</c:v>
                  </c:pt>
                  <c:pt idx="24">
                    <c:v>8.3633654727029629</c:v>
                  </c:pt>
                  <c:pt idx="25">
                    <c:v>62.505697707969162</c:v>
                  </c:pt>
                  <c:pt idx="26">
                    <c:v>5.9778802048329238</c:v>
                  </c:pt>
                  <c:pt idx="27">
                    <c:v>159.37428229262699</c:v>
                  </c:pt>
                  <c:pt idx="28">
                    <c:v>15.667033695417047</c:v>
                  </c:pt>
                  <c:pt idx="29">
                    <c:v>6.2946072874590984</c:v>
                  </c:pt>
                  <c:pt idx="30">
                    <c:v>21.552434092773119</c:v>
                  </c:pt>
                  <c:pt idx="31">
                    <c:v>16.901227361447258</c:v>
                  </c:pt>
                </c:numCache>
              </c:numRef>
            </c:plus>
            <c:minus>
              <c:numRef>
                <c:f>Plots!$F$3:$F$34</c:f>
                <c:numCache>
                  <c:formatCode>General</c:formatCode>
                  <c:ptCount val="32"/>
                  <c:pt idx="0">
                    <c:v>3.9937371387377576</c:v>
                  </c:pt>
                  <c:pt idx="1">
                    <c:v>15.632661493595156</c:v>
                  </c:pt>
                  <c:pt idx="2">
                    <c:v>6.9371238322040361</c:v>
                  </c:pt>
                  <c:pt idx="3">
                    <c:v>35.647960182362944</c:v>
                  </c:pt>
                  <c:pt idx="4">
                    <c:v>7.5890743508898044</c:v>
                  </c:pt>
                  <c:pt idx="5">
                    <c:v>12.932803877865515</c:v>
                  </c:pt>
                  <c:pt idx="6">
                    <c:v>61.279069293873576</c:v>
                  </c:pt>
                  <c:pt idx="7">
                    <c:v>12.248257086758672</c:v>
                  </c:pt>
                  <c:pt idx="8">
                    <c:v>22.388158125893256</c:v>
                  </c:pt>
                  <c:pt idx="9">
                    <c:v>11.621528506325355</c:v>
                  </c:pt>
                  <c:pt idx="10">
                    <c:v>75.716429838862354</c:v>
                  </c:pt>
                  <c:pt idx="11">
                    <c:v>5.572057855346932</c:v>
                  </c:pt>
                  <c:pt idx="12">
                    <c:v>37.999244208448857</c:v>
                  </c:pt>
                  <c:pt idx="13">
                    <c:v>15.704149235897289</c:v>
                  </c:pt>
                  <c:pt idx="14">
                    <c:v>18.171983458885272</c:v>
                  </c:pt>
                  <c:pt idx="15">
                    <c:v>31.492684744291516</c:v>
                  </c:pt>
                  <c:pt idx="16">
                    <c:v>7.5890743508898044</c:v>
                  </c:pt>
                  <c:pt idx="17">
                    <c:v>4.5526336348681982</c:v>
                  </c:pt>
                  <c:pt idx="18">
                    <c:v>3.4186981679190946</c:v>
                  </c:pt>
                  <c:pt idx="19">
                    <c:v>13.941252817567475</c:v>
                  </c:pt>
                  <c:pt idx="20">
                    <c:v>31.206084100113141</c:v>
                  </c:pt>
                  <c:pt idx="21">
                    <c:v>10.482253022609207</c:v>
                  </c:pt>
                  <c:pt idx="22">
                    <c:v>35.544985883572004</c:v>
                  </c:pt>
                  <c:pt idx="23">
                    <c:v>3.6790487796892988</c:v>
                  </c:pt>
                  <c:pt idx="24">
                    <c:v>8.3633654727029629</c:v>
                  </c:pt>
                  <c:pt idx="25">
                    <c:v>62.505697707969162</c:v>
                  </c:pt>
                  <c:pt idx="26">
                    <c:v>5.9778802048329238</c:v>
                  </c:pt>
                  <c:pt idx="27">
                    <c:v>159.37428229262699</c:v>
                  </c:pt>
                  <c:pt idx="28">
                    <c:v>15.667033695417047</c:v>
                  </c:pt>
                  <c:pt idx="29">
                    <c:v>6.2946072874590984</c:v>
                  </c:pt>
                  <c:pt idx="30">
                    <c:v>21.552434092773119</c:v>
                  </c:pt>
                  <c:pt idx="31">
                    <c:v>16.901227361447258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Plots!$A$3:$A$34</c:f>
              <c:strCache>
                <c:ptCount val="32"/>
                <c:pt idx="0">
                  <c:v>PP_1769_PP_4189-R1</c:v>
                </c:pt>
                <c:pt idx="1">
                  <c:v>PP_0814_PP_2136-R1</c:v>
                </c:pt>
                <c:pt idx="2">
                  <c:v>PP_0812_PP_4189-R1</c:v>
                </c:pt>
                <c:pt idx="3">
                  <c:v>PP_0815_PP_1317_PP_4189-R1</c:v>
                </c:pt>
                <c:pt idx="4">
                  <c:v>PP_0751_PP_0813_PP_4191-R1</c:v>
                </c:pt>
                <c:pt idx="5">
                  <c:v>PP_0751_PP_0814-R1</c:v>
                </c:pt>
                <c:pt idx="6">
                  <c:v>PP_0812_PP_0814-R1</c:v>
                </c:pt>
                <c:pt idx="7">
                  <c:v>PP_0437_PP_4189-R1</c:v>
                </c:pt>
                <c:pt idx="8">
                  <c:v>PP_0815_PP_1317_PP_4191-R1</c:v>
                </c:pt>
                <c:pt idx="9">
                  <c:v>PP_0813_PP_0814_PP_1769-R1</c:v>
                </c:pt>
                <c:pt idx="10">
                  <c:v>PP_0751_PP_0813_PP_4189-R1</c:v>
                </c:pt>
                <c:pt idx="11">
                  <c:v>PP_0813_PP_0814-R1</c:v>
                </c:pt>
                <c:pt idx="12">
                  <c:v>PP_0528_PP_0813_PP_4191-R1</c:v>
                </c:pt>
                <c:pt idx="13">
                  <c:v>PP_0751_PP_0813_PP_0814-R1</c:v>
                </c:pt>
                <c:pt idx="14">
                  <c:v>PP_0813_PP_1769_PP_4189-R1</c:v>
                </c:pt>
                <c:pt idx="15">
                  <c:v>PP_0814_PP_0815_PP_1317-R1</c:v>
                </c:pt>
                <c:pt idx="16">
                  <c:v>PP_0751_PP_0813_PP_4191-R1</c:v>
                </c:pt>
                <c:pt idx="17">
                  <c:v>Control_P1-R1</c:v>
                </c:pt>
                <c:pt idx="18">
                  <c:v>PP_0528_PP_0812_PP_4191-R1</c:v>
                </c:pt>
                <c:pt idx="19">
                  <c:v>PP_0368_PP_0528_PP_4191-R1</c:v>
                </c:pt>
                <c:pt idx="20">
                  <c:v>PP_0813_PP_1769-R1</c:v>
                </c:pt>
                <c:pt idx="21">
                  <c:v>PP_0751_PP_0815_PP_1317-R1</c:v>
                </c:pt>
                <c:pt idx="22">
                  <c:v>PP_0812_PP_0815_PP_1317-R1</c:v>
                </c:pt>
                <c:pt idx="23">
                  <c:v>Control_P2-R1</c:v>
                </c:pt>
                <c:pt idx="24">
                  <c:v>PP_0528_PP_0813_PP_0815_PP_1317-R1</c:v>
                </c:pt>
                <c:pt idx="25">
                  <c:v>PP_0813_PP_0815_PP_1317-R1</c:v>
                </c:pt>
                <c:pt idx="26">
                  <c:v>PP_0528_PP_0815_PP_4191-R1</c:v>
                </c:pt>
                <c:pt idx="27">
                  <c:v>PP_2136_PP_4189-R1</c:v>
                </c:pt>
                <c:pt idx="28">
                  <c:v>PP_0528_PP_0751_PP_4191-R1</c:v>
                </c:pt>
                <c:pt idx="29">
                  <c:v>PP_0528_PP_0814_PP_4191-R1</c:v>
                </c:pt>
                <c:pt idx="30">
                  <c:v>PP_0751_PP_0814_PP_1769-R1</c:v>
                </c:pt>
                <c:pt idx="31">
                  <c:v>PP_0813_PP_4189_PP_4191-R1</c:v>
                </c:pt>
              </c:strCache>
            </c:strRef>
          </c:cat>
          <c:val>
            <c:numRef>
              <c:f>Plots!$C$3:$C$34</c:f>
              <c:numCache>
                <c:formatCode>General</c:formatCode>
                <c:ptCount val="32"/>
                <c:pt idx="0">
                  <c:v>335.99706666666663</c:v>
                </c:pt>
                <c:pt idx="1">
                  <c:v>348.52683333333334</c:v>
                </c:pt>
                <c:pt idx="2">
                  <c:v>397.80723333333327</c:v>
                </c:pt>
                <c:pt idx="3">
                  <c:v>353.72056666666668</c:v>
                </c:pt>
                <c:pt idx="4">
                  <c:v>296.38673333333332</c:v>
                </c:pt>
                <c:pt idx="5">
                  <c:v>480.64676666666668</c:v>
                </c:pt>
                <c:pt idx="6">
                  <c:v>356.52266666666668</c:v>
                </c:pt>
                <c:pt idx="7">
                  <c:v>339.15656666666661</c:v>
                </c:pt>
                <c:pt idx="8">
                  <c:v>226.55420000000001</c:v>
                </c:pt>
                <c:pt idx="9">
                  <c:v>315.38303333333334</c:v>
                </c:pt>
                <c:pt idx="10">
                  <c:v>390.54393333333331</c:v>
                </c:pt>
                <c:pt idx="11">
                  <c:v>366.87563333333333</c:v>
                </c:pt>
                <c:pt idx="12">
                  <c:v>331.22083333333336</c:v>
                </c:pt>
                <c:pt idx="13">
                  <c:v>241.36166666666668</c:v>
                </c:pt>
                <c:pt idx="14">
                  <c:v>229.1173</c:v>
                </c:pt>
                <c:pt idx="15">
                  <c:v>364.79436666666669</c:v>
                </c:pt>
                <c:pt idx="16">
                  <c:v>296.38673333333332</c:v>
                </c:pt>
                <c:pt idx="17">
                  <c:v>168.07996666666668</c:v>
                </c:pt>
                <c:pt idx="18">
                  <c:v>342.65406666666667</c:v>
                </c:pt>
                <c:pt idx="19">
                  <c:v>328.50203333333337</c:v>
                </c:pt>
                <c:pt idx="20">
                  <c:v>320.34393333333333</c:v>
                </c:pt>
                <c:pt idx="21">
                  <c:v>196.25789999999998</c:v>
                </c:pt>
                <c:pt idx="22">
                  <c:v>385.19086666666664</c:v>
                </c:pt>
                <c:pt idx="23">
                  <c:v>142.35763333333333</c:v>
                </c:pt>
                <c:pt idx="24">
                  <c:v>389.2</c:v>
                </c:pt>
                <c:pt idx="25">
                  <c:v>336.75450000000001</c:v>
                </c:pt>
                <c:pt idx="26">
                  <c:v>316.54516666666672</c:v>
                </c:pt>
                <c:pt idx="27">
                  <c:v>183.62599999999998</c:v>
                </c:pt>
                <c:pt idx="28">
                  <c:v>304.84966666666668</c:v>
                </c:pt>
                <c:pt idx="29">
                  <c:v>233.94396666666668</c:v>
                </c:pt>
                <c:pt idx="30">
                  <c:v>169.43393333333336</c:v>
                </c:pt>
                <c:pt idx="31">
                  <c:v>216.44836666666666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E-44AF-A742-889472BF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763519"/>
        <c:axId val="393761168"/>
      </c:barChart>
      <c:catAx>
        <c:axId val="189876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393761168"/>
        <c:crosses val="autoZero"/>
        <c:auto val="1"/>
        <c:lblAlgn val="ctr"/>
        <c:lblOffset val="100"/>
        <c:noMultiLvlLbl val="0"/>
      </c:catAx>
      <c:valAx>
        <c:axId val="39376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Isoprenol Titer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898763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Plots!$D$2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Plots!$G$3:$G$34</c:f>
                <c:numCache>
                  <c:formatCode>General</c:formatCode>
                  <c:ptCount val="32"/>
                  <c:pt idx="0">
                    <c:v>8.0532995397331799</c:v>
                  </c:pt>
                  <c:pt idx="1">
                    <c:v>17.224704002778473</c:v>
                  </c:pt>
                  <c:pt idx="2">
                    <c:v>10.74392014614156</c:v>
                  </c:pt>
                  <c:pt idx="3">
                    <c:v>35.781720726696946</c:v>
                  </c:pt>
                  <c:pt idx="4">
                    <c:v>16.357666413744152</c:v>
                  </c:pt>
                  <c:pt idx="5">
                    <c:v>27.009471033077773</c:v>
                  </c:pt>
                  <c:pt idx="6">
                    <c:v>61.412227020493994</c:v>
                  </c:pt>
                  <c:pt idx="7">
                    <c:v>38.584366714080559</c:v>
                  </c:pt>
                  <c:pt idx="8">
                    <c:v>23.801070912951239</c:v>
                  </c:pt>
                  <c:pt idx="9">
                    <c:v>15.611526989589009</c:v>
                  </c:pt>
                  <c:pt idx="10">
                    <c:v>83.829494486109709</c:v>
                  </c:pt>
                  <c:pt idx="11">
                    <c:v>44.604139568953194</c:v>
                  </c:pt>
                  <c:pt idx="12">
                    <c:v>40.630600935912014</c:v>
                  </c:pt>
                  <c:pt idx="13">
                    <c:v>18.433925232208868</c:v>
                  </c:pt>
                  <c:pt idx="14">
                    <c:v>31.546786228130017</c:v>
                  </c:pt>
                  <c:pt idx="15">
                    <c:v>46.591526390571602</c:v>
                  </c:pt>
                  <c:pt idx="16">
                    <c:v>14.241471565232766</c:v>
                  </c:pt>
                  <c:pt idx="17">
                    <c:v>11.177631651949635</c:v>
                  </c:pt>
                  <c:pt idx="18">
                    <c:v>13.211443202643176</c:v>
                  </c:pt>
                  <c:pt idx="19">
                    <c:v>16.515146395253854</c:v>
                  </c:pt>
                  <c:pt idx="20">
                    <c:v>36.696372859816364</c:v>
                  </c:pt>
                  <c:pt idx="21">
                    <c:v>10.681039966376551</c:v>
                  </c:pt>
                  <c:pt idx="22">
                    <c:v>44.424644644573874</c:v>
                  </c:pt>
                  <c:pt idx="23">
                    <c:v>10.207926424271159</c:v>
                  </c:pt>
                  <c:pt idx="24">
                    <c:v>27.604770500102589</c:v>
                  </c:pt>
                  <c:pt idx="25">
                    <c:v>64.732646804323977</c:v>
                  </c:pt>
                  <c:pt idx="26">
                    <c:v>13.120518742666638</c:v>
                  </c:pt>
                  <c:pt idx="27">
                    <c:v>160.87879813217555</c:v>
                  </c:pt>
                  <c:pt idx="28">
                    <c:v>27.428806860914193</c:v>
                  </c:pt>
                  <c:pt idx="29">
                    <c:v>16.823031154838478</c:v>
                  </c:pt>
                  <c:pt idx="30">
                    <c:v>24.670744044042593</c:v>
                  </c:pt>
                  <c:pt idx="31">
                    <c:v>18.246460770699251</c:v>
                  </c:pt>
                </c:numCache>
              </c:numRef>
            </c:plus>
            <c:minus>
              <c:numRef>
                <c:f>Plots!$G$3:$G$34</c:f>
                <c:numCache>
                  <c:formatCode>General</c:formatCode>
                  <c:ptCount val="32"/>
                  <c:pt idx="0">
                    <c:v>8.0532995397331799</c:v>
                  </c:pt>
                  <c:pt idx="1">
                    <c:v>17.224704002778473</c:v>
                  </c:pt>
                  <c:pt idx="2">
                    <c:v>10.74392014614156</c:v>
                  </c:pt>
                  <c:pt idx="3">
                    <c:v>35.781720726696946</c:v>
                  </c:pt>
                  <c:pt idx="4">
                    <c:v>16.357666413744152</c:v>
                  </c:pt>
                  <c:pt idx="5">
                    <c:v>27.009471033077773</c:v>
                  </c:pt>
                  <c:pt idx="6">
                    <c:v>61.412227020493994</c:v>
                  </c:pt>
                  <c:pt idx="7">
                    <c:v>38.584366714080559</c:v>
                  </c:pt>
                  <c:pt idx="8">
                    <c:v>23.801070912951239</c:v>
                  </c:pt>
                  <c:pt idx="9">
                    <c:v>15.611526989589009</c:v>
                  </c:pt>
                  <c:pt idx="10">
                    <c:v>83.829494486109709</c:v>
                  </c:pt>
                  <c:pt idx="11">
                    <c:v>44.604139568953194</c:v>
                  </c:pt>
                  <c:pt idx="12">
                    <c:v>40.630600935912014</c:v>
                  </c:pt>
                  <c:pt idx="13">
                    <c:v>18.433925232208868</c:v>
                  </c:pt>
                  <c:pt idx="14">
                    <c:v>31.546786228130017</c:v>
                  </c:pt>
                  <c:pt idx="15">
                    <c:v>46.591526390571602</c:v>
                  </c:pt>
                  <c:pt idx="16">
                    <c:v>14.241471565232766</c:v>
                  </c:pt>
                  <c:pt idx="17">
                    <c:v>11.177631651949635</c:v>
                  </c:pt>
                  <c:pt idx="18">
                    <c:v>13.211443202643176</c:v>
                  </c:pt>
                  <c:pt idx="19">
                    <c:v>16.515146395253854</c:v>
                  </c:pt>
                  <c:pt idx="20">
                    <c:v>36.696372859816364</c:v>
                  </c:pt>
                  <c:pt idx="21">
                    <c:v>10.681039966376551</c:v>
                  </c:pt>
                  <c:pt idx="22">
                    <c:v>44.424644644573874</c:v>
                  </c:pt>
                  <c:pt idx="23">
                    <c:v>10.207926424271159</c:v>
                  </c:pt>
                  <c:pt idx="24">
                    <c:v>27.604770500102589</c:v>
                  </c:pt>
                  <c:pt idx="25">
                    <c:v>64.732646804323977</c:v>
                  </c:pt>
                  <c:pt idx="26">
                    <c:v>13.120518742666638</c:v>
                  </c:pt>
                  <c:pt idx="27">
                    <c:v>160.87879813217555</c:v>
                  </c:pt>
                  <c:pt idx="28">
                    <c:v>27.428806860914193</c:v>
                  </c:pt>
                  <c:pt idx="29">
                    <c:v>16.823031154838478</c:v>
                  </c:pt>
                  <c:pt idx="30">
                    <c:v>24.670744044042593</c:v>
                  </c:pt>
                  <c:pt idx="31">
                    <c:v>18.246460770699251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Plots!$A$3:$A$34</c:f>
              <c:strCache>
                <c:ptCount val="32"/>
                <c:pt idx="0">
                  <c:v>PP_1769_PP_4189-R1</c:v>
                </c:pt>
                <c:pt idx="1">
                  <c:v>PP_0814_PP_2136-R1</c:v>
                </c:pt>
                <c:pt idx="2">
                  <c:v>PP_0812_PP_4189-R1</c:v>
                </c:pt>
                <c:pt idx="3">
                  <c:v>PP_0815_PP_1317_PP_4189-R1</c:v>
                </c:pt>
                <c:pt idx="4">
                  <c:v>PP_0751_PP_0813_PP_4191-R1</c:v>
                </c:pt>
                <c:pt idx="5">
                  <c:v>PP_0751_PP_0814-R1</c:v>
                </c:pt>
                <c:pt idx="6">
                  <c:v>PP_0812_PP_0814-R1</c:v>
                </c:pt>
                <c:pt idx="7">
                  <c:v>PP_0437_PP_4189-R1</c:v>
                </c:pt>
                <c:pt idx="8">
                  <c:v>PP_0815_PP_1317_PP_4191-R1</c:v>
                </c:pt>
                <c:pt idx="9">
                  <c:v>PP_0813_PP_0814_PP_1769-R1</c:v>
                </c:pt>
                <c:pt idx="10">
                  <c:v>PP_0751_PP_0813_PP_4189-R1</c:v>
                </c:pt>
                <c:pt idx="11">
                  <c:v>PP_0813_PP_0814-R1</c:v>
                </c:pt>
                <c:pt idx="12">
                  <c:v>PP_0528_PP_0813_PP_4191-R1</c:v>
                </c:pt>
                <c:pt idx="13">
                  <c:v>PP_0751_PP_0813_PP_0814-R1</c:v>
                </c:pt>
                <c:pt idx="14">
                  <c:v>PP_0813_PP_1769_PP_4189-R1</c:v>
                </c:pt>
                <c:pt idx="15">
                  <c:v>PP_0814_PP_0815_PP_1317-R1</c:v>
                </c:pt>
                <c:pt idx="16">
                  <c:v>PP_0751_PP_0813_PP_4191-R1</c:v>
                </c:pt>
                <c:pt idx="17">
                  <c:v>Control_P1-R1</c:v>
                </c:pt>
                <c:pt idx="18">
                  <c:v>PP_0528_PP_0812_PP_4191-R1</c:v>
                </c:pt>
                <c:pt idx="19">
                  <c:v>PP_0368_PP_0528_PP_4191-R1</c:v>
                </c:pt>
                <c:pt idx="20">
                  <c:v>PP_0813_PP_1769-R1</c:v>
                </c:pt>
                <c:pt idx="21">
                  <c:v>PP_0751_PP_0815_PP_1317-R1</c:v>
                </c:pt>
                <c:pt idx="22">
                  <c:v>PP_0812_PP_0815_PP_1317-R1</c:v>
                </c:pt>
                <c:pt idx="23">
                  <c:v>Control_P2-R1</c:v>
                </c:pt>
                <c:pt idx="24">
                  <c:v>PP_0528_PP_0813_PP_0815_PP_1317-R1</c:v>
                </c:pt>
                <c:pt idx="25">
                  <c:v>PP_0813_PP_0815_PP_1317-R1</c:v>
                </c:pt>
                <c:pt idx="26">
                  <c:v>PP_0528_PP_0815_PP_4191-R1</c:v>
                </c:pt>
                <c:pt idx="27">
                  <c:v>PP_2136_PP_4189-R1</c:v>
                </c:pt>
                <c:pt idx="28">
                  <c:v>PP_0528_PP_0751_PP_4191-R1</c:v>
                </c:pt>
                <c:pt idx="29">
                  <c:v>PP_0528_PP_0814_PP_4191-R1</c:v>
                </c:pt>
                <c:pt idx="30">
                  <c:v>PP_0751_PP_0814_PP_1769-R1</c:v>
                </c:pt>
                <c:pt idx="31">
                  <c:v>PP_0813_PP_4189_PP_4191-R1</c:v>
                </c:pt>
              </c:strCache>
            </c:strRef>
          </c:cat>
          <c:val>
            <c:numRef>
              <c:f>Plots!$D$3:$D$34</c:f>
              <c:numCache>
                <c:formatCode>General</c:formatCode>
                <c:ptCount val="32"/>
                <c:pt idx="0">
                  <c:v>-183.78359999999995</c:v>
                </c:pt>
                <c:pt idx="1">
                  <c:v>-106.84133333333338</c:v>
                </c:pt>
                <c:pt idx="2">
                  <c:v>-82.834099999999921</c:v>
                </c:pt>
                <c:pt idx="3">
                  <c:v>-80.337566666666703</c:v>
                </c:pt>
                <c:pt idx="4">
                  <c:v>-62.14973333333333</c:v>
                </c:pt>
                <c:pt idx="5">
                  <c:v>-53.727133333333313</c:v>
                </c:pt>
                <c:pt idx="6">
                  <c:v>-48.946733333333384</c:v>
                </c:pt>
                <c:pt idx="7">
                  <c:v>-48.222433333333242</c:v>
                </c:pt>
                <c:pt idx="8">
                  <c:v>-42.198866666666675</c:v>
                </c:pt>
                <c:pt idx="9">
                  <c:v>-40.167500000000018</c:v>
                </c:pt>
                <c:pt idx="10">
                  <c:v>-28.209466666666628</c:v>
                </c:pt>
                <c:pt idx="11">
                  <c:v>-27.873866666666629</c:v>
                </c:pt>
                <c:pt idx="12">
                  <c:v>-15.013833333333366</c:v>
                </c:pt>
                <c:pt idx="13">
                  <c:v>-13.861500000000007</c:v>
                </c:pt>
                <c:pt idx="14">
                  <c:v>-4.6123333333333392</c:v>
                </c:pt>
                <c:pt idx="15">
                  <c:v>-3.7053666666666913</c:v>
                </c:pt>
                <c:pt idx="16">
                  <c:v>1.5048666666666577</c:v>
                </c:pt>
                <c:pt idx="17">
                  <c:v>2.2436999999999898</c:v>
                </c:pt>
                <c:pt idx="18">
                  <c:v>7.2262666666666746</c:v>
                </c:pt>
                <c:pt idx="19">
                  <c:v>9.1252999999999815</c:v>
                </c:pt>
                <c:pt idx="20">
                  <c:v>11.768700000000024</c:v>
                </c:pt>
                <c:pt idx="21">
                  <c:v>12.438766666666709</c:v>
                </c:pt>
                <c:pt idx="22">
                  <c:v>30.841800000000035</c:v>
                </c:pt>
                <c:pt idx="23">
                  <c:v>32.618566666666709</c:v>
                </c:pt>
                <c:pt idx="24">
                  <c:v>54.360333333333358</c:v>
                </c:pt>
                <c:pt idx="25">
                  <c:v>67.407833333333372</c:v>
                </c:pt>
                <c:pt idx="26">
                  <c:v>69.374166666666611</c:v>
                </c:pt>
                <c:pt idx="27">
                  <c:v>70.368066666666692</c:v>
                </c:pt>
                <c:pt idx="28">
                  <c:v>71.595333333333315</c:v>
                </c:pt>
                <c:pt idx="29">
                  <c:v>120.22236666666666</c:v>
                </c:pt>
                <c:pt idx="30">
                  <c:v>152.65879999999999</c:v>
                </c:pt>
                <c:pt idx="31">
                  <c:v>171.27029999999999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C-4109-86E6-94286BFC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05279"/>
        <c:axId val="232935392"/>
      </c:barChart>
      <c:catAx>
        <c:axId val="18988052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232935392"/>
        <c:crosses val="autoZero"/>
        <c:auto val="1"/>
        <c:lblAlgn val="ctr"/>
        <c:lblOffset val="100"/>
        <c:noMultiLvlLbl val="0"/>
      </c:catAx>
      <c:valAx>
        <c:axId val="232935392"/>
        <c:scaling>
          <c:orientation val="minMax"/>
          <c:min val="-2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DBTL3-DBTL2</a:t>
                </a:r>
                <a:r>
                  <a:rPr lang="en-US" baseline="0"/>
                  <a:t> Titer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898805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Plots!$C$2</c:f>
              <c:strCache>
                <c:ptCount val="1"/>
                <c:pt idx="0">
                  <c:v>DBTL2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2644011710110778"/>
                  <c:y val="-0.10170012547769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Plots!$B$3:$B$34</c:f>
              <c:numCache>
                <c:formatCode>General</c:formatCode>
                <c:ptCount val="32"/>
                <c:pt idx="0">
                  <c:v>152.21346666666668</c:v>
                </c:pt>
                <c:pt idx="1">
                  <c:v>241.68549999999996</c:v>
                </c:pt>
                <c:pt idx="2">
                  <c:v>314.97313333333335</c:v>
                </c:pt>
                <c:pt idx="3">
                  <c:v>273.38299999999998</c:v>
                </c:pt>
                <c:pt idx="4">
                  <c:v>234.23699999999999</c:v>
                </c:pt>
                <c:pt idx="5">
                  <c:v>426.91963333333337</c:v>
                </c:pt>
                <c:pt idx="6">
                  <c:v>307.5759333333333</c:v>
                </c:pt>
                <c:pt idx="7">
                  <c:v>290.93413333333336</c:v>
                </c:pt>
                <c:pt idx="8">
                  <c:v>184.35533333333333</c:v>
                </c:pt>
                <c:pt idx="9">
                  <c:v>275.21553333333333</c:v>
                </c:pt>
                <c:pt idx="10">
                  <c:v>362.33446666666669</c:v>
                </c:pt>
                <c:pt idx="11">
                  <c:v>339.0017666666667</c:v>
                </c:pt>
                <c:pt idx="12">
                  <c:v>316.20699999999999</c:v>
                </c:pt>
                <c:pt idx="13">
                  <c:v>227.50016666666667</c:v>
                </c:pt>
                <c:pt idx="14">
                  <c:v>224.50496666666666</c:v>
                </c:pt>
                <c:pt idx="15">
                  <c:v>361.089</c:v>
                </c:pt>
                <c:pt idx="16">
                  <c:v>297.89159999999998</c:v>
                </c:pt>
                <c:pt idx="17">
                  <c:v>170.32366666666667</c:v>
                </c:pt>
                <c:pt idx="18">
                  <c:v>349.88033333333334</c:v>
                </c:pt>
                <c:pt idx="19">
                  <c:v>337.62733333333335</c:v>
                </c:pt>
                <c:pt idx="20">
                  <c:v>332.11263333333335</c:v>
                </c:pt>
                <c:pt idx="21">
                  <c:v>208.69666666666669</c:v>
                </c:pt>
                <c:pt idx="22">
                  <c:v>416.03266666666667</c:v>
                </c:pt>
                <c:pt idx="23">
                  <c:v>174.97620000000003</c:v>
                </c:pt>
                <c:pt idx="24">
                  <c:v>443.56033333333335</c:v>
                </c:pt>
                <c:pt idx="25">
                  <c:v>404.16233333333338</c:v>
                </c:pt>
                <c:pt idx="26">
                  <c:v>385.91933333333333</c:v>
                </c:pt>
                <c:pt idx="27">
                  <c:v>253.99406666666667</c:v>
                </c:pt>
                <c:pt idx="28">
                  <c:v>376.44499999999999</c:v>
                </c:pt>
                <c:pt idx="29">
                  <c:v>354.16633333333334</c:v>
                </c:pt>
                <c:pt idx="30">
                  <c:v>322.09273333333334</c:v>
                </c:pt>
                <c:pt idx="31">
                  <c:v>387.71866666666665</c:v>
                </c:pt>
              </c:numCache>
            </c:numRef>
          </c:xVal>
          <c:yVal>
            <c:numRef>
              <c:f>Plots!$C$3:$C$34</c:f>
              <c:numCache>
                <c:formatCode>General</c:formatCode>
                <c:ptCount val="32"/>
                <c:pt idx="0">
                  <c:v>335.99706666666663</c:v>
                </c:pt>
                <c:pt idx="1">
                  <c:v>348.52683333333334</c:v>
                </c:pt>
                <c:pt idx="2">
                  <c:v>397.80723333333327</c:v>
                </c:pt>
                <c:pt idx="3">
                  <c:v>353.72056666666668</c:v>
                </c:pt>
                <c:pt idx="4">
                  <c:v>296.38673333333332</c:v>
                </c:pt>
                <c:pt idx="5">
                  <c:v>480.64676666666668</c:v>
                </c:pt>
                <c:pt idx="6">
                  <c:v>356.52266666666668</c:v>
                </c:pt>
                <c:pt idx="7">
                  <c:v>339.15656666666661</c:v>
                </c:pt>
                <c:pt idx="8">
                  <c:v>226.55420000000001</c:v>
                </c:pt>
                <c:pt idx="9">
                  <c:v>315.38303333333334</c:v>
                </c:pt>
                <c:pt idx="10">
                  <c:v>390.54393333333331</c:v>
                </c:pt>
                <c:pt idx="11">
                  <c:v>366.87563333333333</c:v>
                </c:pt>
                <c:pt idx="12">
                  <c:v>331.22083333333336</c:v>
                </c:pt>
                <c:pt idx="13">
                  <c:v>241.36166666666668</c:v>
                </c:pt>
                <c:pt idx="14">
                  <c:v>229.1173</c:v>
                </c:pt>
                <c:pt idx="15">
                  <c:v>364.79436666666669</c:v>
                </c:pt>
                <c:pt idx="16">
                  <c:v>296.38673333333332</c:v>
                </c:pt>
                <c:pt idx="17">
                  <c:v>168.07996666666668</c:v>
                </c:pt>
                <c:pt idx="18">
                  <c:v>342.65406666666667</c:v>
                </c:pt>
                <c:pt idx="19">
                  <c:v>328.50203333333337</c:v>
                </c:pt>
                <c:pt idx="20">
                  <c:v>320.34393333333333</c:v>
                </c:pt>
                <c:pt idx="21">
                  <c:v>196.25789999999998</c:v>
                </c:pt>
                <c:pt idx="22">
                  <c:v>385.19086666666664</c:v>
                </c:pt>
                <c:pt idx="23">
                  <c:v>142.35763333333333</c:v>
                </c:pt>
                <c:pt idx="24">
                  <c:v>389.2</c:v>
                </c:pt>
                <c:pt idx="25">
                  <c:v>336.75450000000001</c:v>
                </c:pt>
                <c:pt idx="26">
                  <c:v>316.54516666666672</c:v>
                </c:pt>
                <c:pt idx="27">
                  <c:v>183.62599999999998</c:v>
                </c:pt>
                <c:pt idx="28">
                  <c:v>304.84966666666668</c:v>
                </c:pt>
                <c:pt idx="29">
                  <c:v>233.94396666666668</c:v>
                </c:pt>
                <c:pt idx="30">
                  <c:v>169.43393333333336</c:v>
                </c:pt>
                <c:pt idx="31">
                  <c:v>216.44836666666666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9-4205-8624-3AF603F8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97087"/>
        <c:axId val="268507424"/>
      </c:scatterChart>
      <c:valAx>
        <c:axId val="1911397087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DBTL2</a:t>
                </a:r>
                <a:r>
                  <a:rPr lang="en-US" sz="1600" baseline="0"/>
                  <a:t> Titer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7424"/>
        <c:crosses val="autoZero"/>
        <c:crossBetween val="midCat"/>
        <c:majorUnit val="100"/>
      </c:valAx>
      <c:valAx>
        <c:axId val="2685074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DBTL3 Titer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708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Plots!$G$3:$G$34</c:f>
                <c:numCache>
                  <c:formatCode>General</c:formatCode>
                  <c:ptCount val="32"/>
                  <c:pt idx="0">
                    <c:v>8.0532995397331799</c:v>
                  </c:pt>
                  <c:pt idx="1">
                    <c:v>17.224704002778473</c:v>
                  </c:pt>
                  <c:pt idx="2">
                    <c:v>10.74392014614156</c:v>
                  </c:pt>
                  <c:pt idx="3">
                    <c:v>35.781720726696946</c:v>
                  </c:pt>
                  <c:pt idx="4">
                    <c:v>16.357666413744152</c:v>
                  </c:pt>
                  <c:pt idx="5">
                    <c:v>27.009471033077773</c:v>
                  </c:pt>
                  <c:pt idx="6">
                    <c:v>61.412227020493994</c:v>
                  </c:pt>
                  <c:pt idx="7">
                    <c:v>38.584366714080559</c:v>
                  </c:pt>
                  <c:pt idx="8">
                    <c:v>23.801070912951239</c:v>
                  </c:pt>
                  <c:pt idx="9">
                    <c:v>15.611526989589009</c:v>
                  </c:pt>
                  <c:pt idx="10">
                    <c:v>83.829494486109709</c:v>
                  </c:pt>
                  <c:pt idx="11">
                    <c:v>44.604139568953194</c:v>
                  </c:pt>
                  <c:pt idx="12">
                    <c:v>40.630600935912014</c:v>
                  </c:pt>
                  <c:pt idx="13">
                    <c:v>18.433925232208868</c:v>
                  </c:pt>
                  <c:pt idx="14">
                    <c:v>31.546786228130017</c:v>
                  </c:pt>
                  <c:pt idx="15">
                    <c:v>46.591526390571602</c:v>
                  </c:pt>
                  <c:pt idx="16">
                    <c:v>14.241471565232766</c:v>
                  </c:pt>
                  <c:pt idx="17">
                    <c:v>11.177631651949635</c:v>
                  </c:pt>
                  <c:pt idx="18">
                    <c:v>13.211443202643176</c:v>
                  </c:pt>
                  <c:pt idx="19">
                    <c:v>16.515146395253854</c:v>
                  </c:pt>
                  <c:pt idx="20">
                    <c:v>36.696372859816364</c:v>
                  </c:pt>
                  <c:pt idx="21">
                    <c:v>10.681039966376551</c:v>
                  </c:pt>
                  <c:pt idx="22">
                    <c:v>44.424644644573874</c:v>
                  </c:pt>
                  <c:pt idx="23">
                    <c:v>10.207926424271159</c:v>
                  </c:pt>
                  <c:pt idx="24">
                    <c:v>27.604770500102589</c:v>
                  </c:pt>
                  <c:pt idx="25">
                    <c:v>64.732646804323977</c:v>
                  </c:pt>
                  <c:pt idx="26">
                    <c:v>13.120518742666638</c:v>
                  </c:pt>
                  <c:pt idx="27">
                    <c:v>160.87879813217555</c:v>
                  </c:pt>
                  <c:pt idx="28">
                    <c:v>27.428806860914193</c:v>
                  </c:pt>
                  <c:pt idx="29">
                    <c:v>16.823031154838478</c:v>
                  </c:pt>
                  <c:pt idx="30">
                    <c:v>24.670744044042593</c:v>
                  </c:pt>
                  <c:pt idx="31">
                    <c:v>18.246460770699251</c:v>
                  </c:pt>
                </c:numCache>
              </c:numRef>
            </c:plus>
            <c:minus>
              <c:numRef>
                <c:f>Plots!$G$3:$G$34</c:f>
                <c:numCache>
                  <c:formatCode>General</c:formatCode>
                  <c:ptCount val="32"/>
                  <c:pt idx="0">
                    <c:v>8.0532995397331799</c:v>
                  </c:pt>
                  <c:pt idx="1">
                    <c:v>17.224704002778473</c:v>
                  </c:pt>
                  <c:pt idx="2">
                    <c:v>10.74392014614156</c:v>
                  </c:pt>
                  <c:pt idx="3">
                    <c:v>35.781720726696946</c:v>
                  </c:pt>
                  <c:pt idx="4">
                    <c:v>16.357666413744152</c:v>
                  </c:pt>
                  <c:pt idx="5">
                    <c:v>27.009471033077773</c:v>
                  </c:pt>
                  <c:pt idx="6">
                    <c:v>61.412227020493994</c:v>
                  </c:pt>
                  <c:pt idx="7">
                    <c:v>38.584366714080559</c:v>
                  </c:pt>
                  <c:pt idx="8">
                    <c:v>23.801070912951239</c:v>
                  </c:pt>
                  <c:pt idx="9">
                    <c:v>15.611526989589009</c:v>
                  </c:pt>
                  <c:pt idx="10">
                    <c:v>83.829494486109709</c:v>
                  </c:pt>
                  <c:pt idx="11">
                    <c:v>44.604139568953194</c:v>
                  </c:pt>
                  <c:pt idx="12">
                    <c:v>40.630600935912014</c:v>
                  </c:pt>
                  <c:pt idx="13">
                    <c:v>18.433925232208868</c:v>
                  </c:pt>
                  <c:pt idx="14">
                    <c:v>31.546786228130017</c:v>
                  </c:pt>
                  <c:pt idx="15">
                    <c:v>46.591526390571602</c:v>
                  </c:pt>
                  <c:pt idx="16">
                    <c:v>14.241471565232766</c:v>
                  </c:pt>
                  <c:pt idx="17">
                    <c:v>11.177631651949635</c:v>
                  </c:pt>
                  <c:pt idx="18">
                    <c:v>13.211443202643176</c:v>
                  </c:pt>
                  <c:pt idx="19">
                    <c:v>16.515146395253854</c:v>
                  </c:pt>
                  <c:pt idx="20">
                    <c:v>36.696372859816364</c:v>
                  </c:pt>
                  <c:pt idx="21">
                    <c:v>10.681039966376551</c:v>
                  </c:pt>
                  <c:pt idx="22">
                    <c:v>44.424644644573874</c:v>
                  </c:pt>
                  <c:pt idx="23">
                    <c:v>10.207926424271159</c:v>
                  </c:pt>
                  <c:pt idx="24">
                    <c:v>27.604770500102589</c:v>
                  </c:pt>
                  <c:pt idx="25">
                    <c:v>64.732646804323977</c:v>
                  </c:pt>
                  <c:pt idx="26">
                    <c:v>13.120518742666638</c:v>
                  </c:pt>
                  <c:pt idx="27">
                    <c:v>160.87879813217555</c:v>
                  </c:pt>
                  <c:pt idx="28">
                    <c:v>27.428806860914193</c:v>
                  </c:pt>
                  <c:pt idx="29">
                    <c:v>16.823031154838478</c:v>
                  </c:pt>
                  <c:pt idx="30">
                    <c:v>24.670744044042593</c:v>
                  </c:pt>
                  <c:pt idx="31">
                    <c:v>18.246460770699251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Plots!$A$3:$A$34</c:f>
              <c:strCache>
                <c:ptCount val="32"/>
                <c:pt idx="0">
                  <c:v>PP_1769_PP_4189-R1</c:v>
                </c:pt>
                <c:pt idx="1">
                  <c:v>PP_0814_PP_2136-R1</c:v>
                </c:pt>
                <c:pt idx="2">
                  <c:v>PP_0812_PP_4189-R1</c:v>
                </c:pt>
                <c:pt idx="3">
                  <c:v>PP_0815_PP_1317_PP_4189-R1</c:v>
                </c:pt>
                <c:pt idx="4">
                  <c:v>PP_0751_PP_0813_PP_4191-R1</c:v>
                </c:pt>
                <c:pt idx="5">
                  <c:v>PP_0751_PP_0814-R1</c:v>
                </c:pt>
                <c:pt idx="6">
                  <c:v>PP_0812_PP_0814-R1</c:v>
                </c:pt>
                <c:pt idx="7">
                  <c:v>PP_0437_PP_4189-R1</c:v>
                </c:pt>
                <c:pt idx="8">
                  <c:v>PP_0815_PP_1317_PP_4191-R1</c:v>
                </c:pt>
                <c:pt idx="9">
                  <c:v>PP_0813_PP_0814_PP_1769-R1</c:v>
                </c:pt>
                <c:pt idx="10">
                  <c:v>PP_0751_PP_0813_PP_4189-R1</c:v>
                </c:pt>
                <c:pt idx="11">
                  <c:v>PP_0813_PP_0814-R1</c:v>
                </c:pt>
                <c:pt idx="12">
                  <c:v>PP_0528_PP_0813_PP_4191-R1</c:v>
                </c:pt>
                <c:pt idx="13">
                  <c:v>PP_0751_PP_0813_PP_0814-R1</c:v>
                </c:pt>
                <c:pt idx="14">
                  <c:v>PP_0813_PP_1769_PP_4189-R1</c:v>
                </c:pt>
                <c:pt idx="15">
                  <c:v>PP_0814_PP_0815_PP_1317-R1</c:v>
                </c:pt>
                <c:pt idx="16">
                  <c:v>PP_0751_PP_0813_PP_4191-R1</c:v>
                </c:pt>
                <c:pt idx="17">
                  <c:v>Control_P1-R1</c:v>
                </c:pt>
                <c:pt idx="18">
                  <c:v>PP_0528_PP_0812_PP_4191-R1</c:v>
                </c:pt>
                <c:pt idx="19">
                  <c:v>PP_0368_PP_0528_PP_4191-R1</c:v>
                </c:pt>
                <c:pt idx="20">
                  <c:v>PP_0813_PP_1769-R1</c:v>
                </c:pt>
                <c:pt idx="21">
                  <c:v>PP_0751_PP_0815_PP_1317-R1</c:v>
                </c:pt>
                <c:pt idx="22">
                  <c:v>PP_0812_PP_0815_PP_1317-R1</c:v>
                </c:pt>
                <c:pt idx="23">
                  <c:v>Control_P2-R1</c:v>
                </c:pt>
                <c:pt idx="24">
                  <c:v>PP_0528_PP_0813_PP_0815_PP_1317-R1</c:v>
                </c:pt>
                <c:pt idx="25">
                  <c:v>PP_0813_PP_0815_PP_1317-R1</c:v>
                </c:pt>
                <c:pt idx="26">
                  <c:v>PP_0528_PP_0815_PP_4191-R1</c:v>
                </c:pt>
                <c:pt idx="27">
                  <c:v>PP_2136_PP_4189-R1</c:v>
                </c:pt>
                <c:pt idx="28">
                  <c:v>PP_0528_PP_0751_PP_4191-R1</c:v>
                </c:pt>
                <c:pt idx="29">
                  <c:v>PP_0528_PP_0814_PP_4191-R1</c:v>
                </c:pt>
                <c:pt idx="30">
                  <c:v>PP_0751_PP_0814_PP_1769-R1</c:v>
                </c:pt>
                <c:pt idx="31">
                  <c:v>PP_0813_PP_4189_PP_4191-R1</c:v>
                </c:pt>
              </c:strCache>
            </c:strRef>
          </c:cat>
          <c:val>
            <c:numRef>
              <c:f>Plots!$D$3:$D$34</c:f>
              <c:numCache>
                <c:formatCode>General</c:formatCode>
                <c:ptCount val="32"/>
                <c:pt idx="0">
                  <c:v>-183.78359999999995</c:v>
                </c:pt>
                <c:pt idx="1">
                  <c:v>-106.84133333333338</c:v>
                </c:pt>
                <c:pt idx="2">
                  <c:v>-82.834099999999921</c:v>
                </c:pt>
                <c:pt idx="3">
                  <c:v>-80.337566666666703</c:v>
                </c:pt>
                <c:pt idx="4">
                  <c:v>-62.14973333333333</c:v>
                </c:pt>
                <c:pt idx="5">
                  <c:v>-53.727133333333313</c:v>
                </c:pt>
                <c:pt idx="6">
                  <c:v>-48.946733333333384</c:v>
                </c:pt>
                <c:pt idx="7">
                  <c:v>-48.222433333333242</c:v>
                </c:pt>
                <c:pt idx="8">
                  <c:v>-42.198866666666675</c:v>
                </c:pt>
                <c:pt idx="9">
                  <c:v>-40.167500000000018</c:v>
                </c:pt>
                <c:pt idx="10">
                  <c:v>-28.209466666666628</c:v>
                </c:pt>
                <c:pt idx="11">
                  <c:v>-27.873866666666629</c:v>
                </c:pt>
                <c:pt idx="12">
                  <c:v>-15.013833333333366</c:v>
                </c:pt>
                <c:pt idx="13">
                  <c:v>-13.861500000000007</c:v>
                </c:pt>
                <c:pt idx="14">
                  <c:v>-4.6123333333333392</c:v>
                </c:pt>
                <c:pt idx="15">
                  <c:v>-3.7053666666666913</c:v>
                </c:pt>
                <c:pt idx="16">
                  <c:v>1.5048666666666577</c:v>
                </c:pt>
                <c:pt idx="17">
                  <c:v>2.2436999999999898</c:v>
                </c:pt>
                <c:pt idx="18">
                  <c:v>7.2262666666666746</c:v>
                </c:pt>
                <c:pt idx="19">
                  <c:v>9.1252999999999815</c:v>
                </c:pt>
                <c:pt idx="20">
                  <c:v>11.768700000000024</c:v>
                </c:pt>
                <c:pt idx="21">
                  <c:v>12.438766666666709</c:v>
                </c:pt>
                <c:pt idx="22">
                  <c:v>30.841800000000035</c:v>
                </c:pt>
                <c:pt idx="23">
                  <c:v>32.618566666666709</c:v>
                </c:pt>
                <c:pt idx="24">
                  <c:v>54.360333333333358</c:v>
                </c:pt>
                <c:pt idx="25">
                  <c:v>67.407833333333372</c:v>
                </c:pt>
                <c:pt idx="26">
                  <c:v>69.374166666666611</c:v>
                </c:pt>
                <c:pt idx="27">
                  <c:v>70.368066666666692</c:v>
                </c:pt>
                <c:pt idx="28">
                  <c:v>71.595333333333315</c:v>
                </c:pt>
                <c:pt idx="29">
                  <c:v>120.22236666666666</c:v>
                </c:pt>
                <c:pt idx="30">
                  <c:v>152.65879999999999</c:v>
                </c:pt>
                <c:pt idx="31">
                  <c:v>171.27029999999999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2C41-A6BF-A7FD3925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440671"/>
        <c:axId val="354220592"/>
      </c:barChart>
      <c:catAx>
        <c:axId val="61244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20592"/>
        <c:crosses val="autoZero"/>
        <c:auto val="1"/>
        <c:lblAlgn val="ctr"/>
        <c:lblOffset val="100"/>
        <c:noMultiLvlLbl val="0"/>
      </c:catAx>
      <c:valAx>
        <c:axId val="3542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Titer +/-</a:t>
                </a:r>
                <a:r>
                  <a:rPr lang="en-US" baseline="0"/>
                  <a:t> stddev (DBTL3-DBTL2)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319087</xdr:colOff>
      <xdr:row>1</xdr:row>
      <xdr:rowOff>166687</xdr:rowOff>
    </xdr:from>
    <xdr:to>
      <xdr:col>20</xdr:col>
      <xdr:colOff>14287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4A698-CAAD-D985-E487-E69BD809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239576</xdr:colOff>
      <xdr:row>0</xdr:row>
      <xdr:rowOff>151854</xdr:rowOff>
    </xdr:from>
    <xdr:to>
      <xdr:col>29</xdr:col>
      <xdr:colOff>315504</xdr:colOff>
      <xdr:row>26</xdr:row>
      <xdr:rowOff>85180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B5EC-0586-4716-8A60-878CA303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276761</xdr:colOff>
      <xdr:row>35</xdr:row>
      <xdr:rowOff>182254</xdr:rowOff>
    </xdr:from>
    <xdr:to>
      <xdr:col>21</xdr:col>
      <xdr:colOff>236482</xdr:colOff>
      <xdr:row>68</xdr:row>
      <xdr:rowOff>66320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5D990-9A15-3D6C-0648-D507C5572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459619</xdr:colOff>
      <xdr:row>2</xdr:row>
      <xdr:rowOff>177800</xdr:rowOff>
    </xdr:from>
    <xdr:to>
      <xdr:col>23</xdr:col>
      <xdr:colOff>38100</xdr:colOff>
      <xdr:row>29</xdr:row>
      <xdr:rowOff>135741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8BA33-2DBD-2397-BFDF-77D4A42DD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170927</xdr:colOff>
      <xdr:row>39</xdr:row>
      <xdr:rowOff>70205</xdr:rowOff>
    </xdr:from>
    <xdr:to>
      <xdr:col>8</xdr:col>
      <xdr:colOff>231322</xdr:colOff>
      <xdr:row>79</xdr:row>
      <xdr:rowOff>55390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08EB3-37C3-9D4C-951D-45E1D8B60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B9C-B03E-46A4-BF0A-0BAAEE458C19}">
  <dimension ref="A1:F61"/>
  <sheetViews>
    <sheetView topLeftCell="A25" workbookViewId="0">
      <selection activeCell="B45" sqref="B45"/>
    </sheetView>
  </sheetViews>
  <sheetFormatPr baseColWidth="10" defaultColWidth="8.83203125" defaultRowHeight="15" x14ac:dyDescent="0.2"/>
  <cols>
    <col min="6" max="6" width="43" customWidth="1"/>
  </cols>
  <sheetData>
    <row r="1" spans="1:6" x14ac:dyDescent="0.2">
      <c r="A1" t="s">
        <v>77</v>
      </c>
      <c r="B1" t="s">
        <v>57</v>
      </c>
      <c r="C1" t="s">
        <v>58</v>
      </c>
      <c r="D1" t="s">
        <v>59</v>
      </c>
      <c r="E1" t="s">
        <v>60</v>
      </c>
    </row>
    <row r="2" spans="1:6" x14ac:dyDescent="0.2">
      <c r="A2">
        <v>1</v>
      </c>
      <c r="B2" t="s">
        <v>61</v>
      </c>
      <c r="C2" t="s">
        <v>62</v>
      </c>
      <c r="D2" t="s">
        <v>63</v>
      </c>
      <c r="E2" t="s">
        <v>64</v>
      </c>
      <c r="F2" t="str">
        <f>B2&amp;"_"&amp;C2&amp;"_"&amp;D2&amp;"_"&amp;E2</f>
        <v>PP_0528_PP_0815_PP_1317_PP_4191</v>
      </c>
    </row>
    <row r="3" spans="1:6" x14ac:dyDescent="0.2">
      <c r="A3">
        <v>2</v>
      </c>
      <c r="B3" t="s">
        <v>61</v>
      </c>
      <c r="C3" t="s">
        <v>65</v>
      </c>
      <c r="D3" t="s">
        <v>62</v>
      </c>
      <c r="E3" t="s">
        <v>63</v>
      </c>
      <c r="F3" t="str">
        <f t="shared" ref="F3:F6" si="0">B3&amp;"_"&amp;C3&amp;"_"&amp;D3&amp;"_"&amp;E3</f>
        <v>PP_0528_PP_0751_PP_0815_PP_1317</v>
      </c>
    </row>
    <row r="4" spans="1:6" x14ac:dyDescent="0.2">
      <c r="A4">
        <v>3</v>
      </c>
      <c r="B4" t="s">
        <v>61</v>
      </c>
      <c r="C4" t="s">
        <v>66</v>
      </c>
      <c r="D4" t="s">
        <v>62</v>
      </c>
      <c r="E4" t="s">
        <v>63</v>
      </c>
      <c r="F4" t="str">
        <f t="shared" si="0"/>
        <v>PP_0528_PP_0813_PP_0815_PP_1317</v>
      </c>
    </row>
    <row r="5" spans="1:6" x14ac:dyDescent="0.2">
      <c r="A5">
        <v>4</v>
      </c>
      <c r="B5" t="s">
        <v>61</v>
      </c>
      <c r="C5" t="s">
        <v>62</v>
      </c>
      <c r="D5" t="s">
        <v>63</v>
      </c>
      <c r="E5" t="s">
        <v>67</v>
      </c>
      <c r="F5" t="str">
        <f t="shared" si="0"/>
        <v>PP_0528_PP_0815_PP_1317_PP_1769</v>
      </c>
    </row>
    <row r="6" spans="1:6" x14ac:dyDescent="0.2">
      <c r="A6">
        <v>5</v>
      </c>
      <c r="B6" t="s">
        <v>61</v>
      </c>
      <c r="C6" t="s">
        <v>68</v>
      </c>
      <c r="D6" t="s">
        <v>62</v>
      </c>
      <c r="E6" t="s">
        <v>63</v>
      </c>
      <c r="F6" t="str">
        <f t="shared" si="0"/>
        <v>PP_0528_PP_0814_PP_0815_PP_1317</v>
      </c>
    </row>
    <row r="7" spans="1:6" x14ac:dyDescent="0.2">
      <c r="A7">
        <v>6</v>
      </c>
      <c r="B7" t="s">
        <v>61</v>
      </c>
      <c r="C7" t="s">
        <v>62</v>
      </c>
      <c r="D7" t="s">
        <v>63</v>
      </c>
      <c r="F7" t="str">
        <f t="shared" ref="F7:F36" si="1">B7&amp;"_"&amp;C7&amp;"_"&amp;D7</f>
        <v>PP_0528_PP_0815_PP_1317</v>
      </c>
    </row>
    <row r="8" spans="1:6" x14ac:dyDescent="0.2">
      <c r="A8">
        <v>7</v>
      </c>
      <c r="B8" t="s">
        <v>61</v>
      </c>
      <c r="C8" t="s">
        <v>66</v>
      </c>
      <c r="D8" t="s">
        <v>64</v>
      </c>
      <c r="F8" t="str">
        <f t="shared" si="1"/>
        <v>PP_0528_PP_0813_PP_4191</v>
      </c>
    </row>
    <row r="9" spans="1:6" x14ac:dyDescent="0.2">
      <c r="A9">
        <v>8</v>
      </c>
      <c r="B9" t="s">
        <v>61</v>
      </c>
      <c r="C9" t="s">
        <v>68</v>
      </c>
      <c r="D9" t="s">
        <v>64</v>
      </c>
      <c r="F9" t="str">
        <f t="shared" si="1"/>
        <v>PP_0528_PP_0814_PP_4191</v>
      </c>
    </row>
    <row r="10" spans="1:6" x14ac:dyDescent="0.2">
      <c r="A10">
        <v>9</v>
      </c>
      <c r="B10" t="s">
        <v>61</v>
      </c>
      <c r="C10" t="s">
        <v>65</v>
      </c>
      <c r="D10" t="s">
        <v>64</v>
      </c>
      <c r="F10" t="str">
        <f t="shared" si="1"/>
        <v>PP_0528_PP_0751_PP_4191</v>
      </c>
    </row>
    <row r="11" spans="1:6" x14ac:dyDescent="0.2">
      <c r="A11">
        <v>10</v>
      </c>
      <c r="B11" t="s">
        <v>62</v>
      </c>
      <c r="C11" t="s">
        <v>63</v>
      </c>
      <c r="D11" t="s">
        <v>64</v>
      </c>
      <c r="F11" t="str">
        <f t="shared" si="1"/>
        <v>PP_0815_PP_1317_PP_4191</v>
      </c>
    </row>
    <row r="12" spans="1:6" x14ac:dyDescent="0.2">
      <c r="A12">
        <v>11</v>
      </c>
      <c r="B12" t="s">
        <v>61</v>
      </c>
      <c r="C12" t="s">
        <v>62</v>
      </c>
      <c r="D12" t="s">
        <v>64</v>
      </c>
      <c r="F12" t="str">
        <f t="shared" si="1"/>
        <v>PP_0528_PP_0815_PP_4191</v>
      </c>
    </row>
    <row r="13" spans="1:6" x14ac:dyDescent="0.2">
      <c r="A13">
        <v>12</v>
      </c>
      <c r="B13" t="s">
        <v>61</v>
      </c>
      <c r="C13" t="s">
        <v>67</v>
      </c>
      <c r="D13" t="s">
        <v>64</v>
      </c>
      <c r="F13" t="str">
        <f t="shared" si="1"/>
        <v>PP_0528_PP_1769_PP_4191</v>
      </c>
    </row>
    <row r="14" spans="1:6" x14ac:dyDescent="0.2">
      <c r="A14">
        <v>13</v>
      </c>
      <c r="B14" t="s">
        <v>61</v>
      </c>
      <c r="C14" t="s">
        <v>69</v>
      </c>
      <c r="D14" t="s">
        <v>64</v>
      </c>
      <c r="F14" t="str">
        <f t="shared" si="1"/>
        <v>PP_0528_PP_0812_PP_4191</v>
      </c>
    </row>
    <row r="15" spans="1:6" x14ac:dyDescent="0.2">
      <c r="A15">
        <v>14</v>
      </c>
      <c r="B15" t="s">
        <v>61</v>
      </c>
      <c r="C15" t="s">
        <v>70</v>
      </c>
      <c r="D15" t="s">
        <v>64</v>
      </c>
      <c r="F15" t="str">
        <f t="shared" si="1"/>
        <v>PP_0528_PP_4120_PP_4191</v>
      </c>
    </row>
    <row r="16" spans="1:6" x14ac:dyDescent="0.2">
      <c r="A16">
        <v>15</v>
      </c>
      <c r="B16" t="s">
        <v>71</v>
      </c>
      <c r="C16" t="s">
        <v>61</v>
      </c>
      <c r="D16" t="s">
        <v>64</v>
      </c>
      <c r="F16" t="str">
        <f t="shared" si="1"/>
        <v>PP_0368_PP_0528_PP_4191</v>
      </c>
    </row>
    <row r="17" spans="1:6" x14ac:dyDescent="0.2">
      <c r="A17">
        <v>16</v>
      </c>
      <c r="B17" t="s">
        <v>61</v>
      </c>
      <c r="C17" t="s">
        <v>65</v>
      </c>
      <c r="D17" t="s">
        <v>66</v>
      </c>
      <c r="F17" t="str">
        <f t="shared" si="1"/>
        <v>PP_0528_PP_0751_PP_0813</v>
      </c>
    </row>
    <row r="18" spans="1:6" x14ac:dyDescent="0.2">
      <c r="A18">
        <v>17</v>
      </c>
      <c r="B18" t="s">
        <v>65</v>
      </c>
      <c r="C18" t="s">
        <v>62</v>
      </c>
      <c r="D18" t="s">
        <v>63</v>
      </c>
      <c r="F18" t="str">
        <f t="shared" si="1"/>
        <v>PP_0751_PP_0815_PP_1317</v>
      </c>
    </row>
    <row r="19" spans="1:6" x14ac:dyDescent="0.2">
      <c r="A19">
        <v>18</v>
      </c>
      <c r="B19" t="s">
        <v>65</v>
      </c>
      <c r="C19" t="s">
        <v>68</v>
      </c>
      <c r="D19" t="s">
        <v>64</v>
      </c>
      <c r="F19" t="str">
        <f t="shared" si="1"/>
        <v>PP_0751_PP_0814_PP_4191</v>
      </c>
    </row>
    <row r="20" spans="1:6" x14ac:dyDescent="0.2">
      <c r="A20">
        <v>19</v>
      </c>
      <c r="B20" t="s">
        <v>68</v>
      </c>
      <c r="C20" t="s">
        <v>62</v>
      </c>
      <c r="D20" t="s">
        <v>63</v>
      </c>
      <c r="F20" t="str">
        <f t="shared" si="1"/>
        <v>PP_0814_PP_0815_PP_1317</v>
      </c>
    </row>
    <row r="21" spans="1:6" x14ac:dyDescent="0.2">
      <c r="A21">
        <v>20</v>
      </c>
      <c r="B21" t="s">
        <v>62</v>
      </c>
      <c r="C21" t="s">
        <v>63</v>
      </c>
      <c r="D21" t="s">
        <v>67</v>
      </c>
      <c r="F21" t="str">
        <f t="shared" si="1"/>
        <v>PP_0815_PP_1317_PP_1769</v>
      </c>
    </row>
    <row r="22" spans="1:6" x14ac:dyDescent="0.2">
      <c r="A22">
        <v>21</v>
      </c>
      <c r="B22" t="s">
        <v>66</v>
      </c>
      <c r="C22" t="s">
        <v>62</v>
      </c>
      <c r="D22" t="s">
        <v>63</v>
      </c>
      <c r="F22" t="str">
        <f t="shared" si="1"/>
        <v>PP_0813_PP_0815_PP_1317</v>
      </c>
    </row>
    <row r="23" spans="1:6" x14ac:dyDescent="0.2">
      <c r="A23">
        <v>22</v>
      </c>
      <c r="B23" t="s">
        <v>62</v>
      </c>
      <c r="C23" t="s">
        <v>63</v>
      </c>
      <c r="D23" t="s">
        <v>72</v>
      </c>
      <c r="F23" t="str">
        <f t="shared" si="1"/>
        <v>PP_0815_PP_1317_PP_4189</v>
      </c>
    </row>
    <row r="24" spans="1:6" x14ac:dyDescent="0.2">
      <c r="A24">
        <v>23</v>
      </c>
      <c r="B24" t="s">
        <v>66</v>
      </c>
      <c r="C24" t="s">
        <v>72</v>
      </c>
      <c r="D24" t="s">
        <v>64</v>
      </c>
      <c r="F24" t="str">
        <f t="shared" si="1"/>
        <v>PP_0813_PP_4189_PP_4191</v>
      </c>
    </row>
    <row r="25" spans="1:6" x14ac:dyDescent="0.2">
      <c r="A25">
        <v>24</v>
      </c>
      <c r="B25" t="s">
        <v>66</v>
      </c>
      <c r="C25" t="s">
        <v>68</v>
      </c>
      <c r="D25" t="s">
        <v>64</v>
      </c>
      <c r="F25" t="str">
        <f t="shared" si="1"/>
        <v>PP_0813_PP_0814_PP_4191</v>
      </c>
    </row>
    <row r="26" spans="1:6" x14ac:dyDescent="0.2">
      <c r="A26">
        <v>25</v>
      </c>
      <c r="B26" t="s">
        <v>73</v>
      </c>
      <c r="C26" t="s">
        <v>65</v>
      </c>
      <c r="D26" t="s">
        <v>64</v>
      </c>
      <c r="F26" t="str">
        <f t="shared" si="1"/>
        <v>PP_0437_PP_0751_PP_4191</v>
      </c>
    </row>
    <row r="27" spans="1:6" x14ac:dyDescent="0.2">
      <c r="A27">
        <v>26</v>
      </c>
      <c r="B27" t="s">
        <v>65</v>
      </c>
      <c r="C27" t="s">
        <v>66</v>
      </c>
      <c r="D27" t="s">
        <v>64</v>
      </c>
      <c r="F27" t="str">
        <f t="shared" si="1"/>
        <v>PP_0751_PP_0813_PP_4191</v>
      </c>
    </row>
    <row r="28" spans="1:6" x14ac:dyDescent="0.2">
      <c r="A28">
        <v>27</v>
      </c>
      <c r="B28" t="s">
        <v>69</v>
      </c>
      <c r="C28" t="s">
        <v>62</v>
      </c>
      <c r="D28" t="s">
        <v>63</v>
      </c>
      <c r="F28" t="str">
        <f t="shared" si="1"/>
        <v>PP_0812_PP_0815_PP_1317</v>
      </c>
    </row>
    <row r="29" spans="1:6" x14ac:dyDescent="0.2">
      <c r="A29">
        <v>28</v>
      </c>
      <c r="B29" t="s">
        <v>62</v>
      </c>
      <c r="C29" t="s">
        <v>63</v>
      </c>
      <c r="D29" t="s">
        <v>74</v>
      </c>
      <c r="F29" t="str">
        <f t="shared" si="1"/>
        <v>PP_0815_PP_1317_PP_2136</v>
      </c>
    </row>
    <row r="30" spans="1:6" x14ac:dyDescent="0.2">
      <c r="A30">
        <v>29</v>
      </c>
      <c r="B30" t="s">
        <v>73</v>
      </c>
      <c r="C30" t="s">
        <v>65</v>
      </c>
      <c r="D30" t="s">
        <v>68</v>
      </c>
      <c r="F30" t="str">
        <f t="shared" si="1"/>
        <v>PP_0437_PP_0751_PP_0814</v>
      </c>
    </row>
    <row r="31" spans="1:6" x14ac:dyDescent="0.2">
      <c r="A31">
        <v>30</v>
      </c>
      <c r="B31" t="s">
        <v>65</v>
      </c>
      <c r="C31" t="s">
        <v>66</v>
      </c>
      <c r="D31" t="s">
        <v>72</v>
      </c>
      <c r="F31" t="str">
        <f t="shared" si="1"/>
        <v>PP_0751_PP_0813_PP_4189</v>
      </c>
    </row>
    <row r="32" spans="1:6" x14ac:dyDescent="0.2">
      <c r="A32">
        <v>31</v>
      </c>
      <c r="B32" t="s">
        <v>65</v>
      </c>
      <c r="C32" t="s">
        <v>68</v>
      </c>
      <c r="D32" t="s">
        <v>67</v>
      </c>
      <c r="F32" t="str">
        <f t="shared" si="1"/>
        <v>PP_0751_PP_0814_PP_1769</v>
      </c>
    </row>
    <row r="33" spans="1:6" x14ac:dyDescent="0.2">
      <c r="A33">
        <v>32</v>
      </c>
      <c r="B33" t="s">
        <v>65</v>
      </c>
      <c r="C33" t="s">
        <v>66</v>
      </c>
      <c r="D33" t="s">
        <v>68</v>
      </c>
      <c r="F33" t="str">
        <f t="shared" si="1"/>
        <v>PP_0751_PP_0813_PP_0814</v>
      </c>
    </row>
    <row r="34" spans="1:6" x14ac:dyDescent="0.2">
      <c r="A34">
        <v>33</v>
      </c>
      <c r="B34" t="s">
        <v>66</v>
      </c>
      <c r="C34" t="s">
        <v>67</v>
      </c>
      <c r="D34" t="s">
        <v>72</v>
      </c>
      <c r="F34" t="str">
        <f t="shared" si="1"/>
        <v>PP_0813_PP_1769_PP_4189</v>
      </c>
    </row>
    <row r="35" spans="1:6" x14ac:dyDescent="0.2">
      <c r="A35">
        <v>34</v>
      </c>
      <c r="B35" t="s">
        <v>65</v>
      </c>
      <c r="C35" t="s">
        <v>67</v>
      </c>
      <c r="D35" t="s">
        <v>72</v>
      </c>
      <c r="F35" t="str">
        <f t="shared" si="1"/>
        <v>PP_0751_PP_1769_PP_4189</v>
      </c>
    </row>
    <row r="36" spans="1:6" x14ac:dyDescent="0.2">
      <c r="A36">
        <v>35</v>
      </c>
      <c r="B36" t="s">
        <v>66</v>
      </c>
      <c r="C36" t="s">
        <v>68</v>
      </c>
      <c r="D36" t="s">
        <v>67</v>
      </c>
      <c r="F36" t="str">
        <f t="shared" si="1"/>
        <v>PP_0813_PP_0814_PP_1769</v>
      </c>
    </row>
    <row r="37" spans="1:6" x14ac:dyDescent="0.2">
      <c r="A37">
        <v>36</v>
      </c>
      <c r="B37" t="s">
        <v>65</v>
      </c>
      <c r="C37" t="s">
        <v>68</v>
      </c>
      <c r="F37" t="str">
        <f>B37&amp;"_"&amp;C37</f>
        <v>PP_0751_PP_0814</v>
      </c>
    </row>
    <row r="38" spans="1:6" x14ac:dyDescent="0.2">
      <c r="A38">
        <v>37</v>
      </c>
      <c r="B38" t="s">
        <v>66</v>
      </c>
      <c r="C38" t="s">
        <v>68</v>
      </c>
      <c r="F38" t="str">
        <f t="shared" ref="F38:F61" si="2">B38&amp;"_"&amp;C38</f>
        <v>PP_0813_PP_0814</v>
      </c>
    </row>
    <row r="39" spans="1:6" x14ac:dyDescent="0.2">
      <c r="A39">
        <v>38</v>
      </c>
      <c r="B39" t="s">
        <v>65</v>
      </c>
      <c r="C39" t="s">
        <v>72</v>
      </c>
      <c r="F39" t="str">
        <f t="shared" si="2"/>
        <v>PP_0751_PP_4189</v>
      </c>
    </row>
    <row r="40" spans="1:6" x14ac:dyDescent="0.2">
      <c r="A40">
        <v>39</v>
      </c>
      <c r="B40" t="s">
        <v>65</v>
      </c>
      <c r="C40" t="s">
        <v>66</v>
      </c>
      <c r="F40" t="str">
        <f t="shared" si="2"/>
        <v>PP_0751_PP_0813</v>
      </c>
    </row>
    <row r="41" spans="1:6" x14ac:dyDescent="0.2">
      <c r="A41">
        <v>40</v>
      </c>
      <c r="B41" t="s">
        <v>67</v>
      </c>
      <c r="C41" t="s">
        <v>72</v>
      </c>
      <c r="F41" t="str">
        <f t="shared" si="2"/>
        <v>PP_1769_PP_4189</v>
      </c>
    </row>
    <row r="42" spans="1:6" x14ac:dyDescent="0.2">
      <c r="A42">
        <v>41</v>
      </c>
      <c r="B42" t="s">
        <v>73</v>
      </c>
      <c r="C42" t="s">
        <v>68</v>
      </c>
      <c r="F42" t="str">
        <f t="shared" si="2"/>
        <v>PP_0437_PP_0814</v>
      </c>
    </row>
    <row r="43" spans="1:6" x14ac:dyDescent="0.2">
      <c r="A43">
        <v>42</v>
      </c>
      <c r="B43" t="s">
        <v>68</v>
      </c>
      <c r="C43" t="s">
        <v>72</v>
      </c>
      <c r="F43" t="str">
        <f t="shared" si="2"/>
        <v>PP_0814_PP_4189</v>
      </c>
    </row>
    <row r="44" spans="1:6" x14ac:dyDescent="0.2">
      <c r="A44">
        <v>43</v>
      </c>
      <c r="B44" t="s">
        <v>69</v>
      </c>
      <c r="C44" t="s">
        <v>68</v>
      </c>
      <c r="F44" t="str">
        <f t="shared" si="2"/>
        <v>PP_0812_PP_0814</v>
      </c>
    </row>
    <row r="45" spans="1:6" x14ac:dyDescent="0.2">
      <c r="A45">
        <v>44</v>
      </c>
      <c r="B45" t="s">
        <v>68</v>
      </c>
      <c r="C45" t="s">
        <v>74</v>
      </c>
      <c r="F45" t="str">
        <f t="shared" si="2"/>
        <v>PP_0814_PP_2136</v>
      </c>
    </row>
    <row r="46" spans="1:6" x14ac:dyDescent="0.2">
      <c r="A46">
        <v>45</v>
      </c>
      <c r="B46" t="s">
        <v>66</v>
      </c>
      <c r="C46" t="s">
        <v>67</v>
      </c>
      <c r="F46" t="str">
        <f t="shared" si="2"/>
        <v>PP_0813_PP_1769</v>
      </c>
    </row>
    <row r="47" spans="1:6" x14ac:dyDescent="0.2">
      <c r="A47">
        <v>46</v>
      </c>
      <c r="B47" t="s">
        <v>69</v>
      </c>
      <c r="C47" t="s">
        <v>72</v>
      </c>
      <c r="F47" t="str">
        <f t="shared" si="2"/>
        <v>PP_0812_PP_4189</v>
      </c>
    </row>
    <row r="48" spans="1:6" x14ac:dyDescent="0.2">
      <c r="A48">
        <v>47</v>
      </c>
      <c r="B48" t="s">
        <v>74</v>
      </c>
      <c r="C48" t="s">
        <v>72</v>
      </c>
      <c r="F48" t="str">
        <f t="shared" si="2"/>
        <v>PP_2136_PP_4189</v>
      </c>
    </row>
    <row r="49" spans="1:6" x14ac:dyDescent="0.2">
      <c r="A49">
        <v>48</v>
      </c>
      <c r="B49" t="s">
        <v>73</v>
      </c>
      <c r="C49" t="s">
        <v>72</v>
      </c>
      <c r="F49" t="str">
        <f t="shared" si="2"/>
        <v>PP_0437_PP_4189</v>
      </c>
    </row>
    <row r="50" spans="1:6" x14ac:dyDescent="0.2">
      <c r="A50">
        <v>49</v>
      </c>
      <c r="B50" t="s">
        <v>71</v>
      </c>
      <c r="C50" t="s">
        <v>66</v>
      </c>
      <c r="F50" t="str">
        <f t="shared" si="2"/>
        <v>PP_0368_PP_0813</v>
      </c>
    </row>
    <row r="51" spans="1:6" x14ac:dyDescent="0.2">
      <c r="A51">
        <v>50</v>
      </c>
      <c r="B51" t="s">
        <v>71</v>
      </c>
      <c r="C51" t="s">
        <v>72</v>
      </c>
      <c r="F51" t="str">
        <f t="shared" si="2"/>
        <v>PP_0368_PP_4189</v>
      </c>
    </row>
    <row r="52" spans="1:6" x14ac:dyDescent="0.2">
      <c r="A52">
        <v>51</v>
      </c>
      <c r="B52" t="s">
        <v>72</v>
      </c>
      <c r="C52" t="s">
        <v>75</v>
      </c>
      <c r="F52" t="str">
        <f t="shared" si="2"/>
        <v>PP_4189_PP_4192</v>
      </c>
    </row>
    <row r="53" spans="1:6" x14ac:dyDescent="0.2">
      <c r="A53">
        <v>52</v>
      </c>
      <c r="B53" t="s">
        <v>76</v>
      </c>
      <c r="C53" t="s">
        <v>72</v>
      </c>
      <c r="F53" t="str">
        <f t="shared" si="2"/>
        <v>PP_1506_PP_4189</v>
      </c>
    </row>
    <row r="54" spans="1:6" x14ac:dyDescent="0.2">
      <c r="A54">
        <v>53</v>
      </c>
      <c r="B54" t="s">
        <v>70</v>
      </c>
      <c r="C54" t="s">
        <v>72</v>
      </c>
      <c r="F54" t="str">
        <f t="shared" si="2"/>
        <v>PP_4120_PP_4189</v>
      </c>
    </row>
    <row r="55" spans="1:6" x14ac:dyDescent="0.2">
      <c r="A55">
        <v>54</v>
      </c>
      <c r="B55" t="s">
        <v>69</v>
      </c>
      <c r="C55" t="s">
        <v>67</v>
      </c>
      <c r="F55" t="str">
        <f t="shared" si="2"/>
        <v>PP_0812_PP_1769</v>
      </c>
    </row>
    <row r="56" spans="1:6" x14ac:dyDescent="0.2">
      <c r="A56">
        <v>55</v>
      </c>
      <c r="B56" t="s">
        <v>71</v>
      </c>
      <c r="C56" t="s">
        <v>67</v>
      </c>
      <c r="F56" t="str">
        <f t="shared" si="2"/>
        <v>PP_0368_PP_1769</v>
      </c>
    </row>
    <row r="57" spans="1:6" x14ac:dyDescent="0.2">
      <c r="A57">
        <v>56</v>
      </c>
      <c r="B57" t="s">
        <v>67</v>
      </c>
      <c r="C57" t="s">
        <v>74</v>
      </c>
      <c r="F57" t="str">
        <f t="shared" si="2"/>
        <v>PP_1769_PP_2136</v>
      </c>
    </row>
    <row r="58" spans="1:6" x14ac:dyDescent="0.2">
      <c r="A58">
        <v>57</v>
      </c>
      <c r="B58" t="s">
        <v>76</v>
      </c>
      <c r="C58" t="s">
        <v>67</v>
      </c>
      <c r="F58" t="str">
        <f t="shared" si="2"/>
        <v>PP_1506_PP_1769</v>
      </c>
    </row>
    <row r="59" spans="1:6" x14ac:dyDescent="0.2">
      <c r="A59">
        <v>58</v>
      </c>
      <c r="B59" t="s">
        <v>73</v>
      </c>
      <c r="C59" t="s">
        <v>67</v>
      </c>
      <c r="F59" t="str">
        <f t="shared" si="2"/>
        <v>PP_0437_PP_1769</v>
      </c>
    </row>
    <row r="60" spans="1:6" x14ac:dyDescent="0.2">
      <c r="A60">
        <v>59</v>
      </c>
      <c r="B60" t="s">
        <v>67</v>
      </c>
      <c r="C60" t="s">
        <v>75</v>
      </c>
      <c r="F60" t="str">
        <f t="shared" si="2"/>
        <v>PP_1769_PP_4192</v>
      </c>
    </row>
    <row r="61" spans="1:6" x14ac:dyDescent="0.2">
      <c r="A61">
        <v>60</v>
      </c>
      <c r="B61" t="s">
        <v>71</v>
      </c>
      <c r="C61" t="s">
        <v>69</v>
      </c>
      <c r="F61" t="str">
        <f t="shared" si="2"/>
        <v>PP_0368_PP_0812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9596-F433-4F22-86C3-D8E41B2CF7BC}">
  <dimension ref="A1:F193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29" customWidth="1"/>
    <col min="2" max="2" width="43.5" customWidth="1"/>
    <col min="3" max="6" width="29" customWidth="1"/>
  </cols>
  <sheetData>
    <row r="1" spans="1:6" x14ac:dyDescent="0.2">
      <c r="A1" t="s">
        <v>469</v>
      </c>
      <c r="B1" t="s">
        <v>468</v>
      </c>
      <c r="C1" t="s">
        <v>467</v>
      </c>
      <c r="D1" t="s">
        <v>466</v>
      </c>
      <c r="E1" t="s">
        <v>465</v>
      </c>
      <c r="F1" t="s">
        <v>464</v>
      </c>
    </row>
    <row r="2" spans="1:6" x14ac:dyDescent="0.2">
      <c r="A2" t="s">
        <v>417</v>
      </c>
      <c r="B2" t="s">
        <v>416</v>
      </c>
      <c r="C2" t="s">
        <v>124</v>
      </c>
      <c r="D2">
        <v>48</v>
      </c>
      <c r="E2">
        <v>172.41569999999999</v>
      </c>
      <c r="F2" t="s">
        <v>9</v>
      </c>
    </row>
    <row r="3" spans="1:6" x14ac:dyDescent="0.2">
      <c r="A3" t="s">
        <v>408</v>
      </c>
      <c r="B3" t="s">
        <v>407</v>
      </c>
      <c r="C3" t="s">
        <v>124</v>
      </c>
      <c r="D3">
        <v>48</v>
      </c>
      <c r="E3">
        <v>168.48650000000001</v>
      </c>
      <c r="F3" t="s">
        <v>9</v>
      </c>
    </row>
    <row r="4" spans="1:6" x14ac:dyDescent="0.2">
      <c r="A4" t="s">
        <v>399</v>
      </c>
      <c r="B4" t="s">
        <v>398</v>
      </c>
      <c r="C4" t="s">
        <v>124</v>
      </c>
      <c r="D4">
        <v>48</v>
      </c>
      <c r="E4">
        <v>127.4238</v>
      </c>
      <c r="F4" t="s">
        <v>9</v>
      </c>
    </row>
    <row r="5" spans="1:6" x14ac:dyDescent="0.2">
      <c r="A5" t="s">
        <v>350</v>
      </c>
      <c r="B5" t="s">
        <v>349</v>
      </c>
      <c r="C5" t="s">
        <v>124</v>
      </c>
      <c r="D5">
        <v>48</v>
      </c>
      <c r="E5">
        <v>145.49809999999999</v>
      </c>
      <c r="F5" t="s">
        <v>9</v>
      </c>
    </row>
    <row r="6" spans="1:6" x14ac:dyDescent="0.2">
      <c r="A6" t="s">
        <v>334</v>
      </c>
      <c r="B6" t="s">
        <v>333</v>
      </c>
      <c r="C6" t="s">
        <v>124</v>
      </c>
      <c r="D6">
        <v>48</v>
      </c>
      <c r="E6">
        <v>143.26499999999999</v>
      </c>
      <c r="F6" t="s">
        <v>9</v>
      </c>
    </row>
    <row r="7" spans="1:6" x14ac:dyDescent="0.2">
      <c r="A7" t="s">
        <v>318</v>
      </c>
      <c r="B7" t="s">
        <v>317</v>
      </c>
      <c r="C7" t="s">
        <v>124</v>
      </c>
      <c r="D7">
        <v>48</v>
      </c>
      <c r="E7">
        <v>138.3098</v>
      </c>
      <c r="F7" t="s">
        <v>9</v>
      </c>
    </row>
    <row r="8" spans="1:6" x14ac:dyDescent="0.2">
      <c r="A8" t="s">
        <v>254</v>
      </c>
      <c r="B8" t="s">
        <v>253</v>
      </c>
      <c r="C8" t="s">
        <v>124</v>
      </c>
      <c r="D8">
        <v>48</v>
      </c>
      <c r="E8">
        <v>176.9144</v>
      </c>
      <c r="F8" t="s">
        <v>9</v>
      </c>
    </row>
    <row r="9" spans="1:6" x14ac:dyDescent="0.2">
      <c r="A9" t="s">
        <v>238</v>
      </c>
      <c r="B9" t="s">
        <v>237</v>
      </c>
      <c r="C9" t="s">
        <v>124</v>
      </c>
      <c r="D9">
        <v>48</v>
      </c>
      <c r="E9">
        <v>169.6163</v>
      </c>
      <c r="F9" t="s">
        <v>9</v>
      </c>
    </row>
    <row r="10" spans="1:6" x14ac:dyDescent="0.2">
      <c r="A10" t="s">
        <v>222</v>
      </c>
      <c r="B10" t="s">
        <v>221</v>
      </c>
      <c r="C10" t="s">
        <v>124</v>
      </c>
      <c r="D10">
        <v>48</v>
      </c>
      <c r="E10">
        <v>163.33770000000001</v>
      </c>
      <c r="F10" t="s">
        <v>9</v>
      </c>
    </row>
    <row r="11" spans="1:6" x14ac:dyDescent="0.2">
      <c r="A11" t="s">
        <v>158</v>
      </c>
      <c r="B11" t="s">
        <v>157</v>
      </c>
      <c r="C11" t="s">
        <v>124</v>
      </c>
      <c r="D11">
        <v>48</v>
      </c>
      <c r="E11">
        <v>153.005</v>
      </c>
      <c r="F11" t="s">
        <v>9</v>
      </c>
    </row>
    <row r="12" spans="1:6" x14ac:dyDescent="0.2">
      <c r="A12" t="s">
        <v>142</v>
      </c>
      <c r="B12" t="s">
        <v>141</v>
      </c>
      <c r="C12" t="s">
        <v>124</v>
      </c>
      <c r="D12">
        <v>48</v>
      </c>
      <c r="E12">
        <v>169.83160000000001</v>
      </c>
      <c r="F12" t="s">
        <v>9</v>
      </c>
    </row>
    <row r="13" spans="1:6" x14ac:dyDescent="0.2">
      <c r="A13" t="s">
        <v>126</v>
      </c>
      <c r="B13" t="s">
        <v>125</v>
      </c>
      <c r="C13" t="s">
        <v>124</v>
      </c>
      <c r="D13">
        <v>48</v>
      </c>
      <c r="E13">
        <v>152.6962</v>
      </c>
      <c r="F13" t="s">
        <v>9</v>
      </c>
    </row>
    <row r="14" spans="1:6" x14ac:dyDescent="0.2">
      <c r="A14" t="s">
        <v>420</v>
      </c>
      <c r="B14" t="s">
        <v>86</v>
      </c>
      <c r="C14" t="s">
        <v>124</v>
      </c>
      <c r="D14">
        <v>48</v>
      </c>
      <c r="E14">
        <v>312.55700000000002</v>
      </c>
      <c r="F14" t="s">
        <v>9</v>
      </c>
    </row>
    <row r="15" spans="1:6" x14ac:dyDescent="0.2">
      <c r="A15" t="s">
        <v>411</v>
      </c>
      <c r="B15" t="s">
        <v>94</v>
      </c>
      <c r="C15" t="s">
        <v>124</v>
      </c>
      <c r="D15">
        <v>48</v>
      </c>
      <c r="E15">
        <v>338.39170000000001</v>
      </c>
      <c r="F15" t="s">
        <v>9</v>
      </c>
    </row>
    <row r="16" spans="1:6" x14ac:dyDescent="0.2">
      <c r="A16" t="s">
        <v>402</v>
      </c>
      <c r="B16" t="s">
        <v>102</v>
      </c>
      <c r="C16" t="s">
        <v>124</v>
      </c>
      <c r="D16">
        <v>48</v>
      </c>
      <c r="E16">
        <v>334.55739999999997</v>
      </c>
      <c r="F16" t="s">
        <v>9</v>
      </c>
    </row>
    <row r="17" spans="1:6" x14ac:dyDescent="0.2">
      <c r="A17" t="s">
        <v>164</v>
      </c>
      <c r="B17" t="s">
        <v>163</v>
      </c>
      <c r="C17" t="s">
        <v>124</v>
      </c>
      <c r="D17">
        <v>48</v>
      </c>
      <c r="E17">
        <v>310.01150000000001</v>
      </c>
      <c r="F17" t="s">
        <v>9</v>
      </c>
    </row>
    <row r="18" spans="1:6" x14ac:dyDescent="0.2">
      <c r="A18" t="s">
        <v>148</v>
      </c>
      <c r="B18" t="s">
        <v>147</v>
      </c>
      <c r="C18" t="s">
        <v>124</v>
      </c>
      <c r="D18">
        <v>48</v>
      </c>
      <c r="E18">
        <v>329.42779999999999</v>
      </c>
      <c r="F18" t="s">
        <v>9</v>
      </c>
    </row>
    <row r="19" spans="1:6" x14ac:dyDescent="0.2">
      <c r="A19" t="s">
        <v>132</v>
      </c>
      <c r="B19" t="s">
        <v>131</v>
      </c>
      <c r="C19" t="s">
        <v>124</v>
      </c>
      <c r="D19">
        <v>48</v>
      </c>
      <c r="E19">
        <v>297.03059999999999</v>
      </c>
      <c r="F19" t="s">
        <v>9</v>
      </c>
    </row>
    <row r="20" spans="1:6" x14ac:dyDescent="0.2">
      <c r="A20" t="s">
        <v>214</v>
      </c>
      <c r="B20" t="s">
        <v>213</v>
      </c>
      <c r="C20" t="s">
        <v>124</v>
      </c>
      <c r="D20">
        <v>48</v>
      </c>
      <c r="E20">
        <v>411.31330000000003</v>
      </c>
      <c r="F20" t="s">
        <v>9</v>
      </c>
    </row>
    <row r="21" spans="1:6" x14ac:dyDescent="0.2">
      <c r="A21" t="s">
        <v>198</v>
      </c>
      <c r="B21" t="s">
        <v>197</v>
      </c>
      <c r="C21" t="s">
        <v>124</v>
      </c>
      <c r="D21">
        <v>48</v>
      </c>
      <c r="E21">
        <v>383.9221</v>
      </c>
      <c r="F21" t="s">
        <v>9</v>
      </c>
    </row>
    <row r="22" spans="1:6" x14ac:dyDescent="0.2">
      <c r="A22" t="s">
        <v>182</v>
      </c>
      <c r="B22" t="s">
        <v>181</v>
      </c>
      <c r="C22" t="s">
        <v>124</v>
      </c>
      <c r="D22">
        <v>48</v>
      </c>
      <c r="E22">
        <v>388.03870000000001</v>
      </c>
      <c r="F22" t="s">
        <v>9</v>
      </c>
    </row>
    <row r="23" spans="1:6" x14ac:dyDescent="0.2">
      <c r="A23" t="s">
        <v>172</v>
      </c>
      <c r="B23" t="s">
        <v>171</v>
      </c>
      <c r="C23" t="s">
        <v>124</v>
      </c>
      <c r="D23">
        <v>48</v>
      </c>
      <c r="E23">
        <v>192.27090000000001</v>
      </c>
      <c r="F23" t="s">
        <v>9</v>
      </c>
    </row>
    <row r="24" spans="1:6" x14ac:dyDescent="0.2">
      <c r="A24" t="s">
        <v>156</v>
      </c>
      <c r="B24" t="s">
        <v>155</v>
      </c>
      <c r="C24" t="s">
        <v>124</v>
      </c>
      <c r="D24">
        <v>48</v>
      </c>
      <c r="E24">
        <v>163.04400000000001</v>
      </c>
      <c r="F24" t="s">
        <v>9</v>
      </c>
    </row>
    <row r="25" spans="1:6" x14ac:dyDescent="0.2">
      <c r="A25" t="s">
        <v>140</v>
      </c>
      <c r="B25" t="s">
        <v>139</v>
      </c>
      <c r="C25" t="s">
        <v>124</v>
      </c>
      <c r="D25">
        <v>48</v>
      </c>
      <c r="E25">
        <v>216.00370000000001</v>
      </c>
      <c r="F25" t="s">
        <v>9</v>
      </c>
    </row>
    <row r="26" spans="1:6" x14ac:dyDescent="0.2">
      <c r="A26" t="s">
        <v>212</v>
      </c>
      <c r="B26" t="s">
        <v>211</v>
      </c>
      <c r="C26" t="s">
        <v>124</v>
      </c>
      <c r="D26">
        <v>48</v>
      </c>
      <c r="E26">
        <v>341.71559999999999</v>
      </c>
      <c r="F26" t="s">
        <v>9</v>
      </c>
    </row>
    <row r="27" spans="1:6" x14ac:dyDescent="0.2">
      <c r="A27" t="s">
        <v>196</v>
      </c>
      <c r="B27" t="s">
        <v>195</v>
      </c>
      <c r="C27" t="s">
        <v>124</v>
      </c>
      <c r="D27">
        <v>48</v>
      </c>
      <c r="E27">
        <v>347.13409999999999</v>
      </c>
      <c r="F27" t="s">
        <v>9</v>
      </c>
    </row>
    <row r="28" spans="1:6" x14ac:dyDescent="0.2">
      <c r="A28" t="s">
        <v>180</v>
      </c>
      <c r="B28" t="s">
        <v>179</v>
      </c>
      <c r="C28" t="s">
        <v>124</v>
      </c>
      <c r="D28">
        <v>48</v>
      </c>
      <c r="E28">
        <v>338.19049999999999</v>
      </c>
      <c r="F28" t="s">
        <v>9</v>
      </c>
    </row>
    <row r="29" spans="1:6" x14ac:dyDescent="0.2">
      <c r="A29" t="s">
        <v>362</v>
      </c>
      <c r="B29" t="s">
        <v>361</v>
      </c>
      <c r="C29" t="s">
        <v>124</v>
      </c>
      <c r="D29">
        <v>48</v>
      </c>
      <c r="E29">
        <v>433.85520000000002</v>
      </c>
      <c r="F29" t="s">
        <v>9</v>
      </c>
    </row>
    <row r="30" spans="1:6" x14ac:dyDescent="0.2">
      <c r="A30" t="s">
        <v>346</v>
      </c>
      <c r="B30" t="s">
        <v>345</v>
      </c>
      <c r="C30" t="s">
        <v>124</v>
      </c>
      <c r="D30">
        <v>48</v>
      </c>
      <c r="E30">
        <v>309.09870000000001</v>
      </c>
      <c r="F30" t="s">
        <v>9</v>
      </c>
    </row>
    <row r="31" spans="1:6" x14ac:dyDescent="0.2">
      <c r="A31" t="s">
        <v>330</v>
      </c>
      <c r="B31" t="s">
        <v>329</v>
      </c>
      <c r="C31" t="s">
        <v>124</v>
      </c>
      <c r="D31">
        <v>48</v>
      </c>
      <c r="E31">
        <v>390.20940000000002</v>
      </c>
      <c r="F31" t="s">
        <v>9</v>
      </c>
    </row>
    <row r="32" spans="1:6" x14ac:dyDescent="0.2">
      <c r="A32" t="s">
        <v>390</v>
      </c>
      <c r="B32" t="s">
        <v>389</v>
      </c>
      <c r="C32" t="s">
        <v>124</v>
      </c>
      <c r="D32">
        <v>48</v>
      </c>
      <c r="E32">
        <v>328.16919999999999</v>
      </c>
      <c r="F32" t="s">
        <v>9</v>
      </c>
    </row>
    <row r="33" spans="1:6" x14ac:dyDescent="0.2">
      <c r="A33" t="s">
        <v>379</v>
      </c>
      <c r="B33" t="s">
        <v>378</v>
      </c>
      <c r="C33" t="s">
        <v>124</v>
      </c>
      <c r="D33">
        <v>48</v>
      </c>
      <c r="E33">
        <v>367.17720000000003</v>
      </c>
      <c r="F33" t="s">
        <v>9</v>
      </c>
    </row>
    <row r="34" spans="1:6" x14ac:dyDescent="0.2">
      <c r="A34" t="s">
        <v>368</v>
      </c>
      <c r="B34" t="s">
        <v>367</v>
      </c>
      <c r="C34" t="s">
        <v>124</v>
      </c>
      <c r="D34">
        <v>48</v>
      </c>
      <c r="E34">
        <v>361.88889999999998</v>
      </c>
      <c r="F34" t="s">
        <v>9</v>
      </c>
    </row>
    <row r="35" spans="1:6" x14ac:dyDescent="0.2">
      <c r="A35" t="s">
        <v>268</v>
      </c>
      <c r="B35" t="s">
        <v>267</v>
      </c>
      <c r="C35" t="s">
        <v>124</v>
      </c>
      <c r="D35">
        <v>48</v>
      </c>
      <c r="E35">
        <v>303.06950000000001</v>
      </c>
      <c r="F35" t="s">
        <v>9</v>
      </c>
    </row>
    <row r="36" spans="1:6" x14ac:dyDescent="0.2">
      <c r="A36" t="s">
        <v>252</v>
      </c>
      <c r="B36" t="s">
        <v>251</v>
      </c>
      <c r="C36" t="s">
        <v>124</v>
      </c>
      <c r="D36">
        <v>48</v>
      </c>
      <c r="E36">
        <v>285.67860000000002</v>
      </c>
      <c r="F36" t="s">
        <v>9</v>
      </c>
    </row>
    <row r="37" spans="1:6" x14ac:dyDescent="0.2">
      <c r="A37" t="s">
        <v>236</v>
      </c>
      <c r="B37" t="s">
        <v>235</v>
      </c>
      <c r="C37" t="s">
        <v>124</v>
      </c>
      <c r="D37">
        <v>48</v>
      </c>
      <c r="E37">
        <v>328.64679999999998</v>
      </c>
      <c r="F37" t="s">
        <v>9</v>
      </c>
    </row>
    <row r="38" spans="1:6" x14ac:dyDescent="0.2">
      <c r="A38" t="s">
        <v>168</v>
      </c>
      <c r="B38" t="s">
        <v>167</v>
      </c>
      <c r="C38" t="s">
        <v>124</v>
      </c>
      <c r="D38">
        <v>48</v>
      </c>
      <c r="E38">
        <v>248.03649999999999</v>
      </c>
      <c r="F38" t="s">
        <v>9</v>
      </c>
    </row>
    <row r="39" spans="1:6" x14ac:dyDescent="0.2">
      <c r="A39" t="s">
        <v>152</v>
      </c>
      <c r="B39" t="s">
        <v>151</v>
      </c>
      <c r="C39" t="s">
        <v>124</v>
      </c>
      <c r="D39">
        <v>48</v>
      </c>
      <c r="E39">
        <v>230.02719999999999</v>
      </c>
      <c r="F39" t="s">
        <v>9</v>
      </c>
    </row>
    <row r="40" spans="1:6" x14ac:dyDescent="0.2">
      <c r="A40" t="s">
        <v>136</v>
      </c>
      <c r="B40" t="s">
        <v>135</v>
      </c>
      <c r="C40" t="s">
        <v>124</v>
      </c>
      <c r="D40">
        <v>48</v>
      </c>
      <c r="E40">
        <v>223.10040000000001</v>
      </c>
      <c r="F40" t="s">
        <v>9</v>
      </c>
    </row>
    <row r="41" spans="1:6" x14ac:dyDescent="0.2">
      <c r="A41" t="s">
        <v>216</v>
      </c>
      <c r="B41" t="s">
        <v>215</v>
      </c>
      <c r="C41" t="s">
        <v>124</v>
      </c>
      <c r="D41">
        <v>48</v>
      </c>
      <c r="E41">
        <v>353.29880000000003</v>
      </c>
      <c r="F41" t="s">
        <v>9</v>
      </c>
    </row>
    <row r="42" spans="1:6" x14ac:dyDescent="0.2">
      <c r="A42" t="s">
        <v>200</v>
      </c>
      <c r="B42" t="s">
        <v>199</v>
      </c>
      <c r="C42" t="s">
        <v>124</v>
      </c>
      <c r="D42">
        <v>48</v>
      </c>
      <c r="E42">
        <v>332.21859999999998</v>
      </c>
      <c r="F42" t="s">
        <v>9</v>
      </c>
    </row>
    <row r="43" spans="1:6" x14ac:dyDescent="0.2">
      <c r="A43" t="s">
        <v>184</v>
      </c>
      <c r="B43" t="s">
        <v>183</v>
      </c>
      <c r="C43" t="s">
        <v>124</v>
      </c>
      <c r="D43">
        <v>48</v>
      </c>
      <c r="E43">
        <v>331.95229999999998</v>
      </c>
      <c r="F43" t="s">
        <v>9</v>
      </c>
    </row>
    <row r="44" spans="1:6" x14ac:dyDescent="0.2">
      <c r="A44" t="s">
        <v>312</v>
      </c>
      <c r="B44" t="s">
        <v>311</v>
      </c>
      <c r="C44" t="s">
        <v>124</v>
      </c>
      <c r="D44">
        <v>48</v>
      </c>
      <c r="E44">
        <v>474.54259999999999</v>
      </c>
      <c r="F44" t="s">
        <v>9</v>
      </c>
    </row>
    <row r="45" spans="1:6" x14ac:dyDescent="0.2">
      <c r="A45" t="s">
        <v>296</v>
      </c>
      <c r="B45" t="s">
        <v>295</v>
      </c>
      <c r="C45" t="s">
        <v>124</v>
      </c>
      <c r="D45">
        <v>48</v>
      </c>
      <c r="E45">
        <v>481.38389999999998</v>
      </c>
      <c r="F45" t="s">
        <v>9</v>
      </c>
    </row>
    <row r="46" spans="1:6" x14ac:dyDescent="0.2">
      <c r="A46" t="s">
        <v>280</v>
      </c>
      <c r="B46" t="s">
        <v>279</v>
      </c>
      <c r="C46" t="s">
        <v>124</v>
      </c>
      <c r="D46">
        <v>48</v>
      </c>
      <c r="E46">
        <v>473.96600000000001</v>
      </c>
      <c r="F46" t="s">
        <v>9</v>
      </c>
    </row>
    <row r="47" spans="1:6" x14ac:dyDescent="0.2">
      <c r="A47" t="s">
        <v>456</v>
      </c>
      <c r="B47" t="s">
        <v>455</v>
      </c>
      <c r="C47" t="s">
        <v>124</v>
      </c>
      <c r="D47">
        <v>48</v>
      </c>
      <c r="E47">
        <v>353.2063</v>
      </c>
      <c r="F47" t="s">
        <v>9</v>
      </c>
    </row>
    <row r="48" spans="1:6" x14ac:dyDescent="0.2">
      <c r="A48" t="s">
        <v>443</v>
      </c>
      <c r="B48" t="s">
        <v>442</v>
      </c>
      <c r="C48" t="s">
        <v>124</v>
      </c>
      <c r="D48">
        <v>48</v>
      </c>
      <c r="E48">
        <v>313.53710000000001</v>
      </c>
      <c r="F48" t="s">
        <v>9</v>
      </c>
    </row>
    <row r="49" spans="1:6" x14ac:dyDescent="0.2">
      <c r="A49" t="s">
        <v>430</v>
      </c>
      <c r="B49" t="s">
        <v>429</v>
      </c>
      <c r="C49" t="s">
        <v>124</v>
      </c>
      <c r="D49">
        <v>48</v>
      </c>
      <c r="E49">
        <v>385.51519999999999</v>
      </c>
      <c r="F49" t="s">
        <v>9</v>
      </c>
    </row>
    <row r="50" spans="1:6" x14ac:dyDescent="0.2">
      <c r="A50" t="s">
        <v>457</v>
      </c>
      <c r="B50" t="s">
        <v>82</v>
      </c>
      <c r="C50" t="s">
        <v>124</v>
      </c>
      <c r="D50">
        <v>48</v>
      </c>
      <c r="E50">
        <v>321.59960000000001</v>
      </c>
      <c r="F50" t="s">
        <v>9</v>
      </c>
    </row>
    <row r="51" spans="1:6" x14ac:dyDescent="0.2">
      <c r="A51" t="s">
        <v>444</v>
      </c>
      <c r="B51" t="s">
        <v>90</v>
      </c>
      <c r="C51" t="s">
        <v>124</v>
      </c>
      <c r="D51">
        <v>48</v>
      </c>
      <c r="E51">
        <v>302.3938</v>
      </c>
      <c r="F51" t="s">
        <v>9</v>
      </c>
    </row>
    <row r="52" spans="1:6" x14ac:dyDescent="0.2">
      <c r="A52" t="s">
        <v>431</v>
      </c>
      <c r="B52" t="s">
        <v>98</v>
      </c>
      <c r="C52" t="s">
        <v>124</v>
      </c>
      <c r="D52">
        <v>48</v>
      </c>
      <c r="E52">
        <v>290.55560000000003</v>
      </c>
      <c r="F52" t="s">
        <v>9</v>
      </c>
    </row>
    <row r="53" spans="1:6" x14ac:dyDescent="0.2">
      <c r="A53" t="s">
        <v>421</v>
      </c>
      <c r="B53" t="s">
        <v>85</v>
      </c>
      <c r="C53" t="s">
        <v>124</v>
      </c>
      <c r="D53">
        <v>48</v>
      </c>
      <c r="E53">
        <v>346.60120000000001</v>
      </c>
      <c r="F53" t="s">
        <v>9</v>
      </c>
    </row>
    <row r="54" spans="1:6" x14ac:dyDescent="0.2">
      <c r="A54" t="s">
        <v>412</v>
      </c>
      <c r="B54" t="s">
        <v>93</v>
      </c>
      <c r="C54" t="s">
        <v>124</v>
      </c>
      <c r="D54">
        <v>48</v>
      </c>
      <c r="E54">
        <v>340.73149999999998</v>
      </c>
      <c r="F54" t="s">
        <v>9</v>
      </c>
    </row>
    <row r="55" spans="1:6" x14ac:dyDescent="0.2">
      <c r="A55" t="s">
        <v>403</v>
      </c>
      <c r="B55" t="s">
        <v>101</v>
      </c>
      <c r="C55" t="s">
        <v>124</v>
      </c>
      <c r="D55">
        <v>48</v>
      </c>
      <c r="E55">
        <v>340.62950000000001</v>
      </c>
      <c r="F55" t="s">
        <v>9</v>
      </c>
    </row>
    <row r="56" spans="1:6" x14ac:dyDescent="0.2">
      <c r="A56" t="s">
        <v>461</v>
      </c>
      <c r="B56" t="s">
        <v>79</v>
      </c>
      <c r="C56" t="s">
        <v>124</v>
      </c>
      <c r="D56">
        <v>48</v>
      </c>
      <c r="E56">
        <v>392.74689999999998</v>
      </c>
      <c r="F56" t="s">
        <v>9</v>
      </c>
    </row>
    <row r="57" spans="1:6" x14ac:dyDescent="0.2">
      <c r="A57" t="s">
        <v>448</v>
      </c>
      <c r="B57" t="s">
        <v>87</v>
      </c>
      <c r="C57" t="s">
        <v>124</v>
      </c>
      <c r="D57">
        <v>48</v>
      </c>
      <c r="E57">
        <v>395.2054</v>
      </c>
      <c r="F57" t="s">
        <v>9</v>
      </c>
    </row>
    <row r="58" spans="1:6" x14ac:dyDescent="0.2">
      <c r="A58" t="s">
        <v>435</v>
      </c>
      <c r="B58" t="s">
        <v>95</v>
      </c>
      <c r="C58" t="s">
        <v>124</v>
      </c>
      <c r="D58">
        <v>48</v>
      </c>
      <c r="E58">
        <v>379.64769999999999</v>
      </c>
      <c r="F58" t="s">
        <v>9</v>
      </c>
    </row>
    <row r="59" spans="1:6" x14ac:dyDescent="0.2">
      <c r="A59" t="s">
        <v>458</v>
      </c>
      <c r="B59" t="s">
        <v>80</v>
      </c>
      <c r="C59" t="s">
        <v>124</v>
      </c>
      <c r="D59">
        <v>48</v>
      </c>
      <c r="E59">
        <v>361.41890000000001</v>
      </c>
      <c r="F59" t="s">
        <v>9</v>
      </c>
    </row>
    <row r="60" spans="1:6" x14ac:dyDescent="0.2">
      <c r="A60" t="s">
        <v>445</v>
      </c>
      <c r="B60" t="s">
        <v>88</v>
      </c>
      <c r="C60" t="s">
        <v>124</v>
      </c>
      <c r="D60">
        <v>48</v>
      </c>
      <c r="E60">
        <v>288.55369999999999</v>
      </c>
      <c r="F60" t="s">
        <v>9</v>
      </c>
    </row>
    <row r="61" spans="1:6" x14ac:dyDescent="0.2">
      <c r="A61" t="s">
        <v>432</v>
      </c>
      <c r="B61" t="s">
        <v>96</v>
      </c>
      <c r="C61" t="s">
        <v>124</v>
      </c>
      <c r="D61">
        <v>48</v>
      </c>
      <c r="E61">
        <v>343.68990000000002</v>
      </c>
      <c r="F61" t="s">
        <v>9</v>
      </c>
    </row>
    <row r="62" spans="1:6" x14ac:dyDescent="0.2">
      <c r="A62" t="s">
        <v>460</v>
      </c>
      <c r="B62" t="s">
        <v>459</v>
      </c>
      <c r="C62" t="s">
        <v>124</v>
      </c>
      <c r="D62">
        <v>48</v>
      </c>
      <c r="E62">
        <v>457.01740000000001</v>
      </c>
      <c r="F62" t="s">
        <v>9</v>
      </c>
    </row>
    <row r="63" spans="1:6" x14ac:dyDescent="0.2">
      <c r="A63" t="s">
        <v>447</v>
      </c>
      <c r="B63" t="s">
        <v>446</v>
      </c>
      <c r="C63" t="s">
        <v>124</v>
      </c>
      <c r="D63">
        <v>48</v>
      </c>
      <c r="E63">
        <v>461.47719999999998</v>
      </c>
      <c r="F63" t="s">
        <v>9</v>
      </c>
    </row>
    <row r="64" spans="1:6" x14ac:dyDescent="0.2">
      <c r="A64" t="s">
        <v>434</v>
      </c>
      <c r="B64" t="s">
        <v>433</v>
      </c>
      <c r="C64" t="s">
        <v>124</v>
      </c>
      <c r="D64">
        <v>48</v>
      </c>
      <c r="E64">
        <v>432.93490000000003</v>
      </c>
      <c r="F64" t="s">
        <v>9</v>
      </c>
    </row>
    <row r="65" spans="1:6" x14ac:dyDescent="0.2">
      <c r="A65" t="s">
        <v>424</v>
      </c>
      <c r="B65" t="s">
        <v>81</v>
      </c>
      <c r="C65" t="s">
        <v>124</v>
      </c>
      <c r="D65">
        <v>48</v>
      </c>
      <c r="E65">
        <v>241.08969999999999</v>
      </c>
      <c r="F65" t="s">
        <v>9</v>
      </c>
    </row>
    <row r="66" spans="1:6" x14ac:dyDescent="0.2">
      <c r="A66" t="s">
        <v>415</v>
      </c>
      <c r="B66" t="s">
        <v>89</v>
      </c>
      <c r="C66" t="s">
        <v>124</v>
      </c>
      <c r="D66">
        <v>48</v>
      </c>
      <c r="E66">
        <v>229.21960000000001</v>
      </c>
      <c r="F66" t="s">
        <v>9</v>
      </c>
    </row>
    <row r="67" spans="1:6" x14ac:dyDescent="0.2">
      <c r="A67" t="s">
        <v>406</v>
      </c>
      <c r="B67" t="s">
        <v>97</v>
      </c>
      <c r="C67" t="s">
        <v>124</v>
      </c>
      <c r="D67">
        <v>48</v>
      </c>
      <c r="E67">
        <v>231.52260000000001</v>
      </c>
      <c r="F67" t="s">
        <v>9</v>
      </c>
    </row>
    <row r="68" spans="1:6" x14ac:dyDescent="0.2">
      <c r="A68" t="s">
        <v>454</v>
      </c>
      <c r="B68" t="s">
        <v>453</v>
      </c>
      <c r="C68" t="s">
        <v>124</v>
      </c>
      <c r="D68">
        <v>48</v>
      </c>
      <c r="E68">
        <v>389.40719999999999</v>
      </c>
      <c r="F68" t="s">
        <v>9</v>
      </c>
    </row>
    <row r="69" spans="1:6" x14ac:dyDescent="0.2">
      <c r="A69" t="s">
        <v>441</v>
      </c>
      <c r="B69" t="s">
        <v>440</v>
      </c>
      <c r="C69" t="s">
        <v>124</v>
      </c>
      <c r="D69">
        <v>48</v>
      </c>
      <c r="E69">
        <v>268.2475</v>
      </c>
      <c r="F69" t="s">
        <v>9</v>
      </c>
    </row>
    <row r="70" spans="1:6" x14ac:dyDescent="0.2">
      <c r="A70" t="s">
        <v>428</v>
      </c>
      <c r="B70" t="s">
        <v>427</v>
      </c>
      <c r="C70" t="s">
        <v>124</v>
      </c>
      <c r="D70">
        <v>48</v>
      </c>
      <c r="E70">
        <v>339.86619999999999</v>
      </c>
      <c r="F70" t="s">
        <v>9</v>
      </c>
    </row>
    <row r="71" spans="1:6" x14ac:dyDescent="0.2">
      <c r="A71" t="s">
        <v>463</v>
      </c>
      <c r="B71" t="s">
        <v>462</v>
      </c>
      <c r="C71" t="s">
        <v>124</v>
      </c>
      <c r="D71">
        <v>48</v>
      </c>
      <c r="E71">
        <v>201.9179</v>
      </c>
      <c r="F71" t="s">
        <v>9</v>
      </c>
    </row>
    <row r="72" spans="1:6" x14ac:dyDescent="0.2">
      <c r="A72" t="s">
        <v>450</v>
      </c>
      <c r="B72" t="s">
        <v>449</v>
      </c>
      <c r="C72" t="s">
        <v>124</v>
      </c>
      <c r="D72">
        <v>48</v>
      </c>
      <c r="E72">
        <v>231.28630000000001</v>
      </c>
      <c r="F72" t="s">
        <v>9</v>
      </c>
    </row>
    <row r="73" spans="1:6" x14ac:dyDescent="0.2">
      <c r="A73" t="s">
        <v>437</v>
      </c>
      <c r="B73" t="s">
        <v>436</v>
      </c>
      <c r="C73" t="s">
        <v>124</v>
      </c>
      <c r="D73">
        <v>48</v>
      </c>
      <c r="E73">
        <v>227.172</v>
      </c>
      <c r="F73" t="s">
        <v>9</v>
      </c>
    </row>
    <row r="74" spans="1:6" x14ac:dyDescent="0.2">
      <c r="A74" t="s">
        <v>452</v>
      </c>
      <c r="B74" t="s">
        <v>451</v>
      </c>
      <c r="C74" t="s">
        <v>124</v>
      </c>
      <c r="D74">
        <v>48</v>
      </c>
      <c r="E74">
        <v>408.93830000000003</v>
      </c>
      <c r="F74" t="s">
        <v>9</v>
      </c>
    </row>
    <row r="75" spans="1:6" x14ac:dyDescent="0.2">
      <c r="A75" t="s">
        <v>439</v>
      </c>
      <c r="B75" t="s">
        <v>438</v>
      </c>
      <c r="C75" t="s">
        <v>124</v>
      </c>
      <c r="D75">
        <v>48</v>
      </c>
      <c r="E75">
        <v>413.63209999999998</v>
      </c>
      <c r="F75" t="s">
        <v>9</v>
      </c>
    </row>
    <row r="76" spans="1:6" x14ac:dyDescent="0.2">
      <c r="A76" t="s">
        <v>426</v>
      </c>
      <c r="B76" t="s">
        <v>425</v>
      </c>
      <c r="C76" t="s">
        <v>124</v>
      </c>
      <c r="D76">
        <v>48</v>
      </c>
      <c r="E76">
        <v>367.10649999999998</v>
      </c>
      <c r="F76" t="s">
        <v>9</v>
      </c>
    </row>
    <row r="77" spans="1:6" x14ac:dyDescent="0.2">
      <c r="A77" t="s">
        <v>422</v>
      </c>
      <c r="B77" t="s">
        <v>83</v>
      </c>
      <c r="C77" t="s">
        <v>124</v>
      </c>
      <c r="D77">
        <v>48</v>
      </c>
      <c r="E77">
        <v>323.15100000000001</v>
      </c>
      <c r="F77" t="s">
        <v>9</v>
      </c>
    </row>
    <row r="78" spans="1:6" x14ac:dyDescent="0.2">
      <c r="A78" t="s">
        <v>413</v>
      </c>
      <c r="B78" t="s">
        <v>91</v>
      </c>
      <c r="C78" t="s">
        <v>124</v>
      </c>
      <c r="D78">
        <v>48</v>
      </c>
      <c r="E78">
        <v>311.50810000000001</v>
      </c>
      <c r="F78" t="s">
        <v>9</v>
      </c>
    </row>
    <row r="79" spans="1:6" x14ac:dyDescent="0.2">
      <c r="A79" t="s">
        <v>404</v>
      </c>
      <c r="B79" t="s">
        <v>99</v>
      </c>
      <c r="C79" t="s">
        <v>124</v>
      </c>
      <c r="D79">
        <v>48</v>
      </c>
      <c r="E79">
        <v>314.97640000000001</v>
      </c>
      <c r="F79" t="s">
        <v>9</v>
      </c>
    </row>
    <row r="80" spans="1:6" x14ac:dyDescent="0.2">
      <c r="A80" t="s">
        <v>316</v>
      </c>
      <c r="B80" t="s">
        <v>315</v>
      </c>
      <c r="C80" t="s">
        <v>124</v>
      </c>
      <c r="D80">
        <v>48</v>
      </c>
      <c r="E80">
        <v>446.16910000000001</v>
      </c>
      <c r="F80" t="s">
        <v>9</v>
      </c>
    </row>
    <row r="81" spans="1:6" x14ac:dyDescent="0.2">
      <c r="A81" t="s">
        <v>300</v>
      </c>
      <c r="B81" t="s">
        <v>299</v>
      </c>
      <c r="C81" t="s">
        <v>124</v>
      </c>
      <c r="D81">
        <v>48</v>
      </c>
      <c r="E81">
        <v>470.9864</v>
      </c>
      <c r="F81" t="s">
        <v>9</v>
      </c>
    </row>
    <row r="82" spans="1:6" x14ac:dyDescent="0.2">
      <c r="A82" t="s">
        <v>284</v>
      </c>
      <c r="B82" t="s">
        <v>283</v>
      </c>
      <c r="C82" t="s">
        <v>124</v>
      </c>
      <c r="D82">
        <v>48</v>
      </c>
      <c r="E82">
        <v>482.70670000000001</v>
      </c>
      <c r="F82" t="s">
        <v>9</v>
      </c>
    </row>
    <row r="83" spans="1:6" x14ac:dyDescent="0.2">
      <c r="A83" t="s">
        <v>314</v>
      </c>
      <c r="B83" t="s">
        <v>313</v>
      </c>
      <c r="C83" t="s">
        <v>124</v>
      </c>
      <c r="D83">
        <v>48</v>
      </c>
      <c r="E83">
        <v>326.58280000000002</v>
      </c>
      <c r="F83" t="s">
        <v>9</v>
      </c>
    </row>
    <row r="84" spans="1:6" x14ac:dyDescent="0.2">
      <c r="A84" t="s">
        <v>298</v>
      </c>
      <c r="B84" t="s">
        <v>297</v>
      </c>
      <c r="C84" t="s">
        <v>124</v>
      </c>
      <c r="D84">
        <v>48</v>
      </c>
      <c r="E84">
        <v>317.88909999999998</v>
      </c>
      <c r="F84" t="s">
        <v>9</v>
      </c>
    </row>
    <row r="85" spans="1:6" x14ac:dyDescent="0.2">
      <c r="A85" t="s">
        <v>282</v>
      </c>
      <c r="B85" t="s">
        <v>281</v>
      </c>
      <c r="C85" t="s">
        <v>124</v>
      </c>
      <c r="D85">
        <v>48</v>
      </c>
      <c r="E85">
        <v>308.52940000000001</v>
      </c>
      <c r="F85" t="s">
        <v>9</v>
      </c>
    </row>
    <row r="86" spans="1:6" x14ac:dyDescent="0.2">
      <c r="A86" t="s">
        <v>356</v>
      </c>
      <c r="B86" t="s">
        <v>355</v>
      </c>
      <c r="C86" t="s">
        <v>124</v>
      </c>
      <c r="D86">
        <v>48</v>
      </c>
      <c r="E86">
        <v>254.7543</v>
      </c>
      <c r="F86" t="s">
        <v>9</v>
      </c>
    </row>
    <row r="87" spans="1:6" x14ac:dyDescent="0.2">
      <c r="A87" t="s">
        <v>340</v>
      </c>
      <c r="B87" t="s">
        <v>339</v>
      </c>
      <c r="C87" t="s">
        <v>124</v>
      </c>
      <c r="D87">
        <v>48</v>
      </c>
      <c r="E87">
        <v>245.25299999999999</v>
      </c>
      <c r="F87" t="s">
        <v>9</v>
      </c>
    </row>
    <row r="88" spans="1:6" x14ac:dyDescent="0.2">
      <c r="A88" t="s">
        <v>324</v>
      </c>
      <c r="B88" t="s">
        <v>323</v>
      </c>
      <c r="C88" t="s">
        <v>124</v>
      </c>
      <c r="D88">
        <v>48</v>
      </c>
      <c r="E88">
        <v>224.07769999999999</v>
      </c>
      <c r="F88" t="s">
        <v>9</v>
      </c>
    </row>
    <row r="89" spans="1:6" x14ac:dyDescent="0.2">
      <c r="A89" t="s">
        <v>360</v>
      </c>
      <c r="B89" t="s">
        <v>359</v>
      </c>
      <c r="C89" t="s">
        <v>124</v>
      </c>
      <c r="D89">
        <v>48</v>
      </c>
      <c r="E89">
        <v>436.07709999999997</v>
      </c>
      <c r="F89" t="s">
        <v>9</v>
      </c>
    </row>
    <row r="90" spans="1:6" x14ac:dyDescent="0.2">
      <c r="A90" t="s">
        <v>344</v>
      </c>
      <c r="B90" t="s">
        <v>343</v>
      </c>
      <c r="C90" t="s">
        <v>124</v>
      </c>
      <c r="D90">
        <v>48</v>
      </c>
      <c r="E90">
        <v>432.41500000000002</v>
      </c>
      <c r="F90" t="s">
        <v>9</v>
      </c>
    </row>
    <row r="91" spans="1:6" x14ac:dyDescent="0.2">
      <c r="A91" t="s">
        <v>328</v>
      </c>
      <c r="B91" t="s">
        <v>327</v>
      </c>
      <c r="C91" t="s">
        <v>124</v>
      </c>
      <c r="D91">
        <v>48</v>
      </c>
      <c r="E91">
        <v>303.1397</v>
      </c>
      <c r="F91" t="s">
        <v>9</v>
      </c>
    </row>
    <row r="92" spans="1:6" x14ac:dyDescent="0.2">
      <c r="A92" t="s">
        <v>388</v>
      </c>
      <c r="B92" t="s">
        <v>109</v>
      </c>
      <c r="C92" t="s">
        <v>124</v>
      </c>
      <c r="D92">
        <v>48</v>
      </c>
      <c r="E92">
        <v>287.7525</v>
      </c>
      <c r="F92" t="s">
        <v>9</v>
      </c>
    </row>
    <row r="93" spans="1:6" x14ac:dyDescent="0.2">
      <c r="A93" t="s">
        <v>377</v>
      </c>
      <c r="B93" t="s">
        <v>116</v>
      </c>
      <c r="C93" t="s">
        <v>124</v>
      </c>
      <c r="D93">
        <v>48</v>
      </c>
      <c r="E93">
        <v>302.00060000000002</v>
      </c>
      <c r="F93" t="s">
        <v>9</v>
      </c>
    </row>
    <row r="94" spans="1:6" x14ac:dyDescent="0.2">
      <c r="A94" t="s">
        <v>366</v>
      </c>
      <c r="B94" t="s">
        <v>123</v>
      </c>
      <c r="C94" t="s">
        <v>124</v>
      </c>
      <c r="D94">
        <v>48</v>
      </c>
      <c r="E94">
        <v>299.40710000000001</v>
      </c>
      <c r="F94" t="s">
        <v>9</v>
      </c>
    </row>
    <row r="95" spans="1:6" x14ac:dyDescent="0.2">
      <c r="A95" t="s">
        <v>304</v>
      </c>
      <c r="B95" t="s">
        <v>303</v>
      </c>
      <c r="C95" t="s">
        <v>124</v>
      </c>
      <c r="D95">
        <v>48</v>
      </c>
      <c r="E95">
        <v>422.1336</v>
      </c>
      <c r="F95" t="s">
        <v>9</v>
      </c>
    </row>
    <row r="96" spans="1:6" x14ac:dyDescent="0.2">
      <c r="A96" t="s">
        <v>288</v>
      </c>
      <c r="B96" t="s">
        <v>287</v>
      </c>
      <c r="C96" t="s">
        <v>124</v>
      </c>
      <c r="D96">
        <v>48</v>
      </c>
      <c r="E96">
        <v>443.53800000000001</v>
      </c>
      <c r="F96" t="s">
        <v>9</v>
      </c>
    </row>
    <row r="97" spans="1:6" x14ac:dyDescent="0.2">
      <c r="A97" t="s">
        <v>272</v>
      </c>
      <c r="B97" t="s">
        <v>271</v>
      </c>
      <c r="C97" t="s">
        <v>124</v>
      </c>
      <c r="D97">
        <v>48</v>
      </c>
      <c r="E97">
        <v>422.90719999999999</v>
      </c>
      <c r="F97" t="s">
        <v>9</v>
      </c>
    </row>
    <row r="98" spans="1:6" x14ac:dyDescent="0.2">
      <c r="A98" t="s">
        <v>358</v>
      </c>
      <c r="B98" t="s">
        <v>357</v>
      </c>
      <c r="C98" t="s">
        <v>124</v>
      </c>
      <c r="D98">
        <v>48</v>
      </c>
      <c r="E98">
        <v>188.1421</v>
      </c>
      <c r="F98" t="s">
        <v>9</v>
      </c>
    </row>
    <row r="99" spans="1:6" x14ac:dyDescent="0.2">
      <c r="A99" t="s">
        <v>342</v>
      </c>
      <c r="B99" t="s">
        <v>341</v>
      </c>
      <c r="C99" t="s">
        <v>124</v>
      </c>
      <c r="D99">
        <v>48</v>
      </c>
      <c r="E99">
        <v>145.86680000000001</v>
      </c>
      <c r="F99" t="s">
        <v>9</v>
      </c>
    </row>
    <row r="100" spans="1:6" x14ac:dyDescent="0.2">
      <c r="A100" t="s">
        <v>326</v>
      </c>
      <c r="B100" t="s">
        <v>325</v>
      </c>
      <c r="C100" t="s">
        <v>124</v>
      </c>
      <c r="D100">
        <v>48</v>
      </c>
      <c r="E100">
        <v>174.2929</v>
      </c>
      <c r="F100" t="s">
        <v>9</v>
      </c>
    </row>
    <row r="101" spans="1:6" x14ac:dyDescent="0.2">
      <c r="A101" t="s">
        <v>310</v>
      </c>
      <c r="B101" t="s">
        <v>309</v>
      </c>
      <c r="C101" t="s">
        <v>124</v>
      </c>
      <c r="D101">
        <v>48</v>
      </c>
      <c r="E101">
        <v>385.7568</v>
      </c>
      <c r="F101" t="s">
        <v>9</v>
      </c>
    </row>
    <row r="102" spans="1:6" x14ac:dyDescent="0.2">
      <c r="A102" t="s">
        <v>294</v>
      </c>
      <c r="B102" t="s">
        <v>293</v>
      </c>
      <c r="C102" t="s">
        <v>124</v>
      </c>
      <c r="D102">
        <v>48</v>
      </c>
      <c r="E102">
        <v>397.38630000000001</v>
      </c>
      <c r="F102" t="s">
        <v>9</v>
      </c>
    </row>
    <row r="103" spans="1:6" x14ac:dyDescent="0.2">
      <c r="A103" t="s">
        <v>278</v>
      </c>
      <c r="B103" t="s">
        <v>277</v>
      </c>
      <c r="C103" t="s">
        <v>124</v>
      </c>
      <c r="D103">
        <v>48</v>
      </c>
      <c r="E103">
        <v>415.13240000000002</v>
      </c>
      <c r="F103" t="s">
        <v>9</v>
      </c>
    </row>
    <row r="104" spans="1:6" x14ac:dyDescent="0.2">
      <c r="A104" t="s">
        <v>218</v>
      </c>
      <c r="B104" t="s">
        <v>217</v>
      </c>
      <c r="C104" t="s">
        <v>124</v>
      </c>
      <c r="D104">
        <v>48</v>
      </c>
      <c r="E104">
        <v>490.22800000000001</v>
      </c>
      <c r="F104" t="s">
        <v>9</v>
      </c>
    </row>
    <row r="105" spans="1:6" x14ac:dyDescent="0.2">
      <c r="A105" t="s">
        <v>202</v>
      </c>
      <c r="B105" t="s">
        <v>201</v>
      </c>
      <c r="C105" t="s">
        <v>124</v>
      </c>
      <c r="D105">
        <v>48</v>
      </c>
      <c r="E105">
        <v>465.93610000000001</v>
      </c>
      <c r="F105" t="s">
        <v>9</v>
      </c>
    </row>
    <row r="106" spans="1:6" x14ac:dyDescent="0.2">
      <c r="A106" t="s">
        <v>186</v>
      </c>
      <c r="B106" t="s">
        <v>185</v>
      </c>
      <c r="C106" t="s">
        <v>124</v>
      </c>
      <c r="D106">
        <v>48</v>
      </c>
      <c r="E106">
        <v>485.77620000000002</v>
      </c>
      <c r="F106" t="s">
        <v>9</v>
      </c>
    </row>
    <row r="107" spans="1:6" x14ac:dyDescent="0.2">
      <c r="A107" t="s">
        <v>419</v>
      </c>
      <c r="B107" t="s">
        <v>104</v>
      </c>
      <c r="C107" t="s">
        <v>124</v>
      </c>
      <c r="D107">
        <v>48</v>
      </c>
      <c r="E107">
        <v>205.49359999999999</v>
      </c>
      <c r="F107" t="s">
        <v>9</v>
      </c>
    </row>
    <row r="108" spans="1:6" x14ac:dyDescent="0.2">
      <c r="A108" t="s">
        <v>410</v>
      </c>
      <c r="B108" t="s">
        <v>111</v>
      </c>
      <c r="C108" t="s">
        <v>124</v>
      </c>
      <c r="D108">
        <v>48</v>
      </c>
      <c r="E108">
        <v>184.8648</v>
      </c>
      <c r="F108" t="s">
        <v>9</v>
      </c>
    </row>
    <row r="109" spans="1:6" x14ac:dyDescent="0.2">
      <c r="A109" t="s">
        <v>401</v>
      </c>
      <c r="B109" t="s">
        <v>118</v>
      </c>
      <c r="C109" t="s">
        <v>124</v>
      </c>
      <c r="D109">
        <v>48</v>
      </c>
      <c r="E109">
        <v>198.4153</v>
      </c>
      <c r="F109" t="s">
        <v>9</v>
      </c>
    </row>
    <row r="110" spans="1:6" x14ac:dyDescent="0.2">
      <c r="A110" t="s">
        <v>352</v>
      </c>
      <c r="B110" t="s">
        <v>351</v>
      </c>
      <c r="C110" t="s">
        <v>124</v>
      </c>
      <c r="D110">
        <v>48</v>
      </c>
      <c r="E110">
        <v>196.703</v>
      </c>
      <c r="F110" t="s">
        <v>9</v>
      </c>
    </row>
    <row r="111" spans="1:6" x14ac:dyDescent="0.2">
      <c r="A111" t="s">
        <v>336</v>
      </c>
      <c r="B111" t="s">
        <v>335</v>
      </c>
      <c r="C111" t="s">
        <v>124</v>
      </c>
      <c r="D111">
        <v>48</v>
      </c>
      <c r="E111">
        <v>201.8366</v>
      </c>
      <c r="F111" t="s">
        <v>9</v>
      </c>
    </row>
    <row r="112" spans="1:6" x14ac:dyDescent="0.2">
      <c r="A112" t="s">
        <v>320</v>
      </c>
      <c r="B112" t="s">
        <v>319</v>
      </c>
      <c r="C112" t="s">
        <v>124</v>
      </c>
      <c r="D112">
        <v>48</v>
      </c>
      <c r="E112">
        <v>197.02950000000001</v>
      </c>
      <c r="F112" t="s">
        <v>9</v>
      </c>
    </row>
    <row r="113" spans="1:6" x14ac:dyDescent="0.2">
      <c r="A113" t="s">
        <v>306</v>
      </c>
      <c r="B113" t="s">
        <v>305</v>
      </c>
      <c r="C113" t="s">
        <v>124</v>
      </c>
      <c r="D113">
        <v>48</v>
      </c>
      <c r="E113">
        <v>176.8561</v>
      </c>
      <c r="F113" t="s">
        <v>9</v>
      </c>
    </row>
    <row r="114" spans="1:6" x14ac:dyDescent="0.2">
      <c r="A114" t="s">
        <v>290</v>
      </c>
      <c r="B114" t="s">
        <v>289</v>
      </c>
      <c r="C114" t="s">
        <v>124</v>
      </c>
      <c r="D114">
        <v>48</v>
      </c>
      <c r="E114">
        <v>180.3416</v>
      </c>
      <c r="F114" t="s">
        <v>9</v>
      </c>
    </row>
    <row r="115" spans="1:6" x14ac:dyDescent="0.2">
      <c r="A115" t="s">
        <v>274</v>
      </c>
      <c r="B115" t="s">
        <v>273</v>
      </c>
      <c r="C115" t="s">
        <v>124</v>
      </c>
      <c r="D115">
        <v>48</v>
      </c>
      <c r="E115">
        <v>179.3426</v>
      </c>
      <c r="F115" t="s">
        <v>9</v>
      </c>
    </row>
    <row r="116" spans="1:6" x14ac:dyDescent="0.2">
      <c r="A116" t="s">
        <v>264</v>
      </c>
      <c r="B116" t="s">
        <v>263</v>
      </c>
      <c r="C116" t="s">
        <v>124</v>
      </c>
      <c r="D116">
        <v>48</v>
      </c>
      <c r="E116">
        <v>426.7457</v>
      </c>
      <c r="F116" t="s">
        <v>9</v>
      </c>
    </row>
    <row r="117" spans="1:6" x14ac:dyDescent="0.2">
      <c r="A117" t="s">
        <v>248</v>
      </c>
      <c r="B117" t="s">
        <v>247</v>
      </c>
      <c r="C117" t="s">
        <v>124</v>
      </c>
      <c r="D117">
        <v>48</v>
      </c>
      <c r="E117">
        <v>328.93900000000002</v>
      </c>
      <c r="F117" t="s">
        <v>9</v>
      </c>
    </row>
    <row r="118" spans="1:6" x14ac:dyDescent="0.2">
      <c r="A118" t="s">
        <v>232</v>
      </c>
      <c r="B118" t="s">
        <v>231</v>
      </c>
      <c r="C118" t="s">
        <v>124</v>
      </c>
      <c r="D118">
        <v>48</v>
      </c>
      <c r="E118">
        <v>313.88330000000002</v>
      </c>
      <c r="F118" t="s">
        <v>9</v>
      </c>
    </row>
    <row r="119" spans="1:6" x14ac:dyDescent="0.2">
      <c r="A119" t="s">
        <v>387</v>
      </c>
      <c r="B119" t="s">
        <v>103</v>
      </c>
      <c r="C119" t="s">
        <v>124</v>
      </c>
      <c r="D119">
        <v>48</v>
      </c>
      <c r="E119">
        <v>416.58699999999999</v>
      </c>
      <c r="F119" t="s">
        <v>9</v>
      </c>
    </row>
    <row r="120" spans="1:6" x14ac:dyDescent="0.2">
      <c r="A120" t="s">
        <v>376</v>
      </c>
      <c r="B120" t="s">
        <v>110</v>
      </c>
      <c r="C120" t="s">
        <v>124</v>
      </c>
      <c r="D120">
        <v>48</v>
      </c>
      <c r="E120">
        <v>392.38729999999998</v>
      </c>
      <c r="F120" t="s">
        <v>9</v>
      </c>
    </row>
    <row r="121" spans="1:6" x14ac:dyDescent="0.2">
      <c r="A121" t="s">
        <v>365</v>
      </c>
      <c r="B121" t="s">
        <v>117</v>
      </c>
      <c r="C121" t="s">
        <v>124</v>
      </c>
      <c r="D121">
        <v>48</v>
      </c>
      <c r="E121">
        <v>346.59829999999999</v>
      </c>
      <c r="F121" t="s">
        <v>9</v>
      </c>
    </row>
    <row r="122" spans="1:6" x14ac:dyDescent="0.2">
      <c r="A122" t="s">
        <v>206</v>
      </c>
      <c r="B122" t="s">
        <v>205</v>
      </c>
      <c r="C122" t="s">
        <v>124</v>
      </c>
      <c r="D122">
        <v>48</v>
      </c>
      <c r="E122">
        <v>228.68119999999999</v>
      </c>
      <c r="F122" t="s">
        <v>9</v>
      </c>
    </row>
    <row r="123" spans="1:6" x14ac:dyDescent="0.2">
      <c r="A123" t="s">
        <v>190</v>
      </c>
      <c r="B123" t="s">
        <v>189</v>
      </c>
      <c r="C123" t="s">
        <v>124</v>
      </c>
      <c r="D123">
        <v>48</v>
      </c>
      <c r="E123">
        <v>255.65620000000001</v>
      </c>
      <c r="F123" t="s">
        <v>9</v>
      </c>
    </row>
    <row r="124" spans="1:6" x14ac:dyDescent="0.2">
      <c r="A124" t="s">
        <v>174</v>
      </c>
      <c r="B124" t="s">
        <v>173</v>
      </c>
      <c r="C124" t="s">
        <v>124</v>
      </c>
      <c r="D124">
        <v>48</v>
      </c>
      <c r="E124">
        <v>247.36</v>
      </c>
      <c r="F124" t="s">
        <v>9</v>
      </c>
    </row>
    <row r="125" spans="1:6" x14ac:dyDescent="0.2">
      <c r="A125" t="s">
        <v>258</v>
      </c>
      <c r="B125" t="s">
        <v>257</v>
      </c>
      <c r="C125" t="s">
        <v>124</v>
      </c>
      <c r="D125">
        <v>48</v>
      </c>
      <c r="E125">
        <v>404.93799999999999</v>
      </c>
      <c r="F125" t="s">
        <v>9</v>
      </c>
    </row>
    <row r="126" spans="1:6" x14ac:dyDescent="0.2">
      <c r="A126" t="s">
        <v>242</v>
      </c>
      <c r="B126" t="s">
        <v>241</v>
      </c>
      <c r="C126" t="s">
        <v>124</v>
      </c>
      <c r="D126">
        <v>48</v>
      </c>
      <c r="E126">
        <v>391.08150000000001</v>
      </c>
      <c r="F126" t="s">
        <v>9</v>
      </c>
    </row>
    <row r="127" spans="1:6" x14ac:dyDescent="0.2">
      <c r="A127" t="s">
        <v>226</v>
      </c>
      <c r="B127" t="s">
        <v>225</v>
      </c>
      <c r="C127" t="s">
        <v>124</v>
      </c>
      <c r="D127">
        <v>48</v>
      </c>
      <c r="E127">
        <v>397.40219999999999</v>
      </c>
      <c r="F127" t="s">
        <v>9</v>
      </c>
    </row>
    <row r="128" spans="1:6" x14ac:dyDescent="0.2">
      <c r="A128" t="s">
        <v>220</v>
      </c>
      <c r="B128" t="s">
        <v>219</v>
      </c>
      <c r="C128" t="s">
        <v>124</v>
      </c>
      <c r="D128">
        <v>48</v>
      </c>
      <c r="E128">
        <v>326.48399999999998</v>
      </c>
      <c r="F128" t="s">
        <v>9</v>
      </c>
    </row>
    <row r="129" spans="1:6" x14ac:dyDescent="0.2">
      <c r="A129" t="s">
        <v>204</v>
      </c>
      <c r="B129" t="s">
        <v>203</v>
      </c>
      <c r="C129" t="s">
        <v>124</v>
      </c>
      <c r="D129">
        <v>48</v>
      </c>
      <c r="E129">
        <v>316.36219999999997</v>
      </c>
      <c r="F129" t="s">
        <v>9</v>
      </c>
    </row>
    <row r="130" spans="1:6" x14ac:dyDescent="0.2">
      <c r="A130" t="s">
        <v>188</v>
      </c>
      <c r="B130" t="s">
        <v>187</v>
      </c>
      <c r="C130" t="s">
        <v>124</v>
      </c>
      <c r="D130">
        <v>48</v>
      </c>
      <c r="E130">
        <v>303.30290000000002</v>
      </c>
      <c r="F130" t="s">
        <v>9</v>
      </c>
    </row>
    <row r="131" spans="1:6" x14ac:dyDescent="0.2">
      <c r="A131" t="s">
        <v>392</v>
      </c>
      <c r="B131" t="s">
        <v>391</v>
      </c>
      <c r="C131" t="s">
        <v>124</v>
      </c>
      <c r="D131">
        <v>48</v>
      </c>
      <c r="E131">
        <v>208.00579999999999</v>
      </c>
      <c r="F131" t="s">
        <v>9</v>
      </c>
    </row>
    <row r="132" spans="1:6" x14ac:dyDescent="0.2">
      <c r="A132" t="s">
        <v>381</v>
      </c>
      <c r="B132" t="s">
        <v>380</v>
      </c>
      <c r="C132" t="s">
        <v>124</v>
      </c>
      <c r="D132">
        <v>48</v>
      </c>
      <c r="E132">
        <v>204.48670000000001</v>
      </c>
      <c r="F132" t="s">
        <v>9</v>
      </c>
    </row>
    <row r="133" spans="1:6" x14ac:dyDescent="0.2">
      <c r="A133" t="s">
        <v>370</v>
      </c>
      <c r="B133" t="s">
        <v>369</v>
      </c>
      <c r="C133" t="s">
        <v>124</v>
      </c>
      <c r="D133">
        <v>48</v>
      </c>
      <c r="E133">
        <v>171.4237</v>
      </c>
      <c r="F133" t="s">
        <v>9</v>
      </c>
    </row>
    <row r="134" spans="1:6" x14ac:dyDescent="0.2">
      <c r="A134" t="s">
        <v>308</v>
      </c>
      <c r="B134" t="s">
        <v>307</v>
      </c>
      <c r="C134" t="s">
        <v>124</v>
      </c>
      <c r="D134">
        <v>48</v>
      </c>
      <c r="E134">
        <v>364.27629999999999</v>
      </c>
      <c r="F134" t="s">
        <v>9</v>
      </c>
    </row>
    <row r="135" spans="1:6" x14ac:dyDescent="0.2">
      <c r="A135" t="s">
        <v>292</v>
      </c>
      <c r="B135" t="s">
        <v>291</v>
      </c>
      <c r="C135" t="s">
        <v>124</v>
      </c>
      <c r="D135">
        <v>48</v>
      </c>
      <c r="E135">
        <v>363.07819999999998</v>
      </c>
      <c r="F135" t="s">
        <v>9</v>
      </c>
    </row>
    <row r="136" spans="1:6" x14ac:dyDescent="0.2">
      <c r="A136" t="s">
        <v>276</v>
      </c>
      <c r="B136" t="s">
        <v>275</v>
      </c>
      <c r="C136" t="s">
        <v>124</v>
      </c>
      <c r="D136">
        <v>48</v>
      </c>
      <c r="E136">
        <v>373.2724</v>
      </c>
      <c r="F136" t="s">
        <v>9</v>
      </c>
    </row>
    <row r="137" spans="1:6" x14ac:dyDescent="0.2">
      <c r="A137" t="s">
        <v>395</v>
      </c>
      <c r="B137" t="s">
        <v>106</v>
      </c>
      <c r="C137" t="s">
        <v>124</v>
      </c>
      <c r="D137">
        <v>48</v>
      </c>
      <c r="E137">
        <v>361.85550000000001</v>
      </c>
      <c r="F137" t="s">
        <v>9</v>
      </c>
    </row>
    <row r="138" spans="1:6" x14ac:dyDescent="0.2">
      <c r="A138" t="s">
        <v>384</v>
      </c>
      <c r="B138" t="s">
        <v>113</v>
      </c>
      <c r="C138" t="s">
        <v>124</v>
      </c>
      <c r="D138">
        <v>48</v>
      </c>
      <c r="E138">
        <v>382.80790000000002</v>
      </c>
      <c r="F138" t="s">
        <v>9</v>
      </c>
    </row>
    <row r="139" spans="1:6" x14ac:dyDescent="0.2">
      <c r="A139" t="s">
        <v>373</v>
      </c>
      <c r="B139" t="s">
        <v>120</v>
      </c>
      <c r="C139" t="s">
        <v>124</v>
      </c>
      <c r="D139">
        <v>48</v>
      </c>
      <c r="E139">
        <v>265.6001</v>
      </c>
      <c r="F139" t="s">
        <v>9</v>
      </c>
    </row>
    <row r="140" spans="1:6" x14ac:dyDescent="0.2">
      <c r="A140" t="s">
        <v>354</v>
      </c>
      <c r="B140" t="s">
        <v>353</v>
      </c>
      <c r="C140" t="s">
        <v>124</v>
      </c>
      <c r="D140">
        <v>48</v>
      </c>
      <c r="E140">
        <v>240.79599999999999</v>
      </c>
      <c r="F140" t="s">
        <v>9</v>
      </c>
    </row>
    <row r="141" spans="1:6" x14ac:dyDescent="0.2">
      <c r="A141" t="s">
        <v>338</v>
      </c>
      <c r="B141" t="s">
        <v>337</v>
      </c>
      <c r="C141" t="s">
        <v>124</v>
      </c>
      <c r="D141">
        <v>48</v>
      </c>
      <c r="E141">
        <v>238.37520000000001</v>
      </c>
      <c r="F141" t="s">
        <v>9</v>
      </c>
    </row>
    <row r="142" spans="1:6" x14ac:dyDescent="0.2">
      <c r="A142" t="s">
        <v>322</v>
      </c>
      <c r="B142" t="s">
        <v>321</v>
      </c>
      <c r="C142" t="s">
        <v>124</v>
      </c>
      <c r="D142">
        <v>48</v>
      </c>
      <c r="E142">
        <v>208.1807</v>
      </c>
      <c r="F142" t="s">
        <v>9</v>
      </c>
    </row>
    <row r="143" spans="1:6" x14ac:dyDescent="0.2">
      <c r="A143" t="s">
        <v>260</v>
      </c>
      <c r="B143" t="s">
        <v>259</v>
      </c>
      <c r="C143" t="s">
        <v>124</v>
      </c>
      <c r="D143">
        <v>48</v>
      </c>
      <c r="E143">
        <v>370.26870000000002</v>
      </c>
      <c r="F143" t="s">
        <v>9</v>
      </c>
    </row>
    <row r="144" spans="1:6" x14ac:dyDescent="0.2">
      <c r="A144" t="s">
        <v>244</v>
      </c>
      <c r="B144" t="s">
        <v>243</v>
      </c>
      <c r="C144" t="s">
        <v>124</v>
      </c>
      <c r="D144">
        <v>48</v>
      </c>
      <c r="E144">
        <v>362.54140000000001</v>
      </c>
      <c r="F144" t="s">
        <v>9</v>
      </c>
    </row>
    <row r="145" spans="1:6" x14ac:dyDescent="0.2">
      <c r="A145" t="s">
        <v>228</v>
      </c>
      <c r="B145" t="s">
        <v>227</v>
      </c>
      <c r="C145" t="s">
        <v>124</v>
      </c>
      <c r="D145">
        <v>48</v>
      </c>
      <c r="E145">
        <v>312.7704</v>
      </c>
      <c r="F145" t="s">
        <v>9</v>
      </c>
    </row>
    <row r="146" spans="1:6" x14ac:dyDescent="0.2">
      <c r="A146" t="s">
        <v>393</v>
      </c>
      <c r="B146" t="s">
        <v>108</v>
      </c>
      <c r="C146" t="s">
        <v>124</v>
      </c>
      <c r="D146">
        <v>48</v>
      </c>
      <c r="E146">
        <v>224.78790000000001</v>
      </c>
      <c r="F146" t="s">
        <v>9</v>
      </c>
    </row>
    <row r="147" spans="1:6" x14ac:dyDescent="0.2">
      <c r="A147" t="s">
        <v>382</v>
      </c>
      <c r="B147" t="s">
        <v>115</v>
      </c>
      <c r="C147" t="s">
        <v>124</v>
      </c>
      <c r="D147">
        <v>48</v>
      </c>
      <c r="E147">
        <v>227.559</v>
      </c>
      <c r="F147" t="s">
        <v>9</v>
      </c>
    </row>
    <row r="148" spans="1:6" x14ac:dyDescent="0.2">
      <c r="A148" t="s">
        <v>371</v>
      </c>
      <c r="B148" t="s">
        <v>122</v>
      </c>
      <c r="C148" t="s">
        <v>124</v>
      </c>
      <c r="D148">
        <v>48</v>
      </c>
      <c r="E148">
        <v>196.9982</v>
      </c>
      <c r="F148" t="s">
        <v>9</v>
      </c>
    </row>
    <row r="149" spans="1:6" x14ac:dyDescent="0.2">
      <c r="A149" t="s">
        <v>418</v>
      </c>
      <c r="B149" t="s">
        <v>105</v>
      </c>
      <c r="C149" t="s">
        <v>124</v>
      </c>
      <c r="D149">
        <v>48</v>
      </c>
      <c r="E149">
        <v>358.64440000000002</v>
      </c>
      <c r="F149" t="s">
        <v>9</v>
      </c>
    </row>
    <row r="150" spans="1:6" x14ac:dyDescent="0.2">
      <c r="A150" t="s">
        <v>409</v>
      </c>
      <c r="B150" t="s">
        <v>112</v>
      </c>
      <c r="C150" t="s">
        <v>124</v>
      </c>
      <c r="D150">
        <v>48</v>
      </c>
      <c r="E150">
        <v>398.90839999999997</v>
      </c>
      <c r="F150" t="s">
        <v>9</v>
      </c>
    </row>
    <row r="151" spans="1:6" x14ac:dyDescent="0.2">
      <c r="A151" t="s">
        <v>400</v>
      </c>
      <c r="B151" t="s">
        <v>119</v>
      </c>
      <c r="C151" t="s">
        <v>124</v>
      </c>
      <c r="D151">
        <v>48</v>
      </c>
      <c r="E151">
        <v>336.83030000000002</v>
      </c>
      <c r="F151" t="s">
        <v>9</v>
      </c>
    </row>
    <row r="152" spans="1:6" x14ac:dyDescent="0.2">
      <c r="A152" t="s">
        <v>262</v>
      </c>
      <c r="B152" t="s">
        <v>261</v>
      </c>
      <c r="C152" t="s">
        <v>124</v>
      </c>
      <c r="D152">
        <v>48</v>
      </c>
      <c r="E152">
        <v>324.20479999999998</v>
      </c>
      <c r="F152" t="s">
        <v>9</v>
      </c>
    </row>
    <row r="153" spans="1:6" x14ac:dyDescent="0.2">
      <c r="A153" t="s">
        <v>246</v>
      </c>
      <c r="B153" t="s">
        <v>245</v>
      </c>
      <c r="C153" t="s">
        <v>124</v>
      </c>
      <c r="D153">
        <v>48</v>
      </c>
      <c r="E153">
        <v>333.68439999999998</v>
      </c>
      <c r="F153" t="s">
        <v>9</v>
      </c>
    </row>
    <row r="154" spans="1:6" x14ac:dyDescent="0.2">
      <c r="A154" t="s">
        <v>230</v>
      </c>
      <c r="B154" t="s">
        <v>229</v>
      </c>
      <c r="C154" t="s">
        <v>124</v>
      </c>
      <c r="D154">
        <v>48</v>
      </c>
      <c r="E154">
        <v>303.14260000000002</v>
      </c>
      <c r="F154" t="s">
        <v>9</v>
      </c>
    </row>
    <row r="155" spans="1:6" x14ac:dyDescent="0.2">
      <c r="A155" t="s">
        <v>266</v>
      </c>
      <c r="B155" t="s">
        <v>265</v>
      </c>
      <c r="C155" t="s">
        <v>124</v>
      </c>
      <c r="D155">
        <v>48</v>
      </c>
      <c r="E155">
        <v>439.09570000000002</v>
      </c>
      <c r="F155" t="s">
        <v>9</v>
      </c>
    </row>
    <row r="156" spans="1:6" x14ac:dyDescent="0.2">
      <c r="A156" t="s">
        <v>250</v>
      </c>
      <c r="B156" t="s">
        <v>249</v>
      </c>
      <c r="C156" t="s">
        <v>124</v>
      </c>
      <c r="D156">
        <v>48</v>
      </c>
      <c r="E156">
        <v>392.12029999999999</v>
      </c>
      <c r="F156" t="s">
        <v>9</v>
      </c>
    </row>
    <row r="157" spans="1:6" x14ac:dyDescent="0.2">
      <c r="A157" t="s">
        <v>234</v>
      </c>
      <c r="B157" t="s">
        <v>233</v>
      </c>
      <c r="C157" t="s">
        <v>124</v>
      </c>
      <c r="D157">
        <v>48</v>
      </c>
      <c r="E157">
        <v>397.80419999999998</v>
      </c>
      <c r="F157" t="s">
        <v>9</v>
      </c>
    </row>
    <row r="158" spans="1:6" x14ac:dyDescent="0.2">
      <c r="A158" t="s">
        <v>397</v>
      </c>
      <c r="B158" t="s">
        <v>396</v>
      </c>
      <c r="C158" t="s">
        <v>124</v>
      </c>
      <c r="D158">
        <v>48</v>
      </c>
      <c r="E158">
        <v>239.99879999999999</v>
      </c>
      <c r="F158" t="s">
        <v>9</v>
      </c>
    </row>
    <row r="159" spans="1:6" x14ac:dyDescent="0.2">
      <c r="A159" t="s">
        <v>386</v>
      </c>
      <c r="B159" t="s">
        <v>385</v>
      </c>
      <c r="C159" t="s">
        <v>124</v>
      </c>
      <c r="D159">
        <v>48</v>
      </c>
      <c r="E159">
        <v>213.7936</v>
      </c>
      <c r="F159" t="s">
        <v>9</v>
      </c>
    </row>
    <row r="160" spans="1:6" x14ac:dyDescent="0.2">
      <c r="A160" t="s">
        <v>375</v>
      </c>
      <c r="B160" t="s">
        <v>374</v>
      </c>
      <c r="C160" t="s">
        <v>124</v>
      </c>
      <c r="D160">
        <v>48</v>
      </c>
      <c r="E160">
        <v>193.4205</v>
      </c>
      <c r="F160" t="s">
        <v>9</v>
      </c>
    </row>
    <row r="161" spans="1:6" x14ac:dyDescent="0.2">
      <c r="A161" t="s">
        <v>364</v>
      </c>
      <c r="B161" t="s">
        <v>363</v>
      </c>
      <c r="C161" t="s">
        <v>124</v>
      </c>
      <c r="D161">
        <v>48</v>
      </c>
      <c r="E161">
        <v>273.87990000000002</v>
      </c>
      <c r="F161" t="s">
        <v>9</v>
      </c>
    </row>
    <row r="162" spans="1:6" x14ac:dyDescent="0.2">
      <c r="A162" t="s">
        <v>348</v>
      </c>
      <c r="B162" t="s">
        <v>347</v>
      </c>
      <c r="C162" t="s">
        <v>124</v>
      </c>
      <c r="D162">
        <v>48</v>
      </c>
      <c r="E162">
        <v>281.9692</v>
      </c>
      <c r="F162" t="s">
        <v>9</v>
      </c>
    </row>
    <row r="163" spans="1:6" x14ac:dyDescent="0.2">
      <c r="A163" t="s">
        <v>332</v>
      </c>
      <c r="B163" t="s">
        <v>331</v>
      </c>
      <c r="C163" t="s">
        <v>124</v>
      </c>
      <c r="D163">
        <v>48</v>
      </c>
      <c r="E163">
        <v>243.36160000000001</v>
      </c>
      <c r="F163" t="s">
        <v>9</v>
      </c>
    </row>
    <row r="164" spans="1:6" x14ac:dyDescent="0.2">
      <c r="A164" t="s">
        <v>394</v>
      </c>
      <c r="B164" t="s">
        <v>107</v>
      </c>
      <c r="C164" t="s">
        <v>124</v>
      </c>
      <c r="D164">
        <v>48</v>
      </c>
      <c r="E164">
        <v>352.01650000000001</v>
      </c>
      <c r="F164" t="s">
        <v>9</v>
      </c>
    </row>
    <row r="165" spans="1:6" x14ac:dyDescent="0.2">
      <c r="A165" t="s">
        <v>383</v>
      </c>
      <c r="B165" t="s">
        <v>114</v>
      </c>
      <c r="C165" t="s">
        <v>124</v>
      </c>
      <c r="D165">
        <v>48</v>
      </c>
      <c r="E165">
        <v>390.19</v>
      </c>
      <c r="F165" t="s">
        <v>9</v>
      </c>
    </row>
    <row r="166" spans="1:6" x14ac:dyDescent="0.2">
      <c r="A166" t="s">
        <v>372</v>
      </c>
      <c r="B166" t="s">
        <v>121</v>
      </c>
      <c r="C166" t="s">
        <v>124</v>
      </c>
      <c r="D166">
        <v>48</v>
      </c>
      <c r="E166">
        <v>318.95519999999999</v>
      </c>
      <c r="F166" t="s">
        <v>9</v>
      </c>
    </row>
    <row r="167" spans="1:6" x14ac:dyDescent="0.2">
      <c r="A167" t="s">
        <v>423</v>
      </c>
      <c r="B167" t="s">
        <v>84</v>
      </c>
      <c r="C167" t="s">
        <v>124</v>
      </c>
      <c r="D167">
        <v>48</v>
      </c>
      <c r="E167">
        <v>243.7979</v>
      </c>
      <c r="F167" t="s">
        <v>9</v>
      </c>
    </row>
    <row r="168" spans="1:6" x14ac:dyDescent="0.2">
      <c r="A168" t="s">
        <v>414</v>
      </c>
      <c r="B168" t="s">
        <v>92</v>
      </c>
      <c r="C168" t="s">
        <v>124</v>
      </c>
      <c r="D168">
        <v>48</v>
      </c>
      <c r="E168">
        <v>201.25239999999999</v>
      </c>
      <c r="F168" t="s">
        <v>9</v>
      </c>
    </row>
    <row r="169" spans="1:6" x14ac:dyDescent="0.2">
      <c r="A169" t="s">
        <v>405</v>
      </c>
      <c r="B169" t="s">
        <v>100</v>
      </c>
      <c r="C169" t="s">
        <v>124</v>
      </c>
      <c r="D169">
        <v>48</v>
      </c>
      <c r="E169">
        <v>234.6123</v>
      </c>
      <c r="F169" t="s">
        <v>9</v>
      </c>
    </row>
    <row r="170" spans="1:6" x14ac:dyDescent="0.2">
      <c r="A170" t="s">
        <v>160</v>
      </c>
      <c r="B170" t="s">
        <v>159</v>
      </c>
      <c r="C170" t="s">
        <v>124</v>
      </c>
      <c r="D170">
        <v>48</v>
      </c>
      <c r="E170">
        <v>460.87569999999999</v>
      </c>
      <c r="F170" t="s">
        <v>9</v>
      </c>
    </row>
    <row r="171" spans="1:6" x14ac:dyDescent="0.2">
      <c r="A171" t="s">
        <v>144</v>
      </c>
      <c r="B171" t="s">
        <v>143</v>
      </c>
      <c r="C171" t="s">
        <v>124</v>
      </c>
      <c r="D171">
        <v>48</v>
      </c>
      <c r="E171">
        <v>525.67589999999996</v>
      </c>
      <c r="F171" t="s">
        <v>9</v>
      </c>
    </row>
    <row r="172" spans="1:6" x14ac:dyDescent="0.2">
      <c r="A172" t="s">
        <v>128</v>
      </c>
      <c r="B172" t="s">
        <v>127</v>
      </c>
      <c r="C172" t="s">
        <v>124</v>
      </c>
      <c r="D172">
        <v>48</v>
      </c>
      <c r="E172">
        <v>455.18509999999998</v>
      </c>
      <c r="F172" t="s">
        <v>9</v>
      </c>
    </row>
    <row r="173" spans="1:6" x14ac:dyDescent="0.2">
      <c r="A173" t="s">
        <v>162</v>
      </c>
      <c r="B173" t="s">
        <v>161</v>
      </c>
      <c r="C173" t="s">
        <v>124</v>
      </c>
      <c r="D173">
        <v>48</v>
      </c>
      <c r="E173">
        <v>465.64519999999999</v>
      </c>
      <c r="F173" t="s">
        <v>9</v>
      </c>
    </row>
    <row r="174" spans="1:6" x14ac:dyDescent="0.2">
      <c r="A174" t="s">
        <v>146</v>
      </c>
      <c r="B174" t="s">
        <v>145</v>
      </c>
      <c r="C174" t="s">
        <v>124</v>
      </c>
      <c r="D174">
        <v>48</v>
      </c>
      <c r="E174">
        <v>521.05560000000003</v>
      </c>
      <c r="F174" t="s">
        <v>9</v>
      </c>
    </row>
    <row r="175" spans="1:6" x14ac:dyDescent="0.2">
      <c r="A175" t="s">
        <v>130</v>
      </c>
      <c r="B175" t="s">
        <v>129</v>
      </c>
      <c r="C175" t="s">
        <v>124</v>
      </c>
      <c r="D175">
        <v>48</v>
      </c>
      <c r="E175">
        <v>451.46210000000002</v>
      </c>
      <c r="F175" t="s">
        <v>9</v>
      </c>
    </row>
    <row r="176" spans="1:6" x14ac:dyDescent="0.2">
      <c r="A176" t="s">
        <v>170</v>
      </c>
      <c r="B176" t="s">
        <v>169</v>
      </c>
      <c r="C176" t="s">
        <v>124</v>
      </c>
      <c r="D176">
        <v>48</v>
      </c>
      <c r="E176">
        <v>207.25290000000001</v>
      </c>
      <c r="F176" t="s">
        <v>9</v>
      </c>
    </row>
    <row r="177" spans="1:6" x14ac:dyDescent="0.2">
      <c r="A177" t="s">
        <v>154</v>
      </c>
      <c r="B177" t="s">
        <v>153</v>
      </c>
      <c r="C177" t="s">
        <v>124</v>
      </c>
      <c r="D177">
        <v>48</v>
      </c>
      <c r="E177">
        <v>190.4598</v>
      </c>
      <c r="F177" t="s">
        <v>9</v>
      </c>
    </row>
    <row r="178" spans="1:6" x14ac:dyDescent="0.2">
      <c r="A178" t="s">
        <v>138</v>
      </c>
      <c r="B178" t="s">
        <v>137</v>
      </c>
      <c r="C178" t="s">
        <v>124</v>
      </c>
      <c r="D178">
        <v>48</v>
      </c>
      <c r="E178">
        <v>198.14420000000001</v>
      </c>
      <c r="F178" t="s">
        <v>9</v>
      </c>
    </row>
    <row r="179" spans="1:6" x14ac:dyDescent="0.2">
      <c r="A179" t="s">
        <v>302</v>
      </c>
      <c r="B179" t="s">
        <v>301</v>
      </c>
      <c r="C179" t="s">
        <v>124</v>
      </c>
      <c r="D179">
        <v>48</v>
      </c>
      <c r="E179">
        <v>333.20339999999999</v>
      </c>
      <c r="F179" t="s">
        <v>9</v>
      </c>
    </row>
    <row r="180" spans="1:6" x14ac:dyDescent="0.2">
      <c r="A180" t="s">
        <v>286</v>
      </c>
      <c r="B180" t="s">
        <v>285</v>
      </c>
      <c r="C180" t="s">
        <v>124</v>
      </c>
      <c r="D180">
        <v>48</v>
      </c>
      <c r="E180">
        <v>340.57139999999998</v>
      </c>
      <c r="F180" t="s">
        <v>9</v>
      </c>
    </row>
    <row r="181" spans="1:6" x14ac:dyDescent="0.2">
      <c r="A181" t="s">
        <v>270</v>
      </c>
      <c r="B181" t="s">
        <v>269</v>
      </c>
      <c r="C181" t="s">
        <v>124</v>
      </c>
      <c r="D181">
        <v>48</v>
      </c>
      <c r="E181">
        <v>334.21640000000002</v>
      </c>
      <c r="F181" t="s">
        <v>9</v>
      </c>
    </row>
    <row r="182" spans="1:6" x14ac:dyDescent="0.2">
      <c r="A182" t="s">
        <v>166</v>
      </c>
      <c r="B182" t="s">
        <v>165</v>
      </c>
      <c r="C182" t="s">
        <v>124</v>
      </c>
      <c r="D182">
        <v>48</v>
      </c>
      <c r="E182">
        <v>280.05169999999998</v>
      </c>
      <c r="F182" t="s">
        <v>9</v>
      </c>
    </row>
    <row r="183" spans="1:6" x14ac:dyDescent="0.2">
      <c r="A183" t="s">
        <v>150</v>
      </c>
      <c r="B183" t="s">
        <v>149</v>
      </c>
      <c r="C183" t="s">
        <v>124</v>
      </c>
      <c r="D183">
        <v>48</v>
      </c>
      <c r="E183">
        <v>272.5027</v>
      </c>
      <c r="F183" t="s">
        <v>9</v>
      </c>
    </row>
    <row r="184" spans="1:6" x14ac:dyDescent="0.2">
      <c r="A184" t="s">
        <v>134</v>
      </c>
      <c r="B184" t="s">
        <v>133</v>
      </c>
      <c r="C184" t="s">
        <v>124</v>
      </c>
      <c r="D184">
        <v>48</v>
      </c>
      <c r="E184">
        <v>253.1558</v>
      </c>
      <c r="F184" t="s">
        <v>9</v>
      </c>
    </row>
    <row r="185" spans="1:6" x14ac:dyDescent="0.2">
      <c r="A185" t="s">
        <v>256</v>
      </c>
      <c r="B185" t="s">
        <v>255</v>
      </c>
      <c r="C185" t="s">
        <v>124</v>
      </c>
      <c r="D185">
        <v>48</v>
      </c>
      <c r="E185">
        <v>334.22879999999998</v>
      </c>
      <c r="F185" t="s">
        <v>9</v>
      </c>
    </row>
    <row r="186" spans="1:6" x14ac:dyDescent="0.2">
      <c r="A186" t="s">
        <v>240</v>
      </c>
      <c r="B186" t="s">
        <v>239</v>
      </c>
      <c r="C186" t="s">
        <v>124</v>
      </c>
      <c r="D186">
        <v>48</v>
      </c>
      <c r="E186">
        <v>16.7317</v>
      </c>
      <c r="F186" t="s">
        <v>9</v>
      </c>
    </row>
    <row r="187" spans="1:6" x14ac:dyDescent="0.2">
      <c r="A187" t="s">
        <v>224</v>
      </c>
      <c r="B187" t="s">
        <v>223</v>
      </c>
      <c r="C187" t="s">
        <v>124</v>
      </c>
      <c r="D187">
        <v>48</v>
      </c>
      <c r="E187">
        <v>199.91749999999999</v>
      </c>
      <c r="F187" t="s">
        <v>9</v>
      </c>
    </row>
    <row r="188" spans="1:6" x14ac:dyDescent="0.2">
      <c r="A188" t="s">
        <v>208</v>
      </c>
      <c r="B188" t="s">
        <v>207</v>
      </c>
      <c r="C188" t="s">
        <v>124</v>
      </c>
      <c r="D188">
        <v>48</v>
      </c>
      <c r="E188">
        <v>351.03840000000002</v>
      </c>
      <c r="F188" t="s">
        <v>9</v>
      </c>
    </row>
    <row r="189" spans="1:6" x14ac:dyDescent="0.2">
      <c r="A189" t="s">
        <v>192</v>
      </c>
      <c r="B189" t="s">
        <v>191</v>
      </c>
      <c r="C189" t="s">
        <v>124</v>
      </c>
      <c r="D189">
        <v>48</v>
      </c>
      <c r="E189">
        <v>321.31630000000001</v>
      </c>
      <c r="F189" t="s">
        <v>9</v>
      </c>
    </row>
    <row r="190" spans="1:6" x14ac:dyDescent="0.2">
      <c r="A190" t="s">
        <v>176</v>
      </c>
      <c r="B190" t="s">
        <v>175</v>
      </c>
      <c r="C190" t="s">
        <v>124</v>
      </c>
      <c r="D190">
        <v>48</v>
      </c>
      <c r="E190">
        <v>334.53910000000002</v>
      </c>
      <c r="F190" t="s">
        <v>9</v>
      </c>
    </row>
    <row r="191" spans="1:6" x14ac:dyDescent="0.2">
      <c r="A191" t="s">
        <v>210</v>
      </c>
      <c r="B191" t="s">
        <v>209</v>
      </c>
      <c r="C191" t="s">
        <v>124</v>
      </c>
      <c r="D191">
        <v>48</v>
      </c>
      <c r="E191">
        <v>280.52670000000001</v>
      </c>
      <c r="F191" t="s">
        <v>9</v>
      </c>
    </row>
    <row r="192" spans="1:6" x14ac:dyDescent="0.2">
      <c r="A192" t="s">
        <v>194</v>
      </c>
      <c r="B192" t="s">
        <v>193</v>
      </c>
      <c r="C192" t="s">
        <v>124</v>
      </c>
      <c r="D192">
        <v>48</v>
      </c>
      <c r="E192">
        <v>322.75259999999997</v>
      </c>
      <c r="F192" t="s">
        <v>9</v>
      </c>
    </row>
    <row r="193" spans="1:6" x14ac:dyDescent="0.2">
      <c r="A193" t="s">
        <v>178</v>
      </c>
      <c r="B193" t="s">
        <v>177</v>
      </c>
      <c r="C193" t="s">
        <v>124</v>
      </c>
      <c r="D193">
        <v>48</v>
      </c>
      <c r="E193">
        <v>289.40949999999998</v>
      </c>
      <c r="F193" t="s">
        <v>9</v>
      </c>
    </row>
  </sheetData>
  <autoFilter ref="A1:F1" xr:uid="{38229596-F433-4F22-86C3-D8E41B2CF7BC}">
    <sortState ref="A2:F193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DD68-6FD8-42B0-B584-DAADB4417DF8}">
  <dimension ref="A1:K49"/>
  <sheetViews>
    <sheetView workbookViewId="0">
      <selection sqref="A1:K49"/>
    </sheetView>
  </sheetViews>
  <sheetFormatPr baseColWidth="10" defaultColWidth="8.83203125" defaultRowHeight="15" x14ac:dyDescent="0.2"/>
  <cols>
    <col min="1" max="1" width="14.6640625" customWidth="1"/>
    <col min="3" max="3" width="27.1640625" customWidth="1"/>
    <col min="10" max="11" width="44.6640625" customWidth="1"/>
  </cols>
  <sheetData>
    <row r="1" spans="1:11" x14ac:dyDescent="0.2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</v>
      </c>
      <c r="K1" t="s">
        <v>4</v>
      </c>
    </row>
    <row r="2" spans="1:11" x14ac:dyDescent="0.2">
      <c r="A2" t="s">
        <v>7</v>
      </c>
      <c r="B2">
        <v>3</v>
      </c>
      <c r="C2" t="str">
        <f>LOOKUP(B2,Codex!A:A,Codex!F:F)</f>
        <v>PP_0528_PP_0813_PP_0815_PP_1317</v>
      </c>
      <c r="D2" t="s">
        <v>8</v>
      </c>
      <c r="E2">
        <v>3.99</v>
      </c>
      <c r="F2">
        <v>2110.9618999999998</v>
      </c>
      <c r="G2">
        <v>473.43</v>
      </c>
      <c r="H2" t="s">
        <v>9</v>
      </c>
      <c r="I2">
        <v>473.43029999999999</v>
      </c>
      <c r="J2" t="str">
        <f>C2&amp;"-R1"</f>
        <v>PP_0528_PP_0813_PP_0815_PP_1317-R1</v>
      </c>
      <c r="K2">
        <v>473.43</v>
      </c>
    </row>
    <row r="3" spans="1:11" x14ac:dyDescent="0.2">
      <c r="A3" t="s">
        <v>10</v>
      </c>
      <c r="B3">
        <v>7</v>
      </c>
      <c r="C3" t="str">
        <f>LOOKUP(B3,Codex!A:A,Codex!F:F)</f>
        <v>PP_0528_PP_0813_PP_4191</v>
      </c>
      <c r="D3" t="s">
        <v>8</v>
      </c>
      <c r="E3">
        <v>3.992</v>
      </c>
      <c r="F3">
        <v>1920.481</v>
      </c>
      <c r="G3">
        <v>325.89299999999997</v>
      </c>
      <c r="H3" t="s">
        <v>9</v>
      </c>
      <c r="I3">
        <v>325.89330000000001</v>
      </c>
      <c r="J3" t="str">
        <f t="shared" ref="J3:J9" si="0">C3&amp;"-R1"</f>
        <v>PP_0528_PP_0813_PP_4191-R1</v>
      </c>
      <c r="K3">
        <v>325.89299999999997</v>
      </c>
    </row>
    <row r="4" spans="1:11" x14ac:dyDescent="0.2">
      <c r="A4" t="s">
        <v>11</v>
      </c>
      <c r="B4">
        <v>8</v>
      </c>
      <c r="C4" t="str">
        <f>LOOKUP(B4,Codex!A:A,Codex!F:F)</f>
        <v>PP_0528_PP_0814_PP_4191</v>
      </c>
      <c r="D4" t="s">
        <v>8</v>
      </c>
      <c r="E4">
        <v>3.99</v>
      </c>
      <c r="F4">
        <v>1878.4214999999999</v>
      </c>
      <c r="G4">
        <v>372.17899999999997</v>
      </c>
      <c r="H4" t="s">
        <v>9</v>
      </c>
      <c r="I4">
        <v>372.17939999999999</v>
      </c>
      <c r="J4" t="str">
        <f t="shared" si="0"/>
        <v>PP_0528_PP_0814_PP_4191-R1</v>
      </c>
      <c r="K4">
        <v>372.17899999999997</v>
      </c>
    </row>
    <row r="5" spans="1:11" x14ac:dyDescent="0.2">
      <c r="A5" t="s">
        <v>12</v>
      </c>
      <c r="B5">
        <v>9</v>
      </c>
      <c r="C5" t="str">
        <f>LOOKUP(B5,Codex!A:A,Codex!F:F)</f>
        <v>PP_0528_PP_0751_PP_4191</v>
      </c>
      <c r="D5" t="s">
        <v>8</v>
      </c>
      <c r="E5">
        <v>3.9870000000000001</v>
      </c>
      <c r="F5">
        <v>1781.7348999999999</v>
      </c>
      <c r="G5">
        <v>400.745</v>
      </c>
      <c r="H5" t="s">
        <v>9</v>
      </c>
      <c r="I5">
        <v>400.74450000000002</v>
      </c>
      <c r="J5" t="str">
        <f t="shared" si="0"/>
        <v>PP_0528_PP_0751_PP_4191-R1</v>
      </c>
      <c r="K5">
        <v>400.745</v>
      </c>
    </row>
    <row r="6" spans="1:11" x14ac:dyDescent="0.2">
      <c r="A6" t="s">
        <v>13</v>
      </c>
      <c r="B6">
        <v>11</v>
      </c>
      <c r="C6" t="str">
        <f>LOOKUP(B6,Codex!A:A,Codex!F:F)</f>
        <v>PP_0528_PP_0815_PP_4191</v>
      </c>
      <c r="D6" t="s">
        <v>8</v>
      </c>
      <c r="E6">
        <v>3.9870000000000001</v>
      </c>
      <c r="F6">
        <v>1844.0844999999999</v>
      </c>
      <c r="G6">
        <v>398.06299999999999</v>
      </c>
      <c r="H6" t="s">
        <v>9</v>
      </c>
      <c r="I6">
        <v>398.06330000000003</v>
      </c>
      <c r="J6" t="str">
        <f t="shared" si="0"/>
        <v>PP_0528_PP_0815_PP_4191-R1</v>
      </c>
      <c r="K6">
        <v>398.06299999999999</v>
      </c>
    </row>
    <row r="7" spans="1:11" x14ac:dyDescent="0.2">
      <c r="A7" t="s">
        <v>14</v>
      </c>
      <c r="B7">
        <v>10</v>
      </c>
      <c r="C7" t="str">
        <f>LOOKUP(B7,Codex!A:A,Codex!F:F)</f>
        <v>PP_0815_PP_1317_PP_4191</v>
      </c>
      <c r="D7" t="s">
        <v>8</v>
      </c>
      <c r="E7">
        <v>3.9860000000000002</v>
      </c>
      <c r="F7">
        <v>974.77670000000001</v>
      </c>
      <c r="G7">
        <v>192.28399999999999</v>
      </c>
      <c r="H7" t="s">
        <v>9</v>
      </c>
      <c r="I7">
        <v>192.28360000000001</v>
      </c>
      <c r="J7" t="str">
        <f t="shared" si="0"/>
        <v>PP_0815_PP_1317_PP_4191-R1</v>
      </c>
      <c r="K7">
        <v>192.28399999999999</v>
      </c>
    </row>
    <row r="8" spans="1:11" x14ac:dyDescent="0.2">
      <c r="A8" t="s">
        <v>15</v>
      </c>
      <c r="B8">
        <v>13</v>
      </c>
      <c r="C8" t="str">
        <f>LOOKUP(B8,Codex!A:A,Codex!F:F)</f>
        <v>PP_0528_PP_0812_PP_4191</v>
      </c>
      <c r="D8" t="s">
        <v>8</v>
      </c>
      <c r="E8">
        <v>3.9809999999999999</v>
      </c>
      <c r="F8">
        <v>1248.6611</v>
      </c>
      <c r="G8">
        <v>343.77100000000002</v>
      </c>
      <c r="H8" t="s">
        <v>9</v>
      </c>
      <c r="I8">
        <v>343.77109999999999</v>
      </c>
      <c r="J8" t="str">
        <f t="shared" si="0"/>
        <v>PP_0528_PP_0812_PP_4191-R1</v>
      </c>
      <c r="K8">
        <v>343.77100000000002</v>
      </c>
    </row>
    <row r="9" spans="1:11" x14ac:dyDescent="0.2">
      <c r="A9" t="s">
        <v>16</v>
      </c>
      <c r="B9">
        <v>15</v>
      </c>
      <c r="C9" t="str">
        <f>LOOKUP(B9,Codex!A:A,Codex!F:F)</f>
        <v>PP_0368_PP_0528_PP_4191</v>
      </c>
      <c r="D9" t="s">
        <v>8</v>
      </c>
      <c r="E9">
        <v>3.9849999999999999</v>
      </c>
      <c r="F9">
        <v>1453.6784</v>
      </c>
      <c r="G9">
        <v>338.72199999999998</v>
      </c>
      <c r="H9" t="s">
        <v>9</v>
      </c>
      <c r="I9">
        <v>338.72190000000001</v>
      </c>
      <c r="J9" t="str">
        <f t="shared" si="0"/>
        <v>PP_0368_PP_0528_PP_4191-R1</v>
      </c>
      <c r="K9">
        <v>338.72199999999998</v>
      </c>
    </row>
    <row r="10" spans="1:11" x14ac:dyDescent="0.2">
      <c r="A10" t="s">
        <v>17</v>
      </c>
      <c r="B10">
        <v>3</v>
      </c>
      <c r="C10" t="str">
        <f>LOOKUP(B10,Codex!A:A,Codex!F:F)</f>
        <v>PP_0528_PP_0813_PP_0815_PP_1317</v>
      </c>
      <c r="D10" t="s">
        <v>8</v>
      </c>
      <c r="E10">
        <v>3.9889999999999999</v>
      </c>
      <c r="F10">
        <v>1996.3743999999999</v>
      </c>
      <c r="G10">
        <v>423.83699999999999</v>
      </c>
      <c r="H10" t="s">
        <v>9</v>
      </c>
      <c r="I10">
        <v>423.83699999999999</v>
      </c>
      <c r="J10" t="str">
        <f>C10&amp;"-R2"</f>
        <v>PP_0528_PP_0813_PP_0815_PP_1317-R2</v>
      </c>
      <c r="K10">
        <v>423.83699999999999</v>
      </c>
    </row>
    <row r="11" spans="1:11" x14ac:dyDescent="0.2">
      <c r="A11" t="s">
        <v>18</v>
      </c>
      <c r="B11">
        <v>7</v>
      </c>
      <c r="C11" t="str">
        <f>LOOKUP(B11,Codex!A:A,Codex!F:F)</f>
        <v>PP_0528_PP_0813_PP_4191</v>
      </c>
      <c r="D11" t="s">
        <v>8</v>
      </c>
      <c r="E11">
        <v>3.9860000000000002</v>
      </c>
      <c r="F11">
        <v>1623.7140999999999</v>
      </c>
      <c r="G11">
        <v>323.04899999999998</v>
      </c>
      <c r="H11" t="s">
        <v>9</v>
      </c>
      <c r="I11">
        <v>323.04860000000002</v>
      </c>
      <c r="J11" t="str">
        <f t="shared" ref="J11:J17" si="1">C11&amp;"-R2"</f>
        <v>PP_0528_PP_0813_PP_4191-R2</v>
      </c>
      <c r="K11">
        <v>323.04899999999998</v>
      </c>
    </row>
    <row r="12" spans="1:11" x14ac:dyDescent="0.2">
      <c r="A12" t="s">
        <v>19</v>
      </c>
      <c r="B12">
        <v>8</v>
      </c>
      <c r="C12" t="str">
        <f>LOOKUP(B12,Codex!A:A,Codex!F:F)</f>
        <v>PP_0528_PP_0814_PP_4191</v>
      </c>
      <c r="D12" t="s">
        <v>8</v>
      </c>
      <c r="E12">
        <v>3.9860000000000002</v>
      </c>
      <c r="F12">
        <v>1520.4828</v>
      </c>
      <c r="G12">
        <v>344.93599999999998</v>
      </c>
      <c r="H12" t="s">
        <v>9</v>
      </c>
      <c r="I12">
        <v>344.9357</v>
      </c>
      <c r="J12" t="str">
        <f t="shared" si="1"/>
        <v>PP_0528_PP_0814_PP_4191-R2</v>
      </c>
      <c r="K12">
        <v>344.93599999999998</v>
      </c>
    </row>
    <row r="13" spans="1:11" x14ac:dyDescent="0.2">
      <c r="A13" t="s">
        <v>20</v>
      </c>
      <c r="B13">
        <v>9</v>
      </c>
      <c r="C13" t="str">
        <f>LOOKUP(B13,Codex!A:A,Codex!F:F)</f>
        <v>PP_0528_PP_0751_PP_4191</v>
      </c>
      <c r="D13" t="s">
        <v>8</v>
      </c>
      <c r="E13">
        <v>3.984</v>
      </c>
      <c r="F13">
        <v>1510.7038</v>
      </c>
      <c r="G13">
        <v>372.29599999999999</v>
      </c>
      <c r="H13" t="s">
        <v>9</v>
      </c>
      <c r="I13">
        <v>372.2955</v>
      </c>
      <c r="J13" t="str">
        <f t="shared" si="1"/>
        <v>PP_0528_PP_0751_PP_4191-R2</v>
      </c>
      <c r="K13">
        <v>372.29599999999999</v>
      </c>
    </row>
    <row r="14" spans="1:11" x14ac:dyDescent="0.2">
      <c r="A14" t="s">
        <v>21</v>
      </c>
      <c r="B14">
        <v>11</v>
      </c>
      <c r="C14" t="str">
        <f>LOOKUP(B14,Codex!A:A,Codex!F:F)</f>
        <v>PP_0528_PP_0815_PP_4191</v>
      </c>
      <c r="D14" t="s">
        <v>8</v>
      </c>
      <c r="E14">
        <v>3.988</v>
      </c>
      <c r="F14">
        <v>1858.8669</v>
      </c>
      <c r="G14">
        <v>384.928</v>
      </c>
      <c r="H14" t="s">
        <v>9</v>
      </c>
      <c r="I14">
        <v>384.92829999999998</v>
      </c>
      <c r="J14" t="str">
        <f t="shared" si="1"/>
        <v>PP_0528_PP_0815_PP_4191-R2</v>
      </c>
      <c r="K14">
        <v>384.928</v>
      </c>
    </row>
    <row r="15" spans="1:11" x14ac:dyDescent="0.2">
      <c r="A15" t="s">
        <v>22</v>
      </c>
      <c r="B15">
        <v>10</v>
      </c>
      <c r="C15" t="str">
        <f>LOOKUP(B15,Codex!A:A,Codex!F:F)</f>
        <v>PP_0815_PP_1317_PP_4191</v>
      </c>
      <c r="D15" t="s">
        <v>8</v>
      </c>
      <c r="E15">
        <v>3.98</v>
      </c>
      <c r="F15">
        <v>671.45920000000001</v>
      </c>
      <c r="G15">
        <v>176.13499999999999</v>
      </c>
      <c r="H15" t="s">
        <v>9</v>
      </c>
      <c r="I15">
        <v>176.13480000000001</v>
      </c>
      <c r="J15" t="str">
        <f t="shared" si="1"/>
        <v>PP_0815_PP_1317_PP_4191-R2</v>
      </c>
      <c r="K15">
        <v>176.13499999999999</v>
      </c>
    </row>
    <row r="16" spans="1:11" x14ac:dyDescent="0.2">
      <c r="A16" t="s">
        <v>23</v>
      </c>
      <c r="B16">
        <v>13</v>
      </c>
      <c r="C16" t="str">
        <f>LOOKUP(B16,Codex!A:A,Codex!F:F)</f>
        <v>PP_0528_PP_0812_PP_4191</v>
      </c>
      <c r="D16" t="s">
        <v>8</v>
      </c>
      <c r="E16">
        <v>3.984</v>
      </c>
      <c r="F16">
        <v>1461.0363</v>
      </c>
      <c r="G16">
        <v>364.548</v>
      </c>
      <c r="H16" t="s">
        <v>9</v>
      </c>
      <c r="I16">
        <v>364.54820000000001</v>
      </c>
      <c r="J16" t="str">
        <f t="shared" si="1"/>
        <v>PP_0528_PP_0812_PP_4191-R2</v>
      </c>
      <c r="K16">
        <v>364.548</v>
      </c>
    </row>
    <row r="17" spans="1:11" x14ac:dyDescent="0.2">
      <c r="A17" t="s">
        <v>24</v>
      </c>
      <c r="B17">
        <v>15</v>
      </c>
      <c r="C17" t="str">
        <f>LOOKUP(B17,Codex!A:A,Codex!F:F)</f>
        <v>PP_0368_PP_0528_PP_4191</v>
      </c>
      <c r="D17" t="s">
        <v>8</v>
      </c>
      <c r="E17">
        <v>3.9820000000000002</v>
      </c>
      <c r="F17">
        <v>1240.7547</v>
      </c>
      <c r="G17">
        <v>328.27699999999999</v>
      </c>
      <c r="H17" t="s">
        <v>9</v>
      </c>
      <c r="I17">
        <v>328.27699999999999</v>
      </c>
      <c r="J17" t="str">
        <f t="shared" si="1"/>
        <v>PP_0368_PP_0528_PP_4191-R2</v>
      </c>
      <c r="K17">
        <v>328.27699999999999</v>
      </c>
    </row>
    <row r="18" spans="1:11" x14ac:dyDescent="0.2">
      <c r="A18" t="s">
        <v>25</v>
      </c>
      <c r="B18">
        <v>3</v>
      </c>
      <c r="C18" t="str">
        <f>LOOKUP(B18,Codex!A:A,Codex!F:F)</f>
        <v>PP_0528_PP_0813_PP_0815_PP_1317</v>
      </c>
      <c r="D18" t="s">
        <v>8</v>
      </c>
      <c r="E18">
        <v>3.9870000000000001</v>
      </c>
      <c r="F18">
        <v>1975.1651999999999</v>
      </c>
      <c r="G18">
        <v>433.41399999999999</v>
      </c>
      <c r="H18" t="s">
        <v>9</v>
      </c>
      <c r="I18">
        <v>433.4135</v>
      </c>
      <c r="J18" t="str">
        <f>C18&amp;"-R3"</f>
        <v>PP_0528_PP_0813_PP_0815_PP_1317-R3</v>
      </c>
      <c r="K18">
        <v>433.41399999999999</v>
      </c>
    </row>
    <row r="19" spans="1:11" x14ac:dyDescent="0.2">
      <c r="A19" t="s">
        <v>26</v>
      </c>
      <c r="B19">
        <v>7</v>
      </c>
      <c r="C19" t="str">
        <f>LOOKUP(B19,Codex!A:A,Codex!F:F)</f>
        <v>PP_0528_PP_0813_PP_4191</v>
      </c>
      <c r="D19" t="s">
        <v>8</v>
      </c>
      <c r="E19">
        <v>3.9820000000000002</v>
      </c>
      <c r="F19">
        <v>1130.0234</v>
      </c>
      <c r="G19">
        <v>299.67899999999997</v>
      </c>
      <c r="H19" t="s">
        <v>9</v>
      </c>
      <c r="I19">
        <v>299.6789</v>
      </c>
      <c r="J19" t="str">
        <f t="shared" ref="J19:J25" si="2">C19&amp;"-R3"</f>
        <v>PP_0528_PP_0813_PP_4191-R3</v>
      </c>
      <c r="K19">
        <v>299.67899999999997</v>
      </c>
    </row>
    <row r="20" spans="1:11" x14ac:dyDescent="0.2">
      <c r="A20" t="s">
        <v>27</v>
      </c>
      <c r="B20">
        <v>8</v>
      </c>
      <c r="C20" t="str">
        <f>LOOKUP(B20,Codex!A:A,Codex!F:F)</f>
        <v>PP_0528_PP_0814_PP_4191</v>
      </c>
      <c r="D20" t="s">
        <v>8</v>
      </c>
      <c r="E20">
        <v>3.988</v>
      </c>
      <c r="F20">
        <v>1719.0419999999999</v>
      </c>
      <c r="G20">
        <v>345.38400000000001</v>
      </c>
      <c r="H20" t="s">
        <v>9</v>
      </c>
      <c r="I20">
        <v>345.38369999999998</v>
      </c>
      <c r="J20" t="str">
        <f t="shared" si="2"/>
        <v>PP_0528_PP_0814_PP_4191-R3</v>
      </c>
      <c r="K20">
        <v>345.38400000000001</v>
      </c>
    </row>
    <row r="21" spans="1:11" x14ac:dyDescent="0.2">
      <c r="A21" t="s">
        <v>28</v>
      </c>
      <c r="B21">
        <v>9</v>
      </c>
      <c r="C21" t="str">
        <f>LOOKUP(B21,Codex!A:A,Codex!F:F)</f>
        <v>PP_0528_PP_0751_PP_4191</v>
      </c>
      <c r="D21" t="s">
        <v>8</v>
      </c>
      <c r="E21">
        <v>3.9870000000000001</v>
      </c>
      <c r="F21">
        <v>1577.2366999999999</v>
      </c>
      <c r="G21">
        <v>356.29399999999998</v>
      </c>
      <c r="H21" t="s">
        <v>9</v>
      </c>
      <c r="I21">
        <v>356.29410000000001</v>
      </c>
      <c r="J21" t="str">
        <f t="shared" si="2"/>
        <v>PP_0528_PP_0751_PP_4191-R3</v>
      </c>
      <c r="K21">
        <v>356.29399999999998</v>
      </c>
    </row>
    <row r="22" spans="1:11" x14ac:dyDescent="0.2">
      <c r="A22" t="s">
        <v>29</v>
      </c>
      <c r="B22">
        <v>11</v>
      </c>
      <c r="C22" t="str">
        <f>LOOKUP(B22,Codex!A:A,Codex!F:F)</f>
        <v>PP_0528_PP_0815_PP_4191</v>
      </c>
      <c r="D22" t="s">
        <v>8</v>
      </c>
      <c r="E22">
        <v>3.988</v>
      </c>
      <c r="F22">
        <v>1707.5869</v>
      </c>
      <c r="G22">
        <v>374.767</v>
      </c>
      <c r="H22" t="s">
        <v>9</v>
      </c>
      <c r="I22">
        <v>374.7672</v>
      </c>
      <c r="J22" t="str">
        <f t="shared" si="2"/>
        <v>PP_0528_PP_0815_PP_4191-R3</v>
      </c>
      <c r="K22">
        <v>374.767</v>
      </c>
    </row>
    <row r="23" spans="1:11" x14ac:dyDescent="0.2">
      <c r="A23" t="s">
        <v>30</v>
      </c>
      <c r="B23">
        <v>10</v>
      </c>
      <c r="C23" t="str">
        <f>LOOKUP(B23,Codex!A:A,Codex!F:F)</f>
        <v>PP_0815_PP_1317_PP_4191</v>
      </c>
      <c r="D23" t="s">
        <v>8</v>
      </c>
      <c r="E23">
        <v>3.9820000000000002</v>
      </c>
      <c r="F23">
        <v>784.36479999999995</v>
      </c>
      <c r="G23">
        <v>184.64699999999999</v>
      </c>
      <c r="H23" t="s">
        <v>9</v>
      </c>
      <c r="I23">
        <v>184.64680000000001</v>
      </c>
      <c r="J23" t="str">
        <f t="shared" si="2"/>
        <v>PP_0815_PP_1317_PP_4191-R3</v>
      </c>
      <c r="K23">
        <v>184.64699999999999</v>
      </c>
    </row>
    <row r="24" spans="1:11" x14ac:dyDescent="0.2">
      <c r="A24" t="s">
        <v>31</v>
      </c>
      <c r="B24">
        <v>13</v>
      </c>
      <c r="C24" t="str">
        <f>LOOKUP(B24,Codex!A:A,Codex!F:F)</f>
        <v>PP_0528_PP_0812_PP_4191</v>
      </c>
      <c r="D24" t="s">
        <v>8</v>
      </c>
      <c r="E24">
        <v>3.988</v>
      </c>
      <c r="F24">
        <v>1719.4269999999999</v>
      </c>
      <c r="G24">
        <v>341.322</v>
      </c>
      <c r="H24" t="s">
        <v>9</v>
      </c>
      <c r="I24">
        <v>341.32159999999999</v>
      </c>
      <c r="J24" t="str">
        <f t="shared" si="2"/>
        <v>PP_0528_PP_0812_PP_4191-R3</v>
      </c>
      <c r="K24">
        <v>341.322</v>
      </c>
    </row>
    <row r="25" spans="1:11" x14ac:dyDescent="0.2">
      <c r="A25" t="s">
        <v>32</v>
      </c>
      <c r="B25">
        <v>15</v>
      </c>
      <c r="C25" t="str">
        <f>LOOKUP(B25,Codex!A:A,Codex!F:F)</f>
        <v>PP_0368_PP_0528_PP_4191</v>
      </c>
      <c r="D25" t="s">
        <v>8</v>
      </c>
      <c r="E25">
        <v>3.99</v>
      </c>
      <c r="F25">
        <v>1715.2644</v>
      </c>
      <c r="G25">
        <v>345.88299999999998</v>
      </c>
      <c r="H25" t="s">
        <v>9</v>
      </c>
      <c r="I25">
        <v>345.88350000000003</v>
      </c>
      <c r="J25" t="str">
        <f t="shared" si="2"/>
        <v>PP_0368_PP_0528_PP_4191-R3</v>
      </c>
      <c r="K25">
        <v>345.88299999999998</v>
      </c>
    </row>
    <row r="26" spans="1:11" x14ac:dyDescent="0.2">
      <c r="A26" t="s">
        <v>33</v>
      </c>
      <c r="B26">
        <v>27</v>
      </c>
      <c r="C26" t="str">
        <f>LOOKUP(B26,Codex!A:A,Codex!F:F)</f>
        <v>PP_0812_PP_0815_PP_1317</v>
      </c>
      <c r="D26" t="s">
        <v>8</v>
      </c>
      <c r="E26">
        <v>4.0579999999999998</v>
      </c>
      <c r="F26">
        <v>2668.6246999999998</v>
      </c>
      <c r="G26">
        <v>400.17700000000002</v>
      </c>
      <c r="H26" t="s">
        <v>9</v>
      </c>
      <c r="I26">
        <v>400.17689999999999</v>
      </c>
      <c r="J26" t="str">
        <f>C26&amp;"-R1"</f>
        <v>PP_0812_PP_0815_PP_1317-R1</v>
      </c>
      <c r="K26">
        <v>400.17700000000002</v>
      </c>
    </row>
    <row r="27" spans="1:11" x14ac:dyDescent="0.2">
      <c r="A27" t="s">
        <v>34</v>
      </c>
      <c r="B27">
        <v>17</v>
      </c>
      <c r="C27" t="str">
        <f>LOOKUP(B27,Codex!A:A,Codex!F:F)</f>
        <v>PP_0751_PP_0815_PP_1317</v>
      </c>
      <c r="D27" t="s">
        <v>8</v>
      </c>
      <c r="E27">
        <v>4.0529999999999999</v>
      </c>
      <c r="F27">
        <v>1430.5135</v>
      </c>
      <c r="G27">
        <v>206.351</v>
      </c>
      <c r="H27" t="s">
        <v>9</v>
      </c>
      <c r="I27">
        <v>206.35059999999999</v>
      </c>
      <c r="J27" t="str">
        <f t="shared" ref="J27:J33" si="3">C27&amp;"-R1"</f>
        <v>PP_0751_PP_0815_PP_1317-R1</v>
      </c>
      <c r="K27">
        <v>206.351</v>
      </c>
    </row>
    <row r="28" spans="1:11" x14ac:dyDescent="0.2">
      <c r="A28" t="s">
        <v>35</v>
      </c>
      <c r="B28">
        <v>19</v>
      </c>
      <c r="C28" t="str">
        <f>LOOKUP(B28,Codex!A:A,Codex!F:F)</f>
        <v>PP_0814_PP_0815_PP_1317</v>
      </c>
      <c r="D28" t="s">
        <v>8</v>
      </c>
      <c r="E28">
        <v>4.056</v>
      </c>
      <c r="F28">
        <v>2164.1014</v>
      </c>
      <c r="G28">
        <v>321.48700000000002</v>
      </c>
      <c r="H28" t="s">
        <v>9</v>
      </c>
      <c r="I28">
        <v>321.48680000000002</v>
      </c>
      <c r="J28" t="str">
        <f t="shared" si="3"/>
        <v>PP_0814_PP_0815_PP_1317-R1</v>
      </c>
      <c r="K28">
        <v>321.48700000000002</v>
      </c>
    </row>
    <row r="29" spans="1:11" x14ac:dyDescent="0.2">
      <c r="A29" t="s">
        <v>36</v>
      </c>
      <c r="B29">
        <v>21</v>
      </c>
      <c r="C29" t="str">
        <f>LOOKUP(B29,Codex!A:A,Codex!F:F)</f>
        <v>PP_0813_PP_0815_PP_1317</v>
      </c>
      <c r="D29" t="s">
        <v>8</v>
      </c>
      <c r="E29">
        <v>4.0590000000000002</v>
      </c>
      <c r="F29">
        <v>2813.8804</v>
      </c>
      <c r="G29">
        <v>417.666</v>
      </c>
      <c r="H29" t="s">
        <v>9</v>
      </c>
      <c r="I29">
        <v>417.66550000000001</v>
      </c>
      <c r="J29" t="str">
        <f t="shared" si="3"/>
        <v>PP_0813_PP_0815_PP_1317-R1</v>
      </c>
      <c r="K29">
        <v>417.666</v>
      </c>
    </row>
    <row r="30" spans="1:11" x14ac:dyDescent="0.2">
      <c r="A30" t="s">
        <v>37</v>
      </c>
      <c r="B30">
        <v>22</v>
      </c>
      <c r="C30" t="str">
        <f>LOOKUP(B30,Codex!A:A,Codex!F:F)</f>
        <v>PP_0815_PP_1317_PP_4189</v>
      </c>
      <c r="D30" t="s">
        <v>8</v>
      </c>
      <c r="E30">
        <v>4.056</v>
      </c>
      <c r="F30">
        <v>1903.2991</v>
      </c>
      <c r="G30">
        <v>272.81400000000002</v>
      </c>
      <c r="H30" t="s">
        <v>9</v>
      </c>
      <c r="I30">
        <v>272.81450000000001</v>
      </c>
      <c r="J30" t="str">
        <f t="shared" si="3"/>
        <v>PP_0815_PP_1317_PP_4189-R1</v>
      </c>
      <c r="K30">
        <v>272.81400000000002</v>
      </c>
    </row>
    <row r="31" spans="1:11" x14ac:dyDescent="0.2">
      <c r="A31" t="s">
        <v>38</v>
      </c>
      <c r="B31">
        <v>23</v>
      </c>
      <c r="C31" t="str">
        <f>LOOKUP(B31,Codex!A:A,Codex!F:F)</f>
        <v>PP_0813_PP_4189_PP_4191</v>
      </c>
      <c r="D31" t="s">
        <v>8</v>
      </c>
      <c r="E31">
        <v>4.0609999999999999</v>
      </c>
      <c r="F31">
        <v>2771.386</v>
      </c>
      <c r="G31">
        <v>380.03100000000001</v>
      </c>
      <c r="H31" t="s">
        <v>9</v>
      </c>
      <c r="I31">
        <v>380.03059999999999</v>
      </c>
      <c r="J31" t="str">
        <f t="shared" si="3"/>
        <v>PP_0813_PP_4189_PP_4191-R1</v>
      </c>
      <c r="K31">
        <v>380.03100000000001</v>
      </c>
    </row>
    <row r="32" spans="1:11" x14ac:dyDescent="0.2">
      <c r="A32" t="s">
        <v>39</v>
      </c>
      <c r="B32">
        <v>26</v>
      </c>
      <c r="C32" t="str">
        <f>LOOKUP(B32,Codex!A:A,Codex!F:F)</f>
        <v>PP_0751_PP_0813_PP_4191</v>
      </c>
      <c r="D32" t="s">
        <v>8</v>
      </c>
      <c r="E32">
        <v>4.0549999999999997</v>
      </c>
      <c r="F32">
        <v>1641.9659999999999</v>
      </c>
      <c r="G32">
        <v>235.62799999999999</v>
      </c>
      <c r="H32" t="s">
        <v>9</v>
      </c>
      <c r="I32">
        <v>235.62799999999999</v>
      </c>
      <c r="J32" t="str">
        <f t="shared" si="3"/>
        <v>PP_0751_PP_0813_PP_4191-R1</v>
      </c>
      <c r="K32">
        <v>235.62799999999999</v>
      </c>
    </row>
    <row r="33" spans="1:11" x14ac:dyDescent="0.2">
      <c r="A33" t="s">
        <v>40</v>
      </c>
      <c r="B33">
        <v>61</v>
      </c>
      <c r="C33" t="s">
        <v>78</v>
      </c>
      <c r="D33" t="s">
        <v>8</v>
      </c>
      <c r="E33">
        <v>4.05</v>
      </c>
      <c r="F33">
        <v>986.25289999999995</v>
      </c>
      <c r="G33">
        <v>164.51400000000001</v>
      </c>
      <c r="H33" t="s">
        <v>9</v>
      </c>
      <c r="I33">
        <v>164.51410000000001</v>
      </c>
      <c r="J33" t="str">
        <f t="shared" si="3"/>
        <v>Control-R1</v>
      </c>
      <c r="K33">
        <v>164.51400000000001</v>
      </c>
    </row>
    <row r="34" spans="1:11" x14ac:dyDescent="0.2">
      <c r="A34" t="s">
        <v>41</v>
      </c>
      <c r="B34">
        <v>27</v>
      </c>
      <c r="C34" t="str">
        <f>LOOKUP(B34,Codex!A:A,Codex!F:F)</f>
        <v>PP_0812_PP_0815_PP_1317</v>
      </c>
      <c r="D34" t="s">
        <v>8</v>
      </c>
      <c r="E34">
        <v>4.0549999999999997</v>
      </c>
      <c r="F34">
        <v>2306.9852999999998</v>
      </c>
      <c r="G34">
        <v>401.12299999999999</v>
      </c>
      <c r="H34" t="s">
        <v>9</v>
      </c>
      <c r="I34">
        <v>401.12329999999997</v>
      </c>
      <c r="J34" t="str">
        <f>C34&amp;"-R2"</f>
        <v>PP_0812_PP_0815_PP_1317-R2</v>
      </c>
      <c r="K34">
        <v>401.12299999999999</v>
      </c>
    </row>
    <row r="35" spans="1:11" x14ac:dyDescent="0.2">
      <c r="A35" t="s">
        <v>42</v>
      </c>
      <c r="B35">
        <v>17</v>
      </c>
      <c r="C35" t="str">
        <f>LOOKUP(B35,Codex!A:A,Codex!F:F)</f>
        <v>PP_0751_PP_0815_PP_1317</v>
      </c>
      <c r="D35" t="s">
        <v>8</v>
      </c>
      <c r="E35">
        <v>4.0529999999999999</v>
      </c>
      <c r="F35">
        <v>1406.7104999999999</v>
      </c>
      <c r="G35">
        <v>209.58600000000001</v>
      </c>
      <c r="H35" t="s">
        <v>9</v>
      </c>
      <c r="I35">
        <v>209.5857</v>
      </c>
      <c r="J35" t="str">
        <f t="shared" ref="J35:J41" si="4">C35&amp;"-R2"</f>
        <v>PP_0751_PP_0815_PP_1317-R2</v>
      </c>
      <c r="K35">
        <v>209.58600000000001</v>
      </c>
    </row>
    <row r="36" spans="1:11" x14ac:dyDescent="0.2">
      <c r="A36" t="s">
        <v>43</v>
      </c>
      <c r="B36">
        <v>19</v>
      </c>
      <c r="C36" t="str">
        <f>LOOKUP(B36,Codex!A:A,Codex!F:F)</f>
        <v>PP_0814_PP_0815_PP_1317</v>
      </c>
      <c r="D36" t="s">
        <v>8</v>
      </c>
      <c r="E36">
        <v>4.0570000000000004</v>
      </c>
      <c r="F36">
        <v>2487.4376000000002</v>
      </c>
      <c r="G36">
        <v>379.23399999999998</v>
      </c>
      <c r="H36" t="s">
        <v>9</v>
      </c>
      <c r="I36">
        <v>379.2337</v>
      </c>
      <c r="J36" t="str">
        <f t="shared" si="4"/>
        <v>PP_0814_PP_0815_PP_1317-R2</v>
      </c>
      <c r="K36">
        <v>379.23399999999998</v>
      </c>
    </row>
    <row r="37" spans="1:11" x14ac:dyDescent="0.2">
      <c r="A37" t="s">
        <v>44</v>
      </c>
      <c r="B37">
        <v>21</v>
      </c>
      <c r="C37" t="str">
        <f>LOOKUP(B37,Codex!A:A,Codex!F:F)</f>
        <v>PP_0813_PP_0815_PP_1317</v>
      </c>
      <c r="D37" t="s">
        <v>8</v>
      </c>
      <c r="E37">
        <v>4.0579999999999998</v>
      </c>
      <c r="F37">
        <v>2551.9468000000002</v>
      </c>
      <c r="G37">
        <v>409.51799999999997</v>
      </c>
      <c r="H37" t="s">
        <v>9</v>
      </c>
      <c r="I37">
        <v>409.51760000000002</v>
      </c>
      <c r="J37" t="str">
        <f t="shared" si="4"/>
        <v>PP_0813_PP_0815_PP_1317-R2</v>
      </c>
      <c r="K37">
        <v>409.51799999999997</v>
      </c>
    </row>
    <row r="38" spans="1:11" x14ac:dyDescent="0.2">
      <c r="A38" t="s">
        <v>45</v>
      </c>
      <c r="B38">
        <v>22</v>
      </c>
      <c r="C38" t="str">
        <f>LOOKUP(B38,Codex!A:A,Codex!F:F)</f>
        <v>PP_0815_PP_1317_PP_4189</v>
      </c>
      <c r="D38" t="s">
        <v>8</v>
      </c>
      <c r="E38">
        <v>4.0529999999999999</v>
      </c>
      <c r="F38">
        <v>1621.2775999999999</v>
      </c>
      <c r="G38">
        <v>276.71899999999999</v>
      </c>
      <c r="H38" t="s">
        <v>9</v>
      </c>
      <c r="I38">
        <v>276.71850000000001</v>
      </c>
      <c r="J38" t="str">
        <f t="shared" si="4"/>
        <v>PP_0815_PP_1317_PP_4189-R2</v>
      </c>
      <c r="K38">
        <v>276.71899999999999</v>
      </c>
    </row>
    <row r="39" spans="1:11" x14ac:dyDescent="0.2">
      <c r="A39" t="s">
        <v>46</v>
      </c>
      <c r="B39">
        <v>23</v>
      </c>
      <c r="C39" t="str">
        <f>LOOKUP(B39,Codex!A:A,Codex!F:F)</f>
        <v>PP_0813_PP_4189_PP_4191</v>
      </c>
      <c r="D39" t="s">
        <v>8</v>
      </c>
      <c r="E39">
        <v>4.0579999999999998</v>
      </c>
      <c r="F39">
        <v>2422.6614</v>
      </c>
      <c r="G39">
        <v>389.84300000000002</v>
      </c>
      <c r="H39" t="s">
        <v>9</v>
      </c>
      <c r="I39">
        <v>389.8426</v>
      </c>
      <c r="J39" t="str">
        <f t="shared" si="4"/>
        <v>PP_0813_PP_4189_PP_4191-R2</v>
      </c>
      <c r="K39">
        <v>389.84300000000002</v>
      </c>
    </row>
    <row r="40" spans="1:11" x14ac:dyDescent="0.2">
      <c r="A40" t="s">
        <v>47</v>
      </c>
      <c r="B40">
        <v>26</v>
      </c>
      <c r="C40" t="str">
        <f>LOOKUP(B40,Codex!A:A,Codex!F:F)</f>
        <v>PP_0751_PP_0813_PP_4191</v>
      </c>
      <c r="D40" t="s">
        <v>8</v>
      </c>
      <c r="E40">
        <v>4.0570000000000004</v>
      </c>
      <c r="F40">
        <v>1546.7833000000001</v>
      </c>
      <c r="G40">
        <v>219.101</v>
      </c>
      <c r="H40" t="s">
        <v>9</v>
      </c>
      <c r="I40">
        <v>219.10140000000001</v>
      </c>
      <c r="J40" t="str">
        <f t="shared" si="4"/>
        <v>PP_0751_PP_0813_PP_4191-R2</v>
      </c>
      <c r="K40">
        <v>219.101</v>
      </c>
    </row>
    <row r="41" spans="1:11" x14ac:dyDescent="0.2">
      <c r="A41" t="s">
        <v>48</v>
      </c>
      <c r="B41">
        <v>61</v>
      </c>
      <c r="C41" t="s">
        <v>78</v>
      </c>
      <c r="D41" t="s">
        <v>8</v>
      </c>
      <c r="E41">
        <v>4.0549999999999997</v>
      </c>
      <c r="F41">
        <v>1180.3620000000001</v>
      </c>
      <c r="G41">
        <v>164.346</v>
      </c>
      <c r="H41" t="s">
        <v>9</v>
      </c>
      <c r="I41">
        <v>164.34610000000001</v>
      </c>
      <c r="J41" t="str">
        <f t="shared" si="4"/>
        <v>Control-R2</v>
      </c>
      <c r="K41">
        <v>164.346</v>
      </c>
    </row>
    <row r="42" spans="1:11" x14ac:dyDescent="0.2">
      <c r="A42" t="s">
        <v>49</v>
      </c>
      <c r="B42">
        <v>27</v>
      </c>
      <c r="C42" t="str">
        <f>LOOKUP(B42,Codex!A:A,Codex!F:F)</f>
        <v>PP_0812_PP_0815_PP_1317</v>
      </c>
      <c r="D42" t="s">
        <v>8</v>
      </c>
      <c r="E42">
        <v>4.0599999999999996</v>
      </c>
      <c r="F42">
        <v>2756.7438999999999</v>
      </c>
      <c r="G42">
        <v>446.798</v>
      </c>
      <c r="H42" t="s">
        <v>9</v>
      </c>
      <c r="I42">
        <v>446.79820000000001</v>
      </c>
      <c r="J42" t="str">
        <f>C42&amp;"-R3"</f>
        <v>PP_0812_PP_0815_PP_1317-R3</v>
      </c>
      <c r="K42">
        <v>446.798</v>
      </c>
    </row>
    <row r="43" spans="1:11" x14ac:dyDescent="0.2">
      <c r="A43" t="s">
        <v>50</v>
      </c>
      <c r="B43">
        <v>17</v>
      </c>
      <c r="C43" t="str">
        <f>LOOKUP(B43,Codex!A:A,Codex!F:F)</f>
        <v>PP_0751_PP_0815_PP_1317</v>
      </c>
      <c r="D43" t="s">
        <v>8</v>
      </c>
      <c r="E43">
        <v>4.0549999999999997</v>
      </c>
      <c r="F43">
        <v>1443.3793000000001</v>
      </c>
      <c r="G43">
        <v>210.15299999999999</v>
      </c>
      <c r="H43" t="s">
        <v>9</v>
      </c>
      <c r="I43">
        <v>210.1534</v>
      </c>
      <c r="J43" t="str">
        <f t="shared" ref="J43:J49" si="5">C43&amp;"-R3"</f>
        <v>PP_0751_PP_0815_PP_1317-R3</v>
      </c>
      <c r="K43">
        <v>210.15299999999999</v>
      </c>
    </row>
    <row r="44" spans="1:11" x14ac:dyDescent="0.2">
      <c r="A44" t="s">
        <v>51</v>
      </c>
      <c r="B44">
        <v>19</v>
      </c>
      <c r="C44" t="str">
        <f>LOOKUP(B44,Codex!A:A,Codex!F:F)</f>
        <v>PP_0814_PP_0815_PP_1317</v>
      </c>
      <c r="D44" t="s">
        <v>8</v>
      </c>
      <c r="E44">
        <v>4.0549999999999997</v>
      </c>
      <c r="F44">
        <v>2142.5706</v>
      </c>
      <c r="G44">
        <v>382.54599999999999</v>
      </c>
      <c r="H44" t="s">
        <v>9</v>
      </c>
      <c r="I44">
        <v>382.54610000000002</v>
      </c>
      <c r="J44" t="str">
        <f t="shared" si="5"/>
        <v>PP_0814_PP_0815_PP_1317-R3</v>
      </c>
      <c r="K44">
        <v>382.54599999999999</v>
      </c>
    </row>
    <row r="45" spans="1:11" x14ac:dyDescent="0.2">
      <c r="A45" t="s">
        <v>52</v>
      </c>
      <c r="B45">
        <v>21</v>
      </c>
      <c r="C45" t="str">
        <f>LOOKUP(B45,Codex!A:A,Codex!F:F)</f>
        <v>PP_0813_PP_0815_PP_1317</v>
      </c>
      <c r="D45" t="s">
        <v>8</v>
      </c>
      <c r="E45">
        <v>4.0579999999999998</v>
      </c>
      <c r="F45">
        <v>2259.0553</v>
      </c>
      <c r="G45">
        <v>385.303</v>
      </c>
      <c r="H45" t="s">
        <v>9</v>
      </c>
      <c r="I45">
        <v>385.30329999999998</v>
      </c>
      <c r="J45" t="str">
        <f t="shared" si="5"/>
        <v>PP_0813_PP_0815_PP_1317-R3</v>
      </c>
      <c r="K45">
        <v>385.303</v>
      </c>
    </row>
    <row r="46" spans="1:11" x14ac:dyDescent="0.2">
      <c r="A46" t="s">
        <v>53</v>
      </c>
      <c r="B46">
        <v>22</v>
      </c>
      <c r="C46" t="str">
        <f>LOOKUP(B46,Codex!A:A,Codex!F:F)</f>
        <v>PP_0815_PP_1317_PP_4189</v>
      </c>
      <c r="D46" t="s">
        <v>8</v>
      </c>
      <c r="E46">
        <v>4.0549999999999997</v>
      </c>
      <c r="F46">
        <v>1669.5868</v>
      </c>
      <c r="G46">
        <v>270.61599999999999</v>
      </c>
      <c r="H46" t="s">
        <v>9</v>
      </c>
      <c r="I46">
        <v>270.61579999999998</v>
      </c>
      <c r="J46" t="str">
        <f t="shared" si="5"/>
        <v>PP_0815_PP_1317_PP_4189-R3</v>
      </c>
      <c r="K46">
        <v>270.61599999999999</v>
      </c>
    </row>
    <row r="47" spans="1:11" x14ac:dyDescent="0.2">
      <c r="A47" t="s">
        <v>54</v>
      </c>
      <c r="B47">
        <v>23</v>
      </c>
      <c r="C47" t="str">
        <f>LOOKUP(B47,Codex!A:A,Codex!F:F)</f>
        <v>PP_0813_PP_4189_PP_4191</v>
      </c>
      <c r="D47" t="s">
        <v>8</v>
      </c>
      <c r="E47">
        <v>4.0579999999999998</v>
      </c>
      <c r="F47">
        <v>2342.2813999999998</v>
      </c>
      <c r="G47">
        <v>393.28199999999998</v>
      </c>
      <c r="H47" t="s">
        <v>9</v>
      </c>
      <c r="I47">
        <v>393.2824</v>
      </c>
      <c r="J47" t="str">
        <f t="shared" si="5"/>
        <v>PP_0813_PP_4189_PP_4191-R3</v>
      </c>
      <c r="K47">
        <v>393.28199999999998</v>
      </c>
    </row>
    <row r="48" spans="1:11" x14ac:dyDescent="0.2">
      <c r="A48" t="s">
        <v>55</v>
      </c>
      <c r="B48">
        <v>26</v>
      </c>
      <c r="C48" t="str">
        <f>LOOKUP(B48,Codex!A:A,Codex!F:F)</f>
        <v>PP_0751_PP_0813_PP_4191</v>
      </c>
      <c r="D48" t="s">
        <v>8</v>
      </c>
      <c r="E48">
        <v>4.05</v>
      </c>
      <c r="F48">
        <v>1325.2245</v>
      </c>
      <c r="G48">
        <v>247.982</v>
      </c>
      <c r="H48" t="s">
        <v>9</v>
      </c>
      <c r="I48">
        <v>247.9821</v>
      </c>
      <c r="J48" t="str">
        <f t="shared" si="5"/>
        <v>PP_0751_PP_0813_PP_4191-R3</v>
      </c>
      <c r="K48">
        <v>247.982</v>
      </c>
    </row>
    <row r="49" spans="1:11" x14ac:dyDescent="0.2">
      <c r="A49" t="s">
        <v>56</v>
      </c>
      <c r="B49">
        <v>61</v>
      </c>
      <c r="C49" t="s">
        <v>78</v>
      </c>
      <c r="D49" t="s">
        <v>8</v>
      </c>
      <c r="E49">
        <v>4.0469999999999997</v>
      </c>
      <c r="F49">
        <v>918.83320000000003</v>
      </c>
      <c r="G49">
        <v>182.11099999999999</v>
      </c>
      <c r="H49" t="s">
        <v>9</v>
      </c>
      <c r="I49">
        <v>182.1113</v>
      </c>
      <c r="J49" t="str">
        <f t="shared" si="5"/>
        <v>Control-R3</v>
      </c>
      <c r="K49">
        <v>182.11099999999999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C7A2-4324-4906-AD05-1954AAD568DD}">
  <dimension ref="A1:P49"/>
  <sheetViews>
    <sheetView topLeftCell="A12" workbookViewId="0">
      <selection activeCell="K1" sqref="K1:L49"/>
    </sheetView>
  </sheetViews>
  <sheetFormatPr baseColWidth="10" defaultColWidth="8.83203125" defaultRowHeight="15" x14ac:dyDescent="0.2"/>
  <cols>
    <col min="1" max="1" width="26.5" customWidth="1"/>
    <col min="11" max="11" width="15.5" customWidth="1"/>
    <col min="14" max="14" width="28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522</v>
      </c>
      <c r="L1" t="s">
        <v>4</v>
      </c>
    </row>
    <row r="2" spans="1:16" x14ac:dyDescent="0.2">
      <c r="A2" t="s">
        <v>478</v>
      </c>
      <c r="B2" t="s">
        <v>8</v>
      </c>
      <c r="C2">
        <v>3.9849999999999999</v>
      </c>
      <c r="D2">
        <v>1312.9921999999999</v>
      </c>
      <c r="E2">
        <v>308.83699999999999</v>
      </c>
      <c r="F2" t="s">
        <v>9</v>
      </c>
      <c r="G2">
        <v>308.83679999999998</v>
      </c>
      <c r="H2">
        <v>26</v>
      </c>
      <c r="I2" t="str">
        <f>LOOKUP(H2,Codex!A:A,Codex!F:F)</f>
        <v>PP_0751_PP_0813_PP_4191</v>
      </c>
      <c r="K2" t="str">
        <f>I2&amp;"-R1"</f>
        <v>PP_0751_PP_0813_PP_4191-R1</v>
      </c>
      <c r="L2">
        <f t="shared" ref="L2:L49" si="0">G2</f>
        <v>308.83679999999998</v>
      </c>
      <c r="N2" t="str">
        <f>K2</f>
        <v>PP_0751_PP_0813_PP_4191-R1</v>
      </c>
      <c r="O2">
        <f>AVERAGE(L2,L10,L18)</f>
        <v>297.89159999999998</v>
      </c>
      <c r="P2">
        <f>STDEV(L2,L10,L18)</f>
        <v>12.050952777270348</v>
      </c>
    </row>
    <row r="3" spans="1:16" x14ac:dyDescent="0.2">
      <c r="A3" t="s">
        <v>486</v>
      </c>
      <c r="B3" t="s">
        <v>8</v>
      </c>
      <c r="C3">
        <v>3.988</v>
      </c>
      <c r="D3">
        <v>1736.3203000000001</v>
      </c>
      <c r="E3">
        <v>403.23099999999999</v>
      </c>
      <c r="F3" t="s">
        <v>9</v>
      </c>
      <c r="G3">
        <v>403.2312</v>
      </c>
      <c r="H3">
        <v>30</v>
      </c>
      <c r="I3" t="str">
        <f>LOOKUP(H3,Codex!A:A,Codex!F:F)</f>
        <v>PP_0751_PP_0813_PP_4189</v>
      </c>
      <c r="K3" t="str">
        <f t="shared" ref="K3:K9" si="1">I3&amp;"-R1"</f>
        <v>PP_0751_PP_0813_PP_4189-R1</v>
      </c>
      <c r="L3">
        <f t="shared" si="0"/>
        <v>403.2312</v>
      </c>
      <c r="N3" t="str">
        <f t="shared" ref="N3:N9" si="2">K3</f>
        <v>PP_0751_PP_0813_PP_4189-R1</v>
      </c>
      <c r="O3">
        <f>AVERAGE(L3,L11,L19)</f>
        <v>362.33446666666669</v>
      </c>
      <c r="P3">
        <f t="shared" ref="P3:P9" si="3">STDEV(L3,L11,L19)</f>
        <v>35.977859834255476</v>
      </c>
    </row>
    <row r="4" spans="1:16" x14ac:dyDescent="0.2">
      <c r="A4" t="s">
        <v>473</v>
      </c>
      <c r="B4" t="s">
        <v>8</v>
      </c>
      <c r="C4">
        <v>3.9870000000000001</v>
      </c>
      <c r="D4">
        <v>1480.8812</v>
      </c>
      <c r="E4">
        <v>335.95499999999998</v>
      </c>
      <c r="F4" t="s">
        <v>9</v>
      </c>
      <c r="G4">
        <v>335.95530000000002</v>
      </c>
      <c r="H4">
        <v>31</v>
      </c>
      <c r="I4" t="str">
        <f>LOOKUP(H4,Codex!A:A,Codex!F:F)</f>
        <v>PP_0751_PP_0814_PP_1769</v>
      </c>
      <c r="K4" t="str">
        <f t="shared" si="1"/>
        <v>PP_0751_PP_0814_PP_1769-R1</v>
      </c>
      <c r="L4">
        <f t="shared" si="0"/>
        <v>335.95530000000002</v>
      </c>
      <c r="N4" t="str">
        <f t="shared" si="2"/>
        <v>PP_0751_PP_0814_PP_1769-R1</v>
      </c>
      <c r="O4">
        <f t="shared" ref="O4:O8" si="4">AVERAGE(L4,L12,L20)</f>
        <v>322.09273333333334</v>
      </c>
      <c r="P4">
        <f t="shared" si="3"/>
        <v>12.005756800940706</v>
      </c>
    </row>
    <row r="5" spans="1:16" x14ac:dyDescent="0.2">
      <c r="A5" t="s">
        <v>485</v>
      </c>
      <c r="B5" t="s">
        <v>8</v>
      </c>
      <c r="C5">
        <v>3.984</v>
      </c>
      <c r="D5">
        <v>924.74639999999999</v>
      </c>
      <c r="E5">
        <v>221.11600000000001</v>
      </c>
      <c r="F5" t="s">
        <v>9</v>
      </c>
      <c r="G5">
        <v>221.11600000000001</v>
      </c>
      <c r="H5">
        <v>32</v>
      </c>
      <c r="I5" t="str">
        <f>LOOKUP(H5,Codex!A:A,Codex!F:F)</f>
        <v>PP_0751_PP_0813_PP_0814</v>
      </c>
      <c r="K5" t="str">
        <f t="shared" si="1"/>
        <v>PP_0751_PP_0813_PP_0814-R1</v>
      </c>
      <c r="L5">
        <f t="shared" si="0"/>
        <v>221.11600000000001</v>
      </c>
      <c r="N5" t="str">
        <f t="shared" si="2"/>
        <v>PP_0751_PP_0813_PP_0814-R1</v>
      </c>
      <c r="O5">
        <f t="shared" si="4"/>
        <v>227.50016666666667</v>
      </c>
      <c r="P5">
        <f t="shared" si="3"/>
        <v>9.6534603248438007</v>
      </c>
    </row>
    <row r="6" spans="1:16" x14ac:dyDescent="0.2">
      <c r="A6" t="s">
        <v>484</v>
      </c>
      <c r="B6" t="s">
        <v>8</v>
      </c>
      <c r="C6">
        <v>3.9849999999999999</v>
      </c>
      <c r="D6">
        <v>944.42729999999995</v>
      </c>
      <c r="E6">
        <v>194.821</v>
      </c>
      <c r="F6" t="s">
        <v>9</v>
      </c>
      <c r="G6">
        <v>194.82069999999999</v>
      </c>
      <c r="H6">
        <v>33</v>
      </c>
      <c r="I6" t="str">
        <f>LOOKUP(H6,Codex!A:A,Codex!F:F)</f>
        <v>PP_0813_PP_1769_PP_4189</v>
      </c>
      <c r="K6" t="str">
        <f t="shared" si="1"/>
        <v>PP_0813_PP_1769_PP_4189-R1</v>
      </c>
      <c r="L6">
        <f t="shared" si="0"/>
        <v>194.82069999999999</v>
      </c>
      <c r="N6" t="str">
        <f t="shared" si="2"/>
        <v>PP_0813_PP_1769_PP_4189-R1</v>
      </c>
      <c r="O6">
        <f t="shared" si="4"/>
        <v>224.50496666666666</v>
      </c>
      <c r="P6">
        <f t="shared" si="3"/>
        <v>25.78718167022782</v>
      </c>
    </row>
    <row r="7" spans="1:16" x14ac:dyDescent="0.2">
      <c r="A7" t="s">
        <v>482</v>
      </c>
      <c r="B7" t="s">
        <v>8</v>
      </c>
      <c r="C7">
        <v>3.988</v>
      </c>
      <c r="D7">
        <v>1467.3596</v>
      </c>
      <c r="E7">
        <v>287.21800000000002</v>
      </c>
      <c r="F7" t="s">
        <v>9</v>
      </c>
      <c r="G7">
        <v>287.21789999999999</v>
      </c>
      <c r="H7">
        <v>35</v>
      </c>
      <c r="I7" t="str">
        <f>LOOKUP(H7,Codex!A:A,Codex!F:F)</f>
        <v>PP_0813_PP_0814_PP_1769</v>
      </c>
      <c r="K7" t="str">
        <f t="shared" si="1"/>
        <v>PP_0813_PP_0814_PP_1769-R1</v>
      </c>
      <c r="L7">
        <f t="shared" si="0"/>
        <v>287.21789999999999</v>
      </c>
      <c r="N7" t="str">
        <f t="shared" si="2"/>
        <v>PP_0813_PP_0814_PP_1769-R1</v>
      </c>
      <c r="O7">
        <f t="shared" si="4"/>
        <v>275.21553333333333</v>
      </c>
      <c r="P7">
        <f t="shared" si="3"/>
        <v>10.424003555416375</v>
      </c>
    </row>
    <row r="8" spans="1:16" x14ac:dyDescent="0.2">
      <c r="A8" t="s">
        <v>483</v>
      </c>
      <c r="B8" t="s">
        <v>8</v>
      </c>
      <c r="C8">
        <v>3.9889999999999999</v>
      </c>
      <c r="D8">
        <v>1852.8240000000001</v>
      </c>
      <c r="E8">
        <v>426.11700000000002</v>
      </c>
      <c r="F8" t="s">
        <v>9</v>
      </c>
      <c r="G8">
        <v>426.11669999999998</v>
      </c>
      <c r="H8">
        <v>36</v>
      </c>
      <c r="I8" t="str">
        <f>LOOKUP(H8,Codex!A:A,Codex!F:F)</f>
        <v>PP_0751_PP_0814</v>
      </c>
      <c r="K8" t="str">
        <f t="shared" si="1"/>
        <v>PP_0751_PP_0814-R1</v>
      </c>
      <c r="L8">
        <f t="shared" si="0"/>
        <v>426.11669999999998</v>
      </c>
      <c r="N8" t="str">
        <f t="shared" si="2"/>
        <v>PP_0751_PP_0814-R1</v>
      </c>
      <c r="O8">
        <f t="shared" si="4"/>
        <v>426.91963333333337</v>
      </c>
      <c r="P8">
        <f t="shared" si="3"/>
        <v>23.711898054422679</v>
      </c>
    </row>
    <row r="9" spans="1:16" x14ac:dyDescent="0.2">
      <c r="A9" t="s">
        <v>487</v>
      </c>
      <c r="B9" t="s">
        <v>8</v>
      </c>
      <c r="C9">
        <v>3.9870000000000001</v>
      </c>
      <c r="D9">
        <v>1420.0932</v>
      </c>
      <c r="E9">
        <v>303.375</v>
      </c>
      <c r="F9" t="s">
        <v>9</v>
      </c>
      <c r="G9">
        <v>303.37520000000001</v>
      </c>
      <c r="H9">
        <v>37</v>
      </c>
      <c r="I9" t="str">
        <f>LOOKUP(H9,Codex!A:A,Codex!F:F)</f>
        <v>PP_0813_PP_0814</v>
      </c>
      <c r="K9" t="str">
        <f t="shared" si="1"/>
        <v>PP_0813_PP_0814-R1</v>
      </c>
      <c r="L9">
        <f t="shared" si="0"/>
        <v>303.37520000000001</v>
      </c>
      <c r="N9" t="str">
        <f t="shared" si="2"/>
        <v>PP_0813_PP_0814-R1</v>
      </c>
      <c r="O9">
        <f>AVERAGE(L9,L17,L25)</f>
        <v>339.0017666666667</v>
      </c>
      <c r="P9">
        <f t="shared" si="3"/>
        <v>44.2547335088951</v>
      </c>
    </row>
    <row r="10" spans="1:16" x14ac:dyDescent="0.2">
      <c r="A10" t="s">
        <v>517</v>
      </c>
      <c r="B10" t="s">
        <v>8</v>
      </c>
      <c r="C10">
        <v>3.9870000000000001</v>
      </c>
      <c r="D10">
        <v>1405.7430999999999</v>
      </c>
      <c r="E10">
        <v>284.97699999999998</v>
      </c>
      <c r="F10" t="s">
        <v>9</v>
      </c>
      <c r="G10">
        <v>284.97739999999999</v>
      </c>
      <c r="H10">
        <v>26</v>
      </c>
      <c r="I10" t="str">
        <f>LOOKUP(H10,Codex!A:A,Codex!F:F)</f>
        <v>PP_0751_PP_0813_PP_4191</v>
      </c>
      <c r="K10" t="str">
        <f>I10&amp;"-R2"</f>
        <v>PP_0751_PP_0813_PP_4191-R2</v>
      </c>
      <c r="L10">
        <f t="shared" si="0"/>
        <v>284.97739999999999</v>
      </c>
    </row>
    <row r="11" spans="1:16" x14ac:dyDescent="0.2">
      <c r="A11" t="s">
        <v>505</v>
      </c>
      <c r="B11" t="s">
        <v>8</v>
      </c>
      <c r="C11">
        <v>3.988</v>
      </c>
      <c r="D11">
        <v>1524.6334999999999</v>
      </c>
      <c r="E11">
        <v>348.21100000000001</v>
      </c>
      <c r="F11" t="s">
        <v>9</v>
      </c>
      <c r="G11">
        <v>348.2106</v>
      </c>
      <c r="H11">
        <v>30</v>
      </c>
      <c r="I11" t="str">
        <f>LOOKUP(H11,Codex!A:A,Codex!F:F)</f>
        <v>PP_0751_PP_0813_PP_4189</v>
      </c>
      <c r="K11" t="str">
        <f t="shared" ref="K11:K17" si="5">I11&amp;"-R2"</f>
        <v>PP_0751_PP_0813_PP_4189-R2</v>
      </c>
      <c r="L11">
        <f t="shared" si="0"/>
        <v>348.2106</v>
      </c>
    </row>
    <row r="12" spans="1:16" x14ac:dyDescent="0.2">
      <c r="A12" t="s">
        <v>519</v>
      </c>
      <c r="B12" t="s">
        <v>8</v>
      </c>
      <c r="C12">
        <v>3.984</v>
      </c>
      <c r="D12">
        <v>1315.2421999999999</v>
      </c>
      <c r="E12">
        <v>315.06099999999998</v>
      </c>
      <c r="F12" t="s">
        <v>9</v>
      </c>
      <c r="G12">
        <v>315.06079999999997</v>
      </c>
      <c r="H12">
        <v>31</v>
      </c>
      <c r="I12" t="str">
        <f>LOOKUP(H12,Codex!A:A,Codex!F:F)</f>
        <v>PP_0751_PP_0814_PP_1769</v>
      </c>
      <c r="K12" t="str">
        <f t="shared" si="5"/>
        <v>PP_0751_PP_0814_PP_1769-R2</v>
      </c>
      <c r="L12">
        <f t="shared" si="0"/>
        <v>315.06079999999997</v>
      </c>
    </row>
    <row r="13" spans="1:16" x14ac:dyDescent="0.2">
      <c r="A13" t="s">
        <v>491</v>
      </c>
      <c r="B13" t="s">
        <v>8</v>
      </c>
      <c r="C13">
        <v>3.9809999999999999</v>
      </c>
      <c r="D13">
        <v>871.56910000000005</v>
      </c>
      <c r="E13">
        <v>222.779</v>
      </c>
      <c r="F13" t="s">
        <v>9</v>
      </c>
      <c r="G13">
        <v>222.77889999999999</v>
      </c>
      <c r="H13">
        <v>32</v>
      </c>
      <c r="I13" t="str">
        <f>LOOKUP(H13,Codex!A:A,Codex!F:F)</f>
        <v>PP_0751_PP_0813_PP_0814</v>
      </c>
      <c r="K13" t="str">
        <f t="shared" si="5"/>
        <v>PP_0751_PP_0813_PP_0814-R2</v>
      </c>
      <c r="L13">
        <f t="shared" si="0"/>
        <v>222.77889999999999</v>
      </c>
    </row>
    <row r="14" spans="1:16" x14ac:dyDescent="0.2">
      <c r="A14" t="s">
        <v>514</v>
      </c>
      <c r="B14" t="s">
        <v>8</v>
      </c>
      <c r="C14">
        <v>3.988</v>
      </c>
      <c r="D14">
        <v>1241.4870000000001</v>
      </c>
      <c r="E14">
        <v>241.375</v>
      </c>
      <c r="F14" t="s">
        <v>9</v>
      </c>
      <c r="G14">
        <v>241.3749</v>
      </c>
      <c r="H14">
        <v>33</v>
      </c>
      <c r="I14" t="str">
        <f>LOOKUP(H14,Codex!A:A,Codex!F:F)</f>
        <v>PP_0813_PP_1769_PP_4189</v>
      </c>
      <c r="K14" t="str">
        <f t="shared" si="5"/>
        <v>PP_0813_PP_1769_PP_4189-R2</v>
      </c>
      <c r="L14">
        <f t="shared" si="0"/>
        <v>241.3749</v>
      </c>
    </row>
    <row r="15" spans="1:16" x14ac:dyDescent="0.2">
      <c r="A15" t="s">
        <v>516</v>
      </c>
      <c r="B15" t="s">
        <v>8</v>
      </c>
      <c r="C15">
        <v>3.9860000000000002</v>
      </c>
      <c r="D15">
        <v>1272.2483999999999</v>
      </c>
      <c r="E15">
        <v>270</v>
      </c>
      <c r="F15" t="s">
        <v>9</v>
      </c>
      <c r="G15">
        <v>270</v>
      </c>
      <c r="H15">
        <v>35</v>
      </c>
      <c r="I15" t="str">
        <f>LOOKUP(H15,Codex!A:A,Codex!F:F)</f>
        <v>PP_0813_PP_0814_PP_1769</v>
      </c>
      <c r="K15" t="str">
        <f t="shared" si="5"/>
        <v>PP_0813_PP_0814_PP_1769-R2</v>
      </c>
      <c r="L15">
        <f t="shared" si="0"/>
        <v>270</v>
      </c>
    </row>
    <row r="16" spans="1:16" x14ac:dyDescent="0.2">
      <c r="A16" t="s">
        <v>510</v>
      </c>
      <c r="B16" t="s">
        <v>8</v>
      </c>
      <c r="C16">
        <v>3.9940000000000002</v>
      </c>
      <c r="D16">
        <v>2410.6381000000001</v>
      </c>
      <c r="E16">
        <v>451.02300000000002</v>
      </c>
      <c r="F16" t="s">
        <v>9</v>
      </c>
      <c r="G16">
        <v>451.02280000000002</v>
      </c>
      <c r="H16">
        <v>36</v>
      </c>
      <c r="I16" t="str">
        <f>LOOKUP(H16,Codex!A:A,Codex!F:F)</f>
        <v>PP_0751_PP_0814</v>
      </c>
      <c r="K16" t="str">
        <f t="shared" si="5"/>
        <v>PP_0751_PP_0814-R2</v>
      </c>
      <c r="L16">
        <f t="shared" si="0"/>
        <v>451.02280000000002</v>
      </c>
    </row>
    <row r="17" spans="1:16" x14ac:dyDescent="0.2">
      <c r="A17" t="s">
        <v>512</v>
      </c>
      <c r="B17" t="s">
        <v>8</v>
      </c>
      <c r="C17">
        <v>3.988</v>
      </c>
      <c r="D17">
        <v>1568.4897000000001</v>
      </c>
      <c r="E17">
        <v>325.089</v>
      </c>
      <c r="F17" t="s">
        <v>9</v>
      </c>
      <c r="G17">
        <v>325.089</v>
      </c>
      <c r="H17">
        <v>37</v>
      </c>
      <c r="I17" t="str">
        <f>LOOKUP(H17,Codex!A:A,Codex!F:F)</f>
        <v>PP_0813_PP_0814</v>
      </c>
      <c r="K17" t="str">
        <f t="shared" si="5"/>
        <v>PP_0813_PP_0814-R2</v>
      </c>
      <c r="L17">
        <f t="shared" si="0"/>
        <v>325.089</v>
      </c>
    </row>
    <row r="18" spans="1:16" x14ac:dyDescent="0.2">
      <c r="A18" t="s">
        <v>497</v>
      </c>
      <c r="B18" t="s">
        <v>8</v>
      </c>
      <c r="C18">
        <v>3.9830000000000001</v>
      </c>
      <c r="D18">
        <v>1238.1351999999999</v>
      </c>
      <c r="E18">
        <v>299.86099999999999</v>
      </c>
      <c r="F18" t="s">
        <v>9</v>
      </c>
      <c r="G18">
        <v>299.86059999999998</v>
      </c>
      <c r="H18">
        <v>26</v>
      </c>
      <c r="I18" t="str">
        <f>LOOKUP(H18,Codex!A:A,Codex!F:F)</f>
        <v>PP_0751_PP_0813_PP_4191</v>
      </c>
      <c r="K18" t="str">
        <f>I18&amp;"-R3"</f>
        <v>PP_0751_PP_0813_PP_4191-R3</v>
      </c>
      <c r="L18">
        <f t="shared" si="0"/>
        <v>299.86059999999998</v>
      </c>
    </row>
    <row r="19" spans="1:16" x14ac:dyDescent="0.2">
      <c r="A19" t="s">
        <v>503</v>
      </c>
      <c r="B19" t="s">
        <v>8</v>
      </c>
      <c r="C19">
        <v>3.988</v>
      </c>
      <c r="D19">
        <v>1606.8839</v>
      </c>
      <c r="E19">
        <v>335.56200000000001</v>
      </c>
      <c r="F19" t="s">
        <v>9</v>
      </c>
      <c r="G19">
        <v>335.5616</v>
      </c>
      <c r="H19">
        <v>30</v>
      </c>
      <c r="I19" t="str">
        <f>LOOKUP(H19,Codex!A:A,Codex!F:F)</f>
        <v>PP_0751_PP_0813_PP_4189</v>
      </c>
      <c r="K19" t="str">
        <f t="shared" ref="K19:K25" si="6">I19&amp;"-R3"</f>
        <v>PP_0751_PP_0813_PP_4189-R3</v>
      </c>
      <c r="L19">
        <f t="shared" si="0"/>
        <v>335.5616</v>
      </c>
    </row>
    <row r="20" spans="1:16" x14ac:dyDescent="0.2">
      <c r="A20" t="s">
        <v>489</v>
      </c>
      <c r="B20" t="s">
        <v>8</v>
      </c>
      <c r="C20">
        <v>3.9849999999999999</v>
      </c>
      <c r="D20">
        <v>1361.9342999999999</v>
      </c>
      <c r="E20">
        <v>315.262</v>
      </c>
      <c r="F20" t="s">
        <v>9</v>
      </c>
      <c r="G20">
        <v>315.26209999999998</v>
      </c>
      <c r="H20">
        <v>31</v>
      </c>
      <c r="I20" t="str">
        <f>LOOKUP(H20,Codex!A:A,Codex!F:F)</f>
        <v>PP_0751_PP_0814_PP_1769</v>
      </c>
      <c r="K20" t="str">
        <f t="shared" si="6"/>
        <v>PP_0751_PP_0814_PP_1769-R3</v>
      </c>
      <c r="L20">
        <f t="shared" si="0"/>
        <v>315.26209999999998</v>
      </c>
    </row>
    <row r="21" spans="1:16" x14ac:dyDescent="0.2">
      <c r="A21" t="s">
        <v>520</v>
      </c>
      <c r="B21" t="s">
        <v>8</v>
      </c>
      <c r="C21">
        <v>3.9849999999999999</v>
      </c>
      <c r="D21">
        <v>986.6146</v>
      </c>
      <c r="E21">
        <v>238.60599999999999</v>
      </c>
      <c r="F21" t="s">
        <v>9</v>
      </c>
      <c r="G21">
        <v>238.60560000000001</v>
      </c>
      <c r="H21">
        <v>32</v>
      </c>
      <c r="I21" t="str">
        <f>LOOKUP(H21,Codex!A:A,Codex!F:F)</f>
        <v>PP_0751_PP_0813_PP_0814</v>
      </c>
      <c r="K21" t="str">
        <f t="shared" si="6"/>
        <v>PP_0751_PP_0813_PP_0814-R3</v>
      </c>
      <c r="L21">
        <f t="shared" si="0"/>
        <v>238.60560000000001</v>
      </c>
    </row>
    <row r="22" spans="1:16" x14ac:dyDescent="0.2">
      <c r="A22" t="s">
        <v>494</v>
      </c>
      <c r="B22" t="s">
        <v>8</v>
      </c>
      <c r="C22">
        <v>3.984</v>
      </c>
      <c r="D22">
        <v>928.04600000000005</v>
      </c>
      <c r="E22">
        <v>237.31899999999999</v>
      </c>
      <c r="F22" t="s">
        <v>9</v>
      </c>
      <c r="G22">
        <v>237.3193</v>
      </c>
      <c r="H22">
        <v>33</v>
      </c>
      <c r="I22" t="str">
        <f>LOOKUP(H22,Codex!A:A,Codex!F:F)</f>
        <v>PP_0813_PP_1769_PP_4189</v>
      </c>
      <c r="K22" t="str">
        <f t="shared" si="6"/>
        <v>PP_0813_PP_1769_PP_4189-R3</v>
      </c>
      <c r="L22">
        <f t="shared" si="0"/>
        <v>237.3193</v>
      </c>
    </row>
    <row r="23" spans="1:16" x14ac:dyDescent="0.2">
      <c r="A23" t="s">
        <v>496</v>
      </c>
      <c r="B23" t="s">
        <v>8</v>
      </c>
      <c r="C23">
        <v>3.9860000000000002</v>
      </c>
      <c r="D23">
        <v>1236.0710999999999</v>
      </c>
      <c r="E23">
        <v>268.42899999999997</v>
      </c>
      <c r="F23" t="s">
        <v>9</v>
      </c>
      <c r="G23">
        <v>268.42869999999999</v>
      </c>
      <c r="H23">
        <v>35</v>
      </c>
      <c r="I23" t="str">
        <f>LOOKUP(H23,Codex!A:A,Codex!F:F)</f>
        <v>PP_0813_PP_0814_PP_1769</v>
      </c>
      <c r="K23" t="str">
        <f t="shared" si="6"/>
        <v>PP_0813_PP_0814_PP_1769-R3</v>
      </c>
      <c r="L23">
        <f t="shared" si="0"/>
        <v>268.42869999999999</v>
      </c>
    </row>
    <row r="24" spans="1:16" x14ac:dyDescent="0.2">
      <c r="A24" t="s">
        <v>501</v>
      </c>
      <c r="B24" t="s">
        <v>8</v>
      </c>
      <c r="C24">
        <v>3.99</v>
      </c>
      <c r="D24">
        <v>2005.7111</v>
      </c>
      <c r="E24">
        <v>403.61900000000003</v>
      </c>
      <c r="F24" t="s">
        <v>9</v>
      </c>
      <c r="G24">
        <v>403.61939999999998</v>
      </c>
      <c r="H24">
        <v>36</v>
      </c>
      <c r="I24" t="str">
        <f>LOOKUP(H24,Codex!A:A,Codex!F:F)</f>
        <v>PP_0751_PP_0814</v>
      </c>
      <c r="K24" t="str">
        <f t="shared" si="6"/>
        <v>PP_0751_PP_0814-R3</v>
      </c>
      <c r="L24">
        <f t="shared" si="0"/>
        <v>403.61939999999998</v>
      </c>
    </row>
    <row r="25" spans="1:16" x14ac:dyDescent="0.2">
      <c r="A25" t="s">
        <v>518</v>
      </c>
      <c r="B25" t="s">
        <v>8</v>
      </c>
      <c r="C25">
        <v>3.9929999999999999</v>
      </c>
      <c r="D25">
        <v>2123.5814999999998</v>
      </c>
      <c r="E25">
        <v>388.541</v>
      </c>
      <c r="F25" t="s">
        <v>9</v>
      </c>
      <c r="G25">
        <v>388.54109999999997</v>
      </c>
      <c r="H25">
        <v>37</v>
      </c>
      <c r="I25" t="str">
        <f>LOOKUP(H25,Codex!A:A,Codex!F:F)</f>
        <v>PP_0813_PP_0814</v>
      </c>
      <c r="K25" t="str">
        <f t="shared" si="6"/>
        <v>PP_0813_PP_0814-R3</v>
      </c>
      <c r="L25">
        <f t="shared" si="0"/>
        <v>388.54109999999997</v>
      </c>
    </row>
    <row r="26" spans="1:16" x14ac:dyDescent="0.2">
      <c r="A26" t="s">
        <v>474</v>
      </c>
      <c r="B26" t="s">
        <v>8</v>
      </c>
      <c r="C26">
        <v>4.0540000000000003</v>
      </c>
      <c r="D26">
        <v>1021.9011</v>
      </c>
      <c r="E26">
        <v>149.91300000000001</v>
      </c>
      <c r="F26" t="s">
        <v>9</v>
      </c>
      <c r="G26">
        <v>149.91290000000001</v>
      </c>
      <c r="H26">
        <v>40</v>
      </c>
      <c r="I26" t="str">
        <f>LOOKUP(H26,Codex!A:A,Codex!F:F)</f>
        <v>PP_1769_PP_4189</v>
      </c>
      <c r="K26" t="str">
        <f>I26&amp;"-R1"</f>
        <v>PP_1769_PP_4189-R1</v>
      </c>
      <c r="L26">
        <f t="shared" si="0"/>
        <v>149.91290000000001</v>
      </c>
      <c r="N26" t="str">
        <f>K26</f>
        <v>PP_1769_PP_4189-R1</v>
      </c>
      <c r="O26">
        <f>AVERAGE(L26,L34,L42)</f>
        <v>152.21346666666668</v>
      </c>
      <c r="P26">
        <f>STDEV(L26,L34,L42)</f>
        <v>6.9932608376445806</v>
      </c>
    </row>
    <row r="27" spans="1:16" x14ac:dyDescent="0.2">
      <c r="A27" t="s">
        <v>476</v>
      </c>
      <c r="B27" t="s">
        <v>8</v>
      </c>
      <c r="C27">
        <v>4.0570000000000004</v>
      </c>
      <c r="D27">
        <v>1931.8352</v>
      </c>
      <c r="E27">
        <v>305.12599999999998</v>
      </c>
      <c r="F27" t="s">
        <v>9</v>
      </c>
      <c r="G27">
        <v>305.12599999999998</v>
      </c>
      <c r="H27">
        <v>43</v>
      </c>
      <c r="I27" t="str">
        <f>LOOKUP(H27,Codex!A:A,Codex!F:F)</f>
        <v>PP_0812_PP_0814</v>
      </c>
      <c r="K27" t="str">
        <f t="shared" ref="K27:K33" si="7">I27&amp;"-R1"</f>
        <v>PP_0812_PP_0814-R1</v>
      </c>
      <c r="L27">
        <f t="shared" si="0"/>
        <v>305.12599999999998</v>
      </c>
      <c r="N27" t="str">
        <f t="shared" ref="N27:N33" si="8">K27</f>
        <v>PP_0812_PP_0814-R1</v>
      </c>
      <c r="O27">
        <f t="shared" ref="O27:O33" si="9">AVERAGE(L27,L35,L43)</f>
        <v>307.5759333333333</v>
      </c>
      <c r="P27">
        <f t="shared" ref="P27:P33" si="10">STDEV(L27,L35,L43)</f>
        <v>4.0419418715925897</v>
      </c>
    </row>
    <row r="28" spans="1:16" x14ac:dyDescent="0.2">
      <c r="A28" t="s">
        <v>479</v>
      </c>
      <c r="B28" t="s">
        <v>8</v>
      </c>
      <c r="C28">
        <v>4.0549999999999997</v>
      </c>
      <c r="D28">
        <v>1572.1538</v>
      </c>
      <c r="E28">
        <v>233.64400000000001</v>
      </c>
      <c r="F28" t="s">
        <v>9</v>
      </c>
      <c r="G28">
        <v>233.64359999999999</v>
      </c>
      <c r="H28">
        <v>44</v>
      </c>
      <c r="I28" t="str">
        <f>LOOKUP(H28,Codex!A:A,Codex!F:F)</f>
        <v>PP_0814_PP_2136</v>
      </c>
      <c r="K28" t="str">
        <f t="shared" si="7"/>
        <v>PP_0814_PP_2136-R1</v>
      </c>
      <c r="L28">
        <f t="shared" si="0"/>
        <v>233.64359999999999</v>
      </c>
      <c r="N28" t="str">
        <f t="shared" si="8"/>
        <v>PP_0814_PP_2136-R1</v>
      </c>
      <c r="O28">
        <f t="shared" si="9"/>
        <v>241.68549999999996</v>
      </c>
      <c r="P28">
        <f t="shared" si="10"/>
        <v>7.2325875459616844</v>
      </c>
    </row>
    <row r="29" spans="1:16" x14ac:dyDescent="0.2">
      <c r="A29" t="s">
        <v>480</v>
      </c>
      <c r="B29" t="s">
        <v>8</v>
      </c>
      <c r="C29">
        <v>4.0579999999999998</v>
      </c>
      <c r="D29">
        <v>2125.8741</v>
      </c>
      <c r="E29">
        <v>325.262</v>
      </c>
      <c r="F29" t="s">
        <v>9</v>
      </c>
      <c r="G29">
        <v>325.262</v>
      </c>
      <c r="H29">
        <v>45</v>
      </c>
      <c r="I29" t="str">
        <f>LOOKUP(H29,Codex!A:A,Codex!F:F)</f>
        <v>PP_0813_PP_1769</v>
      </c>
      <c r="K29" t="str">
        <f t="shared" si="7"/>
        <v>PP_0813_PP_1769-R1</v>
      </c>
      <c r="L29">
        <f t="shared" si="0"/>
        <v>325.262</v>
      </c>
      <c r="N29" t="str">
        <f t="shared" si="8"/>
        <v>PP_0813_PP_1769-R1</v>
      </c>
      <c r="O29">
        <f t="shared" si="9"/>
        <v>332.11263333333335</v>
      </c>
      <c r="P29">
        <f t="shared" si="10"/>
        <v>19.308135492670768</v>
      </c>
    </row>
    <row r="30" spans="1:16" x14ac:dyDescent="0.2">
      <c r="A30" t="s">
        <v>481</v>
      </c>
      <c r="B30" t="s">
        <v>8</v>
      </c>
      <c r="C30">
        <v>4.0579999999999998</v>
      </c>
      <c r="D30">
        <v>2065.3845999999999</v>
      </c>
      <c r="E30">
        <v>316.78500000000003</v>
      </c>
      <c r="F30" t="s">
        <v>9</v>
      </c>
      <c r="G30">
        <v>316.78530000000001</v>
      </c>
      <c r="H30">
        <v>46</v>
      </c>
      <c r="I30" t="str">
        <f>LOOKUP(H30,Codex!A:A,Codex!F:F)</f>
        <v>PP_0812_PP_4189</v>
      </c>
      <c r="K30" t="str">
        <f t="shared" si="7"/>
        <v>PP_0812_PP_4189-R1</v>
      </c>
      <c r="L30">
        <f t="shared" si="0"/>
        <v>316.78530000000001</v>
      </c>
      <c r="N30" t="str">
        <f t="shared" si="8"/>
        <v>PP_0812_PP_4189-R1</v>
      </c>
      <c r="O30">
        <f t="shared" si="9"/>
        <v>314.97313333333335</v>
      </c>
      <c r="P30">
        <f t="shared" si="10"/>
        <v>8.204153401986904</v>
      </c>
    </row>
    <row r="31" spans="1:16" x14ac:dyDescent="0.2">
      <c r="A31" t="s">
        <v>475</v>
      </c>
      <c r="B31" t="s">
        <v>8</v>
      </c>
      <c r="C31">
        <v>4.0570000000000004</v>
      </c>
      <c r="D31">
        <v>1721.0478000000001</v>
      </c>
      <c r="E31">
        <v>242.364</v>
      </c>
      <c r="F31" t="s">
        <v>9</v>
      </c>
      <c r="G31">
        <v>242.36369999999999</v>
      </c>
      <c r="H31">
        <v>47</v>
      </c>
      <c r="I31" t="str">
        <f>LOOKUP(H31,Codex!A:A,Codex!F:F)</f>
        <v>PP_2136_PP_4189</v>
      </c>
      <c r="K31" t="str">
        <f t="shared" si="7"/>
        <v>PP_2136_PP_4189-R1</v>
      </c>
      <c r="L31">
        <f t="shared" si="0"/>
        <v>242.36369999999999</v>
      </c>
      <c r="N31" t="str">
        <f t="shared" si="8"/>
        <v>PP_2136_PP_4189-R1</v>
      </c>
      <c r="O31">
        <f t="shared" si="9"/>
        <v>253.99406666666667</v>
      </c>
      <c r="P31">
        <f t="shared" si="10"/>
        <v>21.95053147792402</v>
      </c>
    </row>
    <row r="32" spans="1:16" x14ac:dyDescent="0.2">
      <c r="A32" t="s">
        <v>477</v>
      </c>
      <c r="B32" t="s">
        <v>8</v>
      </c>
      <c r="C32">
        <v>4.0590000000000002</v>
      </c>
      <c r="D32">
        <v>1909.1235999999999</v>
      </c>
      <c r="E32">
        <v>255.50899999999999</v>
      </c>
      <c r="F32" t="s">
        <v>9</v>
      </c>
      <c r="G32">
        <v>255.50909999999999</v>
      </c>
      <c r="H32">
        <v>48</v>
      </c>
      <c r="I32" t="str">
        <f>LOOKUP(H32,Codex!A:A,Codex!F:F)</f>
        <v>PP_0437_PP_4189</v>
      </c>
      <c r="K32" t="str">
        <f t="shared" si="7"/>
        <v>PP_0437_PP_4189-R1</v>
      </c>
      <c r="L32">
        <f t="shared" si="0"/>
        <v>255.50909999999999</v>
      </c>
      <c r="N32" t="str">
        <f t="shared" si="8"/>
        <v>PP_0437_PP_4189-R1</v>
      </c>
      <c r="O32">
        <f t="shared" si="9"/>
        <v>290.93413333333336</v>
      </c>
      <c r="P32">
        <f t="shared" si="10"/>
        <v>36.588707999372069</v>
      </c>
    </row>
    <row r="33" spans="1:16" x14ac:dyDescent="0.2">
      <c r="A33" t="s">
        <v>488</v>
      </c>
      <c r="B33" t="s">
        <v>8</v>
      </c>
      <c r="C33">
        <v>4.0540000000000003</v>
      </c>
      <c r="D33">
        <v>1050.6846</v>
      </c>
      <c r="E33">
        <v>166.36699999999999</v>
      </c>
      <c r="F33" t="s">
        <v>9</v>
      </c>
      <c r="G33">
        <v>166.36660000000001</v>
      </c>
      <c r="H33" t="s">
        <v>78</v>
      </c>
      <c r="I33" t="s">
        <v>521</v>
      </c>
      <c r="K33" t="str">
        <f t="shared" si="7"/>
        <v>Control_P2-R1</v>
      </c>
      <c r="L33">
        <f t="shared" si="0"/>
        <v>166.36660000000001</v>
      </c>
      <c r="N33" t="str">
        <f t="shared" si="8"/>
        <v>Control_P2-R1</v>
      </c>
      <c r="O33">
        <f t="shared" si="9"/>
        <v>174.97620000000003</v>
      </c>
      <c r="P33">
        <f t="shared" si="10"/>
        <v>9.5218885710766461</v>
      </c>
    </row>
    <row r="34" spans="1:16" x14ac:dyDescent="0.2">
      <c r="A34" t="s">
        <v>490</v>
      </c>
      <c r="B34" t="s">
        <v>8</v>
      </c>
      <c r="C34">
        <v>4.0510000000000002</v>
      </c>
      <c r="D34">
        <v>888.95209999999997</v>
      </c>
      <c r="E34">
        <v>146.66</v>
      </c>
      <c r="F34" t="s">
        <v>9</v>
      </c>
      <c r="G34">
        <v>146.66030000000001</v>
      </c>
      <c r="H34">
        <v>40</v>
      </c>
      <c r="I34" t="str">
        <f>LOOKUP(H34,Codex!A:A,Codex!F:F)</f>
        <v>PP_1769_PP_4189</v>
      </c>
      <c r="K34" t="str">
        <f>I34&amp;"-R2"</f>
        <v>PP_1769_PP_4189-R2</v>
      </c>
      <c r="L34">
        <f t="shared" si="0"/>
        <v>146.66030000000001</v>
      </c>
    </row>
    <row r="35" spans="1:16" x14ac:dyDescent="0.2">
      <c r="A35" t="s">
        <v>493</v>
      </c>
      <c r="B35" t="s">
        <v>8</v>
      </c>
      <c r="C35">
        <v>4.0540000000000003</v>
      </c>
      <c r="D35">
        <v>1777.3447000000001</v>
      </c>
      <c r="E35">
        <v>312.24099999999999</v>
      </c>
      <c r="F35" t="s">
        <v>9</v>
      </c>
      <c r="G35">
        <v>312.24119999999999</v>
      </c>
      <c r="H35">
        <v>43</v>
      </c>
      <c r="I35" t="str">
        <f>LOOKUP(H35,Codex!A:A,Codex!F:F)</f>
        <v>PP_0812_PP_0814</v>
      </c>
      <c r="K35" t="str">
        <f t="shared" ref="K35:K41" si="11">I35&amp;"-R2"</f>
        <v>PP_0812_PP_0814-R2</v>
      </c>
      <c r="L35">
        <f t="shared" si="0"/>
        <v>312.24119999999999</v>
      </c>
    </row>
    <row r="36" spans="1:16" x14ac:dyDescent="0.2">
      <c r="A36" t="s">
        <v>508</v>
      </c>
      <c r="B36" t="s">
        <v>8</v>
      </c>
      <c r="C36">
        <v>4.0510000000000002</v>
      </c>
      <c r="D36">
        <v>1307.6335999999999</v>
      </c>
      <c r="E36">
        <v>243.756</v>
      </c>
      <c r="F36" t="s">
        <v>9</v>
      </c>
      <c r="G36">
        <v>243.75550000000001</v>
      </c>
      <c r="H36">
        <v>44</v>
      </c>
      <c r="I36" t="str">
        <f>LOOKUP(H36,Codex!A:A,Codex!F:F)</f>
        <v>PP_0814_PP_2136</v>
      </c>
      <c r="K36" t="str">
        <f t="shared" si="11"/>
        <v>PP_0814_PP_2136-R2</v>
      </c>
      <c r="L36">
        <f t="shared" si="0"/>
        <v>243.75550000000001</v>
      </c>
    </row>
    <row r="37" spans="1:16" x14ac:dyDescent="0.2">
      <c r="A37" t="s">
        <v>500</v>
      </c>
      <c r="B37" t="s">
        <v>8</v>
      </c>
      <c r="C37">
        <v>4.0609999999999999</v>
      </c>
      <c r="D37">
        <v>2310.3090999999999</v>
      </c>
      <c r="E37">
        <v>317.16399999999999</v>
      </c>
      <c r="F37" t="s">
        <v>9</v>
      </c>
      <c r="G37">
        <v>317.16390000000001</v>
      </c>
      <c r="H37">
        <v>45</v>
      </c>
      <c r="I37" t="str">
        <f>LOOKUP(H37,Codex!A:A,Codex!F:F)</f>
        <v>PP_0813_PP_1769</v>
      </c>
      <c r="K37" t="str">
        <f t="shared" si="11"/>
        <v>PP_0813_PP_1769-R2</v>
      </c>
      <c r="L37">
        <f t="shared" si="0"/>
        <v>317.16390000000001</v>
      </c>
    </row>
    <row r="38" spans="1:16" x14ac:dyDescent="0.2">
      <c r="A38" t="s">
        <v>507</v>
      </c>
      <c r="B38" t="s">
        <v>8</v>
      </c>
      <c r="C38">
        <v>4.0570000000000004</v>
      </c>
      <c r="D38">
        <v>1954.0288</v>
      </c>
      <c r="E38">
        <v>306.01400000000001</v>
      </c>
      <c r="F38" t="s">
        <v>9</v>
      </c>
      <c r="G38">
        <v>306.01440000000002</v>
      </c>
      <c r="H38">
        <v>46</v>
      </c>
      <c r="I38" t="str">
        <f>LOOKUP(H38,Codex!A:A,Codex!F:F)</f>
        <v>PP_0812_PP_4189</v>
      </c>
      <c r="K38" t="str">
        <f t="shared" si="11"/>
        <v>PP_0812_PP_4189-R2</v>
      </c>
      <c r="L38">
        <f t="shared" si="0"/>
        <v>306.01440000000002</v>
      </c>
    </row>
    <row r="39" spans="1:16" x14ac:dyDescent="0.2">
      <c r="A39" t="s">
        <v>495</v>
      </c>
      <c r="B39" t="s">
        <v>8</v>
      </c>
      <c r="C39">
        <v>4.0590000000000002</v>
      </c>
      <c r="D39">
        <v>1817.6220000000001</v>
      </c>
      <c r="E39">
        <v>240.30600000000001</v>
      </c>
      <c r="F39" t="s">
        <v>9</v>
      </c>
      <c r="G39">
        <v>240.30600000000001</v>
      </c>
      <c r="H39">
        <v>47</v>
      </c>
      <c r="I39" t="str">
        <f>LOOKUP(H39,Codex!A:A,Codex!F:F)</f>
        <v>PP_2136_PP_4189</v>
      </c>
      <c r="K39" t="str">
        <f t="shared" si="11"/>
        <v>PP_2136_PP_4189-R2</v>
      </c>
      <c r="L39">
        <f t="shared" si="0"/>
        <v>240.30600000000001</v>
      </c>
    </row>
    <row r="40" spans="1:16" x14ac:dyDescent="0.2">
      <c r="A40" t="s">
        <v>513</v>
      </c>
      <c r="B40" t="s">
        <v>8</v>
      </c>
      <c r="C40">
        <v>4.0570000000000004</v>
      </c>
      <c r="D40">
        <v>1795.5723</v>
      </c>
      <c r="E40">
        <v>288.70800000000003</v>
      </c>
      <c r="F40" t="s">
        <v>9</v>
      </c>
      <c r="G40">
        <v>288.70839999999998</v>
      </c>
      <c r="H40">
        <v>48</v>
      </c>
      <c r="I40" t="str">
        <f>LOOKUP(H40,Codex!A:A,Codex!F:F)</f>
        <v>PP_0437_PP_4189</v>
      </c>
      <c r="K40" t="str">
        <f t="shared" si="11"/>
        <v>PP_0437_PP_4189-R2</v>
      </c>
      <c r="L40">
        <f t="shared" si="0"/>
        <v>288.70839999999998</v>
      </c>
    </row>
    <row r="41" spans="1:16" x14ac:dyDescent="0.2">
      <c r="A41" t="s">
        <v>502</v>
      </c>
      <c r="B41" t="s">
        <v>8</v>
      </c>
      <c r="C41">
        <v>4.0529999999999999</v>
      </c>
      <c r="D41">
        <v>1105.8987</v>
      </c>
      <c r="E41">
        <v>173.35900000000001</v>
      </c>
      <c r="F41" t="s">
        <v>9</v>
      </c>
      <c r="G41">
        <v>173.3588</v>
      </c>
      <c r="H41" t="s">
        <v>78</v>
      </c>
      <c r="I41" t="s">
        <v>521</v>
      </c>
      <c r="K41" t="str">
        <f t="shared" si="11"/>
        <v>Control_P2-R2</v>
      </c>
      <c r="L41">
        <f t="shared" si="0"/>
        <v>173.3588</v>
      </c>
    </row>
    <row r="42" spans="1:16" x14ac:dyDescent="0.2">
      <c r="A42" t="s">
        <v>511</v>
      </c>
      <c r="B42" t="s">
        <v>8</v>
      </c>
      <c r="C42">
        <v>4.0540000000000003</v>
      </c>
      <c r="D42">
        <v>1105.0396000000001</v>
      </c>
      <c r="E42">
        <v>160.06700000000001</v>
      </c>
      <c r="F42" t="s">
        <v>9</v>
      </c>
      <c r="G42">
        <v>160.06720000000001</v>
      </c>
      <c r="H42">
        <v>40</v>
      </c>
      <c r="I42" t="str">
        <f>LOOKUP(H42,Codex!A:A,Codex!F:F)</f>
        <v>PP_1769_PP_4189</v>
      </c>
      <c r="K42" t="str">
        <f>I42&amp;"-R3"</f>
        <v>PP_1769_PP_4189-R3</v>
      </c>
      <c r="L42">
        <f t="shared" si="0"/>
        <v>160.06720000000001</v>
      </c>
    </row>
    <row r="43" spans="1:16" x14ac:dyDescent="0.2">
      <c r="A43" t="s">
        <v>499</v>
      </c>
      <c r="B43" t="s">
        <v>8</v>
      </c>
      <c r="C43">
        <v>4.0590000000000002</v>
      </c>
      <c r="D43">
        <v>1979.4344000000001</v>
      </c>
      <c r="E43">
        <v>305.36099999999999</v>
      </c>
      <c r="F43" t="s">
        <v>9</v>
      </c>
      <c r="G43">
        <v>305.36059999999998</v>
      </c>
      <c r="H43">
        <v>43</v>
      </c>
      <c r="I43" t="str">
        <f>LOOKUP(H43,Codex!A:A,Codex!F:F)</f>
        <v>PP_0812_PP_0814</v>
      </c>
      <c r="K43" t="str">
        <f t="shared" ref="K43:K49" si="12">I43&amp;"-R3"</f>
        <v>PP_0812_PP_0814-R3</v>
      </c>
      <c r="L43">
        <f t="shared" si="0"/>
        <v>305.36059999999998</v>
      </c>
    </row>
    <row r="44" spans="1:16" x14ac:dyDescent="0.2">
      <c r="A44" t="s">
        <v>509</v>
      </c>
      <c r="B44" t="s">
        <v>8</v>
      </c>
      <c r="C44">
        <v>4.056</v>
      </c>
      <c r="D44">
        <v>1583.3445999999999</v>
      </c>
      <c r="E44">
        <v>247.65700000000001</v>
      </c>
      <c r="F44" t="s">
        <v>9</v>
      </c>
      <c r="G44">
        <v>247.6574</v>
      </c>
      <c r="H44">
        <v>44</v>
      </c>
      <c r="I44" t="str">
        <f>LOOKUP(H44,Codex!A:A,Codex!F:F)</f>
        <v>PP_0814_PP_2136</v>
      </c>
      <c r="K44" t="str">
        <f t="shared" si="12"/>
        <v>PP_0814_PP_2136-R3</v>
      </c>
      <c r="L44">
        <f t="shared" si="0"/>
        <v>247.6574</v>
      </c>
    </row>
    <row r="45" spans="1:16" x14ac:dyDescent="0.2">
      <c r="A45" t="s">
        <v>515</v>
      </c>
      <c r="B45" t="s">
        <v>8</v>
      </c>
      <c r="C45">
        <v>4.0549999999999997</v>
      </c>
      <c r="D45">
        <v>1907.6908000000001</v>
      </c>
      <c r="E45">
        <v>353.91199999999998</v>
      </c>
      <c r="F45" t="s">
        <v>9</v>
      </c>
      <c r="G45">
        <v>353.91199999999998</v>
      </c>
      <c r="H45">
        <v>45</v>
      </c>
      <c r="I45" t="str">
        <f>LOOKUP(H45,Codex!A:A,Codex!F:F)</f>
        <v>PP_0813_PP_1769</v>
      </c>
      <c r="K45" t="str">
        <f t="shared" si="12"/>
        <v>PP_0813_PP_1769-R3</v>
      </c>
      <c r="L45">
        <f t="shared" si="0"/>
        <v>353.91199999999998</v>
      </c>
    </row>
    <row r="46" spans="1:16" x14ac:dyDescent="0.2">
      <c r="A46" t="s">
        <v>506</v>
      </c>
      <c r="B46" t="s">
        <v>8</v>
      </c>
      <c r="C46">
        <v>4.0579999999999998</v>
      </c>
      <c r="D46">
        <v>2074.5608999999999</v>
      </c>
      <c r="E46">
        <v>322.12</v>
      </c>
      <c r="F46" t="s">
        <v>9</v>
      </c>
      <c r="G46">
        <v>322.11970000000002</v>
      </c>
      <c r="H46">
        <v>46</v>
      </c>
      <c r="I46" t="str">
        <f>LOOKUP(H46,Codex!A:A,Codex!F:F)</f>
        <v>PP_0812_PP_4189</v>
      </c>
      <c r="K46" t="str">
        <f t="shared" si="12"/>
        <v>PP_0812_PP_4189-R3</v>
      </c>
      <c r="L46">
        <f t="shared" si="0"/>
        <v>322.11970000000002</v>
      </c>
    </row>
    <row r="47" spans="1:16" x14ac:dyDescent="0.2">
      <c r="A47" t="s">
        <v>492</v>
      </c>
      <c r="B47" t="s">
        <v>8</v>
      </c>
      <c r="C47">
        <v>4.0540000000000003</v>
      </c>
      <c r="D47">
        <v>1609.3406</v>
      </c>
      <c r="E47">
        <v>279.31299999999999</v>
      </c>
      <c r="F47" t="s">
        <v>9</v>
      </c>
      <c r="G47">
        <v>279.3125</v>
      </c>
      <c r="H47">
        <v>47</v>
      </c>
      <c r="I47" t="str">
        <f>LOOKUP(H47,Codex!A:A,Codex!F:F)</f>
        <v>PP_2136_PP_4189</v>
      </c>
      <c r="K47" t="str">
        <f t="shared" si="12"/>
        <v>PP_2136_PP_4189-R3</v>
      </c>
      <c r="L47">
        <f t="shared" si="0"/>
        <v>279.3125</v>
      </c>
    </row>
    <row r="48" spans="1:16" x14ac:dyDescent="0.2">
      <c r="A48" t="s">
        <v>504</v>
      </c>
      <c r="B48" t="s">
        <v>8</v>
      </c>
      <c r="C48">
        <v>4.0549999999999997</v>
      </c>
      <c r="D48">
        <v>1836.6385</v>
      </c>
      <c r="E48">
        <v>328.58499999999998</v>
      </c>
      <c r="F48" t="s">
        <v>9</v>
      </c>
      <c r="G48">
        <v>328.5849</v>
      </c>
      <c r="H48">
        <v>48</v>
      </c>
      <c r="I48" t="str">
        <f>LOOKUP(H48,Codex!A:A,Codex!F:F)</f>
        <v>PP_0437_PP_4189</v>
      </c>
      <c r="K48" t="str">
        <f t="shared" si="12"/>
        <v>PP_0437_PP_4189-R3</v>
      </c>
      <c r="L48">
        <f t="shared" si="0"/>
        <v>328.5849</v>
      </c>
    </row>
    <row r="49" spans="1:12" x14ac:dyDescent="0.2">
      <c r="A49" t="s">
        <v>498</v>
      </c>
      <c r="B49" t="s">
        <v>8</v>
      </c>
      <c r="C49">
        <v>4.0490000000000004</v>
      </c>
      <c r="D49">
        <v>954.32119999999998</v>
      </c>
      <c r="E49">
        <v>185.203</v>
      </c>
      <c r="F49" t="s">
        <v>9</v>
      </c>
      <c r="G49">
        <v>185.20320000000001</v>
      </c>
      <c r="H49" t="s">
        <v>78</v>
      </c>
      <c r="I49" t="s">
        <v>521</v>
      </c>
      <c r="K49" t="str">
        <f t="shared" si="12"/>
        <v>Control_P2-R3</v>
      </c>
      <c r="L49">
        <f t="shared" si="0"/>
        <v>185.20320000000001</v>
      </c>
    </row>
  </sheetData>
  <autoFilter ref="A1:G49" xr:uid="{37C4C7A2-4324-4906-AD05-1954AAD568DD}">
    <sortState ref="A2:G49">
      <sortCondition ref="A1:A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4927-C6B5-456A-81D3-774EFDC1BF05}">
  <dimension ref="A1:I49"/>
  <sheetViews>
    <sheetView topLeftCell="A31" zoomScale="115" zoomScaleNormal="115" workbookViewId="0">
      <selection activeCell="D1" sqref="D1:I49"/>
    </sheetView>
  </sheetViews>
  <sheetFormatPr baseColWidth="10" defaultColWidth="8.83203125" defaultRowHeight="15" x14ac:dyDescent="0.2"/>
  <cols>
    <col min="1" max="1" width="61.33203125" customWidth="1"/>
    <col min="2" max="2" width="16.5" customWidth="1"/>
    <col min="5" max="5" width="11" bestFit="1" customWidth="1"/>
    <col min="8" max="8" width="10" bestFit="1" customWidth="1"/>
  </cols>
  <sheetData>
    <row r="1" spans="1:9" x14ac:dyDescent="0.2">
      <c r="A1" t="s">
        <v>1</v>
      </c>
      <c r="B1" t="s">
        <v>470</v>
      </c>
      <c r="C1" t="s">
        <v>471</v>
      </c>
      <c r="E1" t="s">
        <v>470</v>
      </c>
      <c r="F1" t="s">
        <v>471</v>
      </c>
      <c r="H1" t="s">
        <v>470</v>
      </c>
      <c r="I1" t="s">
        <v>471</v>
      </c>
    </row>
    <row r="2" spans="1:9" x14ac:dyDescent="0.2">
      <c r="A2" t="s">
        <v>416</v>
      </c>
      <c r="B2">
        <v>164.51400000000001</v>
      </c>
      <c r="C2">
        <f>LOOKUP(A:A,DBTL2!B:B,DBTL2!E:E)</f>
        <v>172.41569999999999</v>
      </c>
      <c r="D2" t="str">
        <f>A2</f>
        <v>Control_P1-R1</v>
      </c>
      <c r="E2">
        <f>AVERAGE(B2:B4)</f>
        <v>170.32366666666667</v>
      </c>
      <c r="F2">
        <f>AVERAGE(C2:C4)</f>
        <v>168.07996666666668</v>
      </c>
      <c r="H2">
        <f>STDEV(B2:B4)</f>
        <v>10.208475710571737</v>
      </c>
      <c r="I2">
        <f>STDEV(C2:C4)</f>
        <v>4.5526336348681982</v>
      </c>
    </row>
    <row r="3" spans="1:9" x14ac:dyDescent="0.2">
      <c r="A3" t="s">
        <v>407</v>
      </c>
      <c r="B3">
        <v>164.346</v>
      </c>
      <c r="C3">
        <f>LOOKUP(A:A,DBTL2!B:B,DBTL2!E:E)</f>
        <v>168.48650000000001</v>
      </c>
    </row>
    <row r="4" spans="1:9" x14ac:dyDescent="0.2">
      <c r="A4" t="s">
        <v>221</v>
      </c>
      <c r="B4">
        <v>182.11099999999999</v>
      </c>
      <c r="C4">
        <f>LOOKUP(A:A,DBTL2!B:B,DBTL2!E:E)</f>
        <v>163.33770000000001</v>
      </c>
    </row>
    <row r="5" spans="1:9" x14ac:dyDescent="0.2">
      <c r="A5" t="s">
        <v>86</v>
      </c>
      <c r="B5">
        <v>338.72199999999998</v>
      </c>
      <c r="C5">
        <f>LOOKUP(A:A,DBTL2!B:B,DBTL2!E:E)</f>
        <v>312.55700000000002</v>
      </c>
      <c r="D5" t="str">
        <f>A5</f>
        <v>PP_0368_PP_0528_PP_4191-R1</v>
      </c>
      <c r="E5">
        <f>AVERAGE(B5:B7)</f>
        <v>337.62733333333335</v>
      </c>
      <c r="F5">
        <f>AVERAGE(C5:C7)</f>
        <v>328.50203333333337</v>
      </c>
      <c r="H5">
        <f>STDEV(B5:B7)</f>
        <v>8.8538991598805374</v>
      </c>
      <c r="I5">
        <f>STDEV(C5:C7)</f>
        <v>13.941252817567475</v>
      </c>
    </row>
    <row r="6" spans="1:9" x14ac:dyDescent="0.2">
      <c r="A6" t="s">
        <v>94</v>
      </c>
      <c r="B6">
        <v>328.27699999999999</v>
      </c>
      <c r="C6">
        <f>LOOKUP(A:A,DBTL2!B:B,DBTL2!E:E)</f>
        <v>338.39170000000001</v>
      </c>
    </row>
    <row r="7" spans="1:9" x14ac:dyDescent="0.2">
      <c r="A7" t="s">
        <v>102</v>
      </c>
      <c r="B7">
        <v>345.88299999999998</v>
      </c>
      <c r="C7">
        <f>LOOKUP(A:A,DBTL2!B:B,DBTL2!E:E)</f>
        <v>334.55739999999997</v>
      </c>
    </row>
    <row r="8" spans="1:9" x14ac:dyDescent="0.2">
      <c r="A8" t="s">
        <v>82</v>
      </c>
      <c r="B8">
        <v>400.745</v>
      </c>
      <c r="C8">
        <f>LOOKUP(A:A,DBTL2!B:B,DBTL2!E:E)</f>
        <v>321.59960000000001</v>
      </c>
      <c r="D8" t="str">
        <f>A8</f>
        <v>PP_0528_PP_0751_PP_4191-R1</v>
      </c>
      <c r="E8">
        <f>AVERAGE(B8:B10)</f>
        <v>376.44499999999999</v>
      </c>
      <c r="F8">
        <f>AVERAGE(C8:C10)</f>
        <v>304.84966666666668</v>
      </c>
      <c r="H8">
        <f>STDEV(B8:B10)</f>
        <v>22.51407339865446</v>
      </c>
      <c r="I8">
        <f>STDEV(C8:C10)</f>
        <v>15.667033695417047</v>
      </c>
    </row>
    <row r="9" spans="1:9" x14ac:dyDescent="0.2">
      <c r="A9" t="s">
        <v>90</v>
      </c>
      <c r="B9">
        <v>372.29599999999999</v>
      </c>
      <c r="C9">
        <f>LOOKUP(A:A,DBTL2!B:B,DBTL2!E:E)</f>
        <v>302.3938</v>
      </c>
    </row>
    <row r="10" spans="1:9" x14ac:dyDescent="0.2">
      <c r="A10" t="s">
        <v>98</v>
      </c>
      <c r="B10">
        <v>356.29399999999998</v>
      </c>
      <c r="C10">
        <f>LOOKUP(A:A,DBTL2!B:B,DBTL2!E:E)</f>
        <v>290.55560000000003</v>
      </c>
    </row>
    <row r="11" spans="1:9" x14ac:dyDescent="0.2">
      <c r="A11" t="s">
        <v>85</v>
      </c>
      <c r="B11">
        <v>343.77100000000002</v>
      </c>
      <c r="C11">
        <f>LOOKUP(A:A,DBTL2!B:B,DBTL2!E:E)</f>
        <v>346.60120000000001</v>
      </c>
      <c r="D11" t="str">
        <f>A11</f>
        <v>PP_0528_PP_0812_PP_4191-R1</v>
      </c>
      <c r="E11">
        <f>AVERAGE(B11:B13)</f>
        <v>349.88033333333334</v>
      </c>
      <c r="F11">
        <f>AVERAGE(C11:C13)</f>
        <v>342.65406666666667</v>
      </c>
      <c r="H11">
        <f>STDEV(B11:B13)</f>
        <v>12.761455024147255</v>
      </c>
      <c r="I11">
        <f>STDEV(C11:C13)</f>
        <v>3.4186981679190946</v>
      </c>
    </row>
    <row r="12" spans="1:9" x14ac:dyDescent="0.2">
      <c r="A12" t="s">
        <v>93</v>
      </c>
      <c r="B12">
        <v>364.548</v>
      </c>
      <c r="C12">
        <f>LOOKUP(A:A,DBTL2!B:B,DBTL2!E:E)</f>
        <v>340.73149999999998</v>
      </c>
    </row>
    <row r="13" spans="1:9" x14ac:dyDescent="0.2">
      <c r="A13" t="s">
        <v>101</v>
      </c>
      <c r="B13">
        <v>341.322</v>
      </c>
      <c r="C13">
        <f>LOOKUP(A:A,DBTL2!B:B,DBTL2!E:E)</f>
        <v>340.62950000000001</v>
      </c>
    </row>
    <row r="14" spans="1:9" x14ac:dyDescent="0.2">
      <c r="A14" t="s">
        <v>79</v>
      </c>
      <c r="B14">
        <v>473.43</v>
      </c>
      <c r="C14">
        <f>LOOKUP(A:A,DBTL2!B:B,DBTL2!E:E)</f>
        <v>392.74689999999998</v>
      </c>
      <c r="D14" t="str">
        <f>A14</f>
        <v>PP_0528_PP_0813_PP_0815_PP_1317-R1</v>
      </c>
      <c r="E14">
        <f>AVERAGE(B14:B16)</f>
        <v>443.56033333333335</v>
      </c>
      <c r="F14">
        <f>AVERAGE(C14:C16)</f>
        <v>389.2</v>
      </c>
      <c r="H14">
        <f>STDEV(B14:B16)</f>
        <v>26.307365362828222</v>
      </c>
      <c r="I14">
        <f>STDEV(C14:C16)</f>
        <v>8.3633654727029629</v>
      </c>
    </row>
    <row r="15" spans="1:9" x14ac:dyDescent="0.2">
      <c r="A15" t="s">
        <v>87</v>
      </c>
      <c r="B15">
        <v>423.83699999999999</v>
      </c>
      <c r="C15">
        <f>LOOKUP(A:A,DBTL2!B:B,DBTL2!E:E)</f>
        <v>395.2054</v>
      </c>
    </row>
    <row r="16" spans="1:9" x14ac:dyDescent="0.2">
      <c r="A16" t="s">
        <v>95</v>
      </c>
      <c r="B16">
        <v>433.41399999999999</v>
      </c>
      <c r="C16">
        <f>LOOKUP(A:A,DBTL2!B:B,DBTL2!E:E)</f>
        <v>379.64769999999999</v>
      </c>
    </row>
    <row r="17" spans="1:9" x14ac:dyDescent="0.2">
      <c r="A17" t="s">
        <v>80</v>
      </c>
      <c r="B17">
        <v>325.89299999999997</v>
      </c>
      <c r="C17">
        <f>LOOKUP(A:A,DBTL2!B:B,DBTL2!E:E)</f>
        <v>361.41890000000001</v>
      </c>
      <c r="D17" t="str">
        <f>A17</f>
        <v>PP_0528_PP_0813_PP_4191-R1</v>
      </c>
      <c r="E17">
        <f>AVERAGE(B17:B19)</f>
        <v>316.20699999999999</v>
      </c>
      <c r="F17">
        <f>AVERAGE(C17:C19)</f>
        <v>331.22083333333336</v>
      </c>
      <c r="H17">
        <f>STDEV(B17:B19)</f>
        <v>14.38412917072146</v>
      </c>
      <c r="I17">
        <f>STDEV(C17:C19)</f>
        <v>37.999244208448857</v>
      </c>
    </row>
    <row r="18" spans="1:9" x14ac:dyDescent="0.2">
      <c r="A18" t="s">
        <v>88</v>
      </c>
      <c r="B18">
        <v>323.04899999999998</v>
      </c>
      <c r="C18">
        <f>LOOKUP(A:A,DBTL2!B:B,DBTL2!E:E)</f>
        <v>288.55369999999999</v>
      </c>
    </row>
    <row r="19" spans="1:9" x14ac:dyDescent="0.2">
      <c r="A19" t="s">
        <v>96</v>
      </c>
      <c r="B19">
        <v>299.67899999999997</v>
      </c>
      <c r="C19">
        <f>LOOKUP(A:A,DBTL2!B:B,DBTL2!E:E)</f>
        <v>343.68990000000002</v>
      </c>
    </row>
    <row r="20" spans="1:9" x14ac:dyDescent="0.2">
      <c r="A20" s="1" t="s">
        <v>81</v>
      </c>
      <c r="B20" s="1">
        <v>372.17899999999997</v>
      </c>
      <c r="C20" s="1">
        <f>LOOKUP(A:A,DBTL2!B:B,DBTL2!E:E)</f>
        <v>241.08969999999999</v>
      </c>
      <c r="D20" t="str">
        <f>A20</f>
        <v>PP_0528_PP_0814_PP_4191-R1</v>
      </c>
      <c r="E20" s="1">
        <f>AVERAGE(B20:B22)</f>
        <v>354.16633333333334</v>
      </c>
      <c r="F20" s="1">
        <f>AVERAGE(C20:C22)</f>
        <v>233.94396666666668</v>
      </c>
      <c r="H20">
        <f>STDEV(B20:B22)</f>
        <v>15.601035104547805</v>
      </c>
      <c r="I20">
        <f>STDEV(C20:C22)</f>
        <v>6.2946072874590984</v>
      </c>
    </row>
    <row r="21" spans="1:9" x14ac:dyDescent="0.2">
      <c r="A21" s="1" t="s">
        <v>89</v>
      </c>
      <c r="B21" s="1">
        <v>344.93599999999998</v>
      </c>
      <c r="C21" s="1">
        <f>LOOKUP(A:A,DBTL2!B:B,DBTL2!E:E)</f>
        <v>229.21960000000001</v>
      </c>
      <c r="D21" s="1"/>
      <c r="E21" s="1"/>
      <c r="F21" s="1"/>
    </row>
    <row r="22" spans="1:9" x14ac:dyDescent="0.2">
      <c r="A22" s="1" t="s">
        <v>97</v>
      </c>
      <c r="B22" s="1">
        <v>345.38400000000001</v>
      </c>
      <c r="C22" s="1">
        <f>LOOKUP(A:A,DBTL2!B:B,DBTL2!E:E)</f>
        <v>231.52260000000001</v>
      </c>
      <c r="D22" s="1"/>
      <c r="E22" s="1"/>
      <c r="F22" s="1"/>
    </row>
    <row r="23" spans="1:9" x14ac:dyDescent="0.2">
      <c r="A23" t="s">
        <v>83</v>
      </c>
      <c r="B23">
        <v>398.06299999999999</v>
      </c>
      <c r="C23">
        <f>LOOKUP(A:A,DBTL2!B:B,DBTL2!E:E)</f>
        <v>323.15100000000001</v>
      </c>
      <c r="D23" t="str">
        <f>A23</f>
        <v>PP_0528_PP_0815_PP_4191-R1</v>
      </c>
      <c r="E23">
        <f>AVERAGE(B23:B25)</f>
        <v>385.91933333333333</v>
      </c>
      <c r="F23">
        <f>AVERAGE(C23:C25)</f>
        <v>316.54516666666672</v>
      </c>
      <c r="H23">
        <f>STDEV(B23:B25)</f>
        <v>11.679595897689834</v>
      </c>
      <c r="I23">
        <f>STDEV(C23:C25)</f>
        <v>5.9778802048329238</v>
      </c>
    </row>
    <row r="24" spans="1:9" x14ac:dyDescent="0.2">
      <c r="A24" t="s">
        <v>91</v>
      </c>
      <c r="B24">
        <v>384.928</v>
      </c>
      <c r="C24">
        <f>LOOKUP(A:A,DBTL2!B:B,DBTL2!E:E)</f>
        <v>311.50810000000001</v>
      </c>
    </row>
    <row r="25" spans="1:9" x14ac:dyDescent="0.2">
      <c r="A25" t="s">
        <v>99</v>
      </c>
      <c r="B25">
        <v>374.767</v>
      </c>
      <c r="C25">
        <f>LOOKUP(A:A,DBTL2!B:B,DBTL2!E:E)</f>
        <v>314.97640000000001</v>
      </c>
    </row>
    <row r="26" spans="1:9" x14ac:dyDescent="0.2">
      <c r="A26" t="s">
        <v>109</v>
      </c>
      <c r="B26">
        <v>235.62799999999999</v>
      </c>
      <c r="C26">
        <f>LOOKUP(A:A,DBTL2!B:B,DBTL2!E:E)</f>
        <v>287.7525</v>
      </c>
      <c r="D26" t="str">
        <f>A26</f>
        <v>PP_0751_PP_0813_PP_4191-R1</v>
      </c>
      <c r="E26">
        <f>AVERAGE(B26:B28)</f>
        <v>234.23699999999999</v>
      </c>
      <c r="F26">
        <f>AVERAGE(C26:C28)</f>
        <v>296.38673333333332</v>
      </c>
      <c r="H26">
        <f>STDEV(B26:B28)</f>
        <v>14.490659094740998</v>
      </c>
      <c r="I26">
        <f>STDEV(C26:C28)</f>
        <v>7.5890743508898044</v>
      </c>
    </row>
    <row r="27" spans="1:9" x14ac:dyDescent="0.2">
      <c r="A27" t="s">
        <v>116</v>
      </c>
      <c r="B27">
        <v>219.101</v>
      </c>
      <c r="C27">
        <f>LOOKUP(A:A,DBTL2!B:B,DBTL2!E:E)</f>
        <v>302.00060000000002</v>
      </c>
    </row>
    <row r="28" spans="1:9" x14ac:dyDescent="0.2">
      <c r="A28" t="s">
        <v>123</v>
      </c>
      <c r="B28">
        <v>247.982</v>
      </c>
      <c r="C28">
        <f>LOOKUP(A:A,DBTL2!B:B,DBTL2!E:E)</f>
        <v>299.40710000000001</v>
      </c>
    </row>
    <row r="29" spans="1:9" x14ac:dyDescent="0.2">
      <c r="A29" t="s">
        <v>104</v>
      </c>
      <c r="B29">
        <v>206.351</v>
      </c>
      <c r="C29">
        <f>LOOKUP(A:A,DBTL2!B:B,DBTL2!E:E)</f>
        <v>205.49359999999999</v>
      </c>
      <c r="D29" t="str">
        <f>A29</f>
        <v>PP_0751_PP_0815_PP_1317-R1</v>
      </c>
      <c r="E29">
        <f>AVERAGE(B29:B31)</f>
        <v>208.69666666666669</v>
      </c>
      <c r="F29">
        <f>AVERAGE(C29:C31)</f>
        <v>196.25789999999998</v>
      </c>
      <c r="H29">
        <f>STDEV(B29:B31)</f>
        <v>2.0510939357653357</v>
      </c>
      <c r="I29">
        <f>STDEV(C29:C31)</f>
        <v>10.482253022609207</v>
      </c>
    </row>
    <row r="30" spans="1:9" x14ac:dyDescent="0.2">
      <c r="A30" t="s">
        <v>111</v>
      </c>
      <c r="B30">
        <v>209.58600000000001</v>
      </c>
      <c r="C30">
        <f>LOOKUP(A:A,DBTL2!B:B,DBTL2!E:E)</f>
        <v>184.8648</v>
      </c>
    </row>
    <row r="31" spans="1:9" x14ac:dyDescent="0.2">
      <c r="A31" t="s">
        <v>118</v>
      </c>
      <c r="B31">
        <v>210.15299999999999</v>
      </c>
      <c r="C31">
        <f>LOOKUP(A:A,DBTL2!B:B,DBTL2!E:E)</f>
        <v>198.4153</v>
      </c>
    </row>
    <row r="32" spans="1:9" x14ac:dyDescent="0.2">
      <c r="A32" t="s">
        <v>103</v>
      </c>
      <c r="B32">
        <v>400.17700000000002</v>
      </c>
      <c r="C32">
        <f>LOOKUP(A:A,DBTL2!B:B,DBTL2!E:E)</f>
        <v>416.58699999999999</v>
      </c>
      <c r="D32" t="str">
        <f>A32</f>
        <v>PP_0812_PP_0815_PP_1317-R1</v>
      </c>
      <c r="E32">
        <f>AVERAGE(B32:B34)</f>
        <v>416.03266666666667</v>
      </c>
      <c r="F32">
        <f>AVERAGE(C32:C34)</f>
        <v>385.19086666666664</v>
      </c>
      <c r="H32">
        <f>STDEV(B32:B34)</f>
        <v>26.647758448569988</v>
      </c>
      <c r="I32">
        <f>STDEV(C32:C34)</f>
        <v>35.544985883572004</v>
      </c>
    </row>
    <row r="33" spans="1:9" x14ac:dyDescent="0.2">
      <c r="A33" t="s">
        <v>110</v>
      </c>
      <c r="B33">
        <v>401.12299999999999</v>
      </c>
      <c r="C33">
        <f>LOOKUP(A:A,DBTL2!B:B,DBTL2!E:E)</f>
        <v>392.38729999999998</v>
      </c>
    </row>
    <row r="34" spans="1:9" x14ac:dyDescent="0.2">
      <c r="A34" t="s">
        <v>117</v>
      </c>
      <c r="B34">
        <v>446.798</v>
      </c>
      <c r="C34">
        <f>LOOKUP(A:A,DBTL2!B:B,DBTL2!E:E)</f>
        <v>346.59829999999999</v>
      </c>
    </row>
    <row r="35" spans="1:9" x14ac:dyDescent="0.2">
      <c r="A35" t="s">
        <v>106</v>
      </c>
      <c r="B35">
        <v>417.666</v>
      </c>
      <c r="C35">
        <f>LOOKUP(A:A,DBTL2!B:B,DBTL2!E:E)</f>
        <v>361.85550000000001</v>
      </c>
      <c r="D35" t="str">
        <f>A35</f>
        <v>PP_0813_PP_0815_PP_1317-R1</v>
      </c>
      <c r="E35">
        <f>AVERAGE(B35:B37)</f>
        <v>404.16233333333338</v>
      </c>
      <c r="F35">
        <f>AVERAGE(C35:C37)</f>
        <v>336.75450000000001</v>
      </c>
      <c r="H35">
        <f>STDEV(B35:B37)</f>
        <v>16.833101803688265</v>
      </c>
      <c r="I35">
        <f>STDEV(C35:C37)</f>
        <v>62.505697707969162</v>
      </c>
    </row>
    <row r="36" spans="1:9" x14ac:dyDescent="0.2">
      <c r="A36" t="s">
        <v>113</v>
      </c>
      <c r="B36">
        <v>409.51799999999997</v>
      </c>
      <c r="C36">
        <f>LOOKUP(A:A,DBTL2!B:B,DBTL2!E:E)</f>
        <v>382.80790000000002</v>
      </c>
    </row>
    <row r="37" spans="1:9" x14ac:dyDescent="0.2">
      <c r="A37" t="s">
        <v>120</v>
      </c>
      <c r="B37">
        <v>385.303</v>
      </c>
      <c r="C37">
        <f>LOOKUP(A:A,DBTL2!B:B,DBTL2!E:E)</f>
        <v>265.6001</v>
      </c>
    </row>
    <row r="38" spans="1:9" x14ac:dyDescent="0.2">
      <c r="A38" s="1" t="s">
        <v>108</v>
      </c>
      <c r="B38" s="1">
        <v>380.03100000000001</v>
      </c>
      <c r="C38" s="1">
        <f>LOOKUP(A:A,DBTL2!B:B,DBTL2!E:E)</f>
        <v>224.78790000000001</v>
      </c>
      <c r="D38" t="str">
        <f>A38</f>
        <v>PP_0813_PP_4189_PP_4191-R1</v>
      </c>
      <c r="E38" s="1">
        <f>AVERAGE(B38:B40)</f>
        <v>387.71866666666665</v>
      </c>
      <c r="F38" s="1">
        <f>AVERAGE(C38:C40)</f>
        <v>216.44836666666666</v>
      </c>
      <c r="H38">
        <f>STDEV(B38:B40)</f>
        <v>6.8761794867014068</v>
      </c>
      <c r="I38">
        <f>STDEV(C38:C40)</f>
        <v>16.901227361447258</v>
      </c>
    </row>
    <row r="39" spans="1:9" x14ac:dyDescent="0.2">
      <c r="A39" s="1" t="s">
        <v>115</v>
      </c>
      <c r="B39" s="1">
        <v>389.84300000000002</v>
      </c>
      <c r="C39" s="1">
        <f>LOOKUP(A:A,DBTL2!B:B,DBTL2!E:E)</f>
        <v>227.559</v>
      </c>
      <c r="E39" s="1"/>
      <c r="F39" s="1"/>
    </row>
    <row r="40" spans="1:9" x14ac:dyDescent="0.2">
      <c r="A40" s="1" t="s">
        <v>122</v>
      </c>
      <c r="B40" s="1">
        <v>393.28199999999998</v>
      </c>
      <c r="C40" s="1">
        <f>LOOKUP(A:A,DBTL2!B:B,DBTL2!E:E)</f>
        <v>196.9982</v>
      </c>
      <c r="E40" s="1"/>
      <c r="F40" s="1"/>
    </row>
    <row r="41" spans="1:9" x14ac:dyDescent="0.2">
      <c r="A41" t="s">
        <v>105</v>
      </c>
      <c r="B41">
        <v>321.48700000000002</v>
      </c>
      <c r="C41">
        <f>LOOKUP(A:A,DBTL2!B:B,DBTL2!E:E)</f>
        <v>358.64440000000002</v>
      </c>
      <c r="D41" t="str">
        <f>A41</f>
        <v>PP_0814_PP_0815_PP_1317-R1</v>
      </c>
      <c r="E41">
        <f>AVERAGE(B41:B43)</f>
        <v>361.089</v>
      </c>
      <c r="F41">
        <f>AVERAGE(C41:C43)</f>
        <v>364.79436666666669</v>
      </c>
      <c r="H41">
        <f>STDEV(B41:B43)</f>
        <v>34.336294776810128</v>
      </c>
      <c r="I41">
        <f>STDEV(C41:C43)</f>
        <v>31.492684744291516</v>
      </c>
    </row>
    <row r="42" spans="1:9" x14ac:dyDescent="0.2">
      <c r="A42" t="s">
        <v>112</v>
      </c>
      <c r="B42">
        <v>379.23399999999998</v>
      </c>
      <c r="C42">
        <f>LOOKUP(A:A,DBTL2!B:B,DBTL2!E:E)</f>
        <v>398.90839999999997</v>
      </c>
    </row>
    <row r="43" spans="1:9" x14ac:dyDescent="0.2">
      <c r="A43" t="s">
        <v>119</v>
      </c>
      <c r="B43">
        <v>382.54599999999999</v>
      </c>
      <c r="C43">
        <f>LOOKUP(A:A,DBTL2!B:B,DBTL2!E:E)</f>
        <v>336.83030000000002</v>
      </c>
    </row>
    <row r="44" spans="1:9" x14ac:dyDescent="0.2">
      <c r="A44" t="s">
        <v>107</v>
      </c>
      <c r="B44">
        <v>272.81400000000002</v>
      </c>
      <c r="C44">
        <f>LOOKUP(A:A,DBTL2!B:B,DBTL2!E:E)</f>
        <v>352.01650000000001</v>
      </c>
      <c r="D44" t="str">
        <f>A44</f>
        <v>PP_0815_PP_1317_PP_4189-R1</v>
      </c>
      <c r="E44">
        <f>AVERAGE(B44:B46)</f>
        <v>273.38299999999998</v>
      </c>
      <c r="F44">
        <f>AVERAGE(C44:C46)</f>
        <v>353.72056666666668</v>
      </c>
      <c r="H44">
        <f>STDEV(B44:B46)</f>
        <v>3.0910310577540319</v>
      </c>
      <c r="I44">
        <f>STDEV(C44:C46)</f>
        <v>35.647960182362944</v>
      </c>
    </row>
    <row r="45" spans="1:9" x14ac:dyDescent="0.2">
      <c r="A45" t="s">
        <v>114</v>
      </c>
      <c r="B45">
        <v>276.71899999999999</v>
      </c>
      <c r="C45">
        <f>LOOKUP(A:A,DBTL2!B:B,DBTL2!E:E)</f>
        <v>390.19</v>
      </c>
    </row>
    <row r="46" spans="1:9" x14ac:dyDescent="0.2">
      <c r="A46" t="s">
        <v>121</v>
      </c>
      <c r="B46">
        <v>270.61599999999999</v>
      </c>
      <c r="C46">
        <f>LOOKUP(A:A,DBTL2!B:B,DBTL2!E:E)</f>
        <v>318.95519999999999</v>
      </c>
    </row>
    <row r="47" spans="1:9" x14ac:dyDescent="0.2">
      <c r="A47" t="s">
        <v>84</v>
      </c>
      <c r="B47">
        <v>192.28399999999999</v>
      </c>
      <c r="C47">
        <f>LOOKUP(A:A,DBTL2!B:B,DBTL2!E:E)</f>
        <v>243.7979</v>
      </c>
      <c r="D47" t="str">
        <f>A47</f>
        <v>PP_0815_PP_1317_PP_4191-R1</v>
      </c>
      <c r="E47">
        <f>AVERAGE(B47:B49)</f>
        <v>184.35533333333333</v>
      </c>
      <c r="F47">
        <f>AVERAGE(C47:C49)</f>
        <v>226.55420000000001</v>
      </c>
      <c r="H47">
        <f>STDEV(B47:B49)</f>
        <v>8.0784498719329392</v>
      </c>
      <c r="I47">
        <f>STDEV(C47:C49)</f>
        <v>22.388158125893256</v>
      </c>
    </row>
    <row r="48" spans="1:9" x14ac:dyDescent="0.2">
      <c r="A48" t="s">
        <v>92</v>
      </c>
      <c r="B48">
        <v>176.13499999999999</v>
      </c>
      <c r="C48">
        <f>LOOKUP(A:A,DBTL2!B:B,DBTL2!E:E)</f>
        <v>201.25239999999999</v>
      </c>
    </row>
    <row r="49" spans="1:3" x14ac:dyDescent="0.2">
      <c r="A49" t="s">
        <v>100</v>
      </c>
      <c r="B49">
        <v>184.64699999999999</v>
      </c>
      <c r="C49">
        <f>LOOKUP(A:A,DBTL2!B:B,DBTL2!E:E)</f>
        <v>234.6123</v>
      </c>
    </row>
  </sheetData>
  <autoFilter ref="A1:B49" xr:uid="{A3784927-C6B5-456A-81D3-774EFDC1BF05}">
    <sortState ref="A2:B49">
      <sortCondition ref="A1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039A-3CD3-4DB2-8703-E9603A3A117D}">
  <dimension ref="A1:I49"/>
  <sheetViews>
    <sheetView workbookViewId="0">
      <selection activeCell="D1" sqref="D1:I1048576"/>
    </sheetView>
  </sheetViews>
  <sheetFormatPr baseColWidth="10" defaultColWidth="8.83203125" defaultRowHeight="15" x14ac:dyDescent="0.2"/>
  <cols>
    <col min="1" max="1" width="41.5" customWidth="1"/>
  </cols>
  <sheetData>
    <row r="1" spans="1:9" x14ac:dyDescent="0.2">
      <c r="A1" t="s">
        <v>522</v>
      </c>
      <c r="B1" t="s">
        <v>4</v>
      </c>
      <c r="C1" t="s">
        <v>471</v>
      </c>
      <c r="E1" t="s">
        <v>470</v>
      </c>
      <c r="F1" t="s">
        <v>471</v>
      </c>
      <c r="H1" t="s">
        <v>470</v>
      </c>
      <c r="I1" t="s">
        <v>471</v>
      </c>
    </row>
    <row r="2" spans="1:9" x14ac:dyDescent="0.2">
      <c r="A2" t="s">
        <v>349</v>
      </c>
      <c r="B2">
        <v>166.36660000000001</v>
      </c>
      <c r="C2">
        <f>LOOKUP(A2,DBTL2!B:B,DBTL2!E:E)</f>
        <v>145.49809999999999</v>
      </c>
      <c r="D2" t="str">
        <f>A2</f>
        <v>Control_P2-R1</v>
      </c>
      <c r="E2">
        <f>AVERAGE(B2:B4)</f>
        <v>174.97620000000003</v>
      </c>
      <c r="F2">
        <f>AVERAGE(C2:C4)</f>
        <v>142.35763333333333</v>
      </c>
      <c r="H2">
        <f>STDEV(B2:B4)</f>
        <v>9.5218885710766461</v>
      </c>
      <c r="I2">
        <f>STDEV(C2:C4)</f>
        <v>3.6790487796892988</v>
      </c>
    </row>
    <row r="3" spans="1:9" x14ac:dyDescent="0.2">
      <c r="A3" t="s">
        <v>333</v>
      </c>
      <c r="B3">
        <v>173.3588</v>
      </c>
      <c r="C3">
        <f>LOOKUP(A3,DBTL2!B:B,DBTL2!E:E)</f>
        <v>143.26499999999999</v>
      </c>
    </row>
    <row r="4" spans="1:9" x14ac:dyDescent="0.2">
      <c r="A4" t="s">
        <v>317</v>
      </c>
      <c r="B4">
        <v>185.20320000000001</v>
      </c>
      <c r="C4">
        <f>LOOKUP(A4,DBTL2!B:B,DBTL2!E:E)</f>
        <v>138.3098</v>
      </c>
    </row>
    <row r="5" spans="1:9" x14ac:dyDescent="0.2">
      <c r="A5" t="s">
        <v>215</v>
      </c>
      <c r="B5">
        <v>255.50909999999999</v>
      </c>
      <c r="C5">
        <f>LOOKUP(A5,DBTL2!B:B,DBTL2!E:E)</f>
        <v>353.29880000000003</v>
      </c>
      <c r="D5" t="str">
        <f>A5</f>
        <v>PP_0437_PP_4189-R1</v>
      </c>
      <c r="E5">
        <f>AVERAGE(B5:B7)</f>
        <v>290.93413333333336</v>
      </c>
      <c r="F5">
        <f>AVERAGE(C5:C7)</f>
        <v>339.15656666666661</v>
      </c>
      <c r="H5">
        <f>STDEV(B5:B7)</f>
        <v>36.588707999372069</v>
      </c>
      <c r="I5">
        <f>STDEV(C5:C7)</f>
        <v>12.248257086758672</v>
      </c>
    </row>
    <row r="6" spans="1:9" x14ac:dyDescent="0.2">
      <c r="A6" t="s">
        <v>199</v>
      </c>
      <c r="B6">
        <v>288.70839999999998</v>
      </c>
      <c r="C6">
        <f>LOOKUP(A6,DBTL2!B:B,DBTL2!E:E)</f>
        <v>332.21859999999998</v>
      </c>
    </row>
    <row r="7" spans="1:9" x14ac:dyDescent="0.2">
      <c r="A7" t="s">
        <v>183</v>
      </c>
      <c r="B7">
        <v>328.5849</v>
      </c>
      <c r="C7">
        <f>LOOKUP(A7,DBTL2!B:B,DBTL2!E:E)</f>
        <v>331.95229999999998</v>
      </c>
    </row>
    <row r="8" spans="1:9" x14ac:dyDescent="0.2">
      <c r="A8" t="s">
        <v>355</v>
      </c>
      <c r="B8">
        <v>221.11600000000001</v>
      </c>
      <c r="C8">
        <f>LOOKUP(A8,DBTL2!B:B,DBTL2!E:E)</f>
        <v>254.7543</v>
      </c>
      <c r="D8" t="str">
        <f>A8</f>
        <v>PP_0751_PP_0813_PP_0814-R1</v>
      </c>
      <c r="E8">
        <f>AVERAGE(B8:B10)</f>
        <v>227.50016666666667</v>
      </c>
      <c r="F8">
        <f>AVERAGE(C8:C10)</f>
        <v>241.36166666666668</v>
      </c>
      <c r="H8">
        <f>STDEV(B8:B10)</f>
        <v>9.6534603248438007</v>
      </c>
      <c r="I8">
        <f>STDEV(C8:C10)</f>
        <v>15.704149235897289</v>
      </c>
    </row>
    <row r="9" spans="1:9" x14ac:dyDescent="0.2">
      <c r="A9" t="s">
        <v>339</v>
      </c>
      <c r="B9">
        <v>222.77889999999999</v>
      </c>
      <c r="C9">
        <f>LOOKUP(A9,DBTL2!B:B,DBTL2!E:E)</f>
        <v>245.25299999999999</v>
      </c>
    </row>
    <row r="10" spans="1:9" x14ac:dyDescent="0.2">
      <c r="A10" t="s">
        <v>323</v>
      </c>
      <c r="B10">
        <v>238.60560000000001</v>
      </c>
      <c r="C10">
        <f>LOOKUP(A10,DBTL2!B:B,DBTL2!E:E)</f>
        <v>224.07769999999999</v>
      </c>
    </row>
    <row r="11" spans="1:9" x14ac:dyDescent="0.2">
      <c r="A11" t="s">
        <v>359</v>
      </c>
      <c r="B11">
        <v>403.2312</v>
      </c>
      <c r="C11">
        <f>LOOKUP(A11,DBTL2!B:B,DBTL2!E:E)</f>
        <v>436.07709999999997</v>
      </c>
      <c r="D11" t="str">
        <f>A11</f>
        <v>PP_0751_PP_0813_PP_4189-R1</v>
      </c>
      <c r="E11">
        <f>AVERAGE(B11:B13)</f>
        <v>362.33446666666669</v>
      </c>
      <c r="F11">
        <f>AVERAGE(C11:C13)</f>
        <v>390.54393333333331</v>
      </c>
      <c r="H11">
        <f>STDEV(B11:B13)</f>
        <v>35.977859834255476</v>
      </c>
      <c r="I11">
        <f>STDEV(C11:C13)</f>
        <v>75.716429838862354</v>
      </c>
    </row>
    <row r="12" spans="1:9" x14ac:dyDescent="0.2">
      <c r="A12" t="s">
        <v>343</v>
      </c>
      <c r="B12">
        <v>348.2106</v>
      </c>
      <c r="C12">
        <f>LOOKUP(A12,DBTL2!B:B,DBTL2!E:E)</f>
        <v>432.41500000000002</v>
      </c>
    </row>
    <row r="13" spans="1:9" x14ac:dyDescent="0.2">
      <c r="A13" t="s">
        <v>327</v>
      </c>
      <c r="B13">
        <v>335.5616</v>
      </c>
      <c r="C13">
        <f>LOOKUP(A13,DBTL2!B:B,DBTL2!E:E)</f>
        <v>303.1397</v>
      </c>
    </row>
    <row r="14" spans="1:9" x14ac:dyDescent="0.2">
      <c r="A14" t="s">
        <v>109</v>
      </c>
      <c r="B14">
        <v>308.83679999999998</v>
      </c>
      <c r="C14">
        <f>LOOKUP(A14,DBTL2!B:B,DBTL2!E:E)</f>
        <v>287.7525</v>
      </c>
      <c r="D14" t="str">
        <f>A14</f>
        <v>PP_0751_PP_0813_PP_4191-R1</v>
      </c>
      <c r="E14">
        <f>AVERAGE(B14:B16)</f>
        <v>297.89159999999998</v>
      </c>
      <c r="F14">
        <f>AVERAGE(C14:C16)</f>
        <v>296.38673333333332</v>
      </c>
      <c r="H14">
        <f>STDEV(B14:B16)</f>
        <v>12.050952777270348</v>
      </c>
      <c r="I14">
        <f>STDEV(C14:C16)</f>
        <v>7.5890743508898044</v>
      </c>
    </row>
    <row r="15" spans="1:9" x14ac:dyDescent="0.2">
      <c r="A15" t="s">
        <v>116</v>
      </c>
      <c r="B15">
        <v>284.97739999999999</v>
      </c>
      <c r="C15">
        <f>LOOKUP(A15,DBTL2!B:B,DBTL2!E:E)</f>
        <v>302.00060000000002</v>
      </c>
    </row>
    <row r="16" spans="1:9" x14ac:dyDescent="0.2">
      <c r="A16" t="s">
        <v>123</v>
      </c>
      <c r="B16">
        <v>299.86059999999998</v>
      </c>
      <c r="C16">
        <f>LOOKUP(A16,DBTL2!B:B,DBTL2!E:E)</f>
        <v>299.40710000000001</v>
      </c>
    </row>
    <row r="17" spans="1:9" x14ac:dyDescent="0.2">
      <c r="A17" t="s">
        <v>357</v>
      </c>
      <c r="B17">
        <v>335.95530000000002</v>
      </c>
      <c r="C17">
        <f>LOOKUP(A17,DBTL2!B:B,DBTL2!E:E)</f>
        <v>188.1421</v>
      </c>
      <c r="D17" t="str">
        <f>A17</f>
        <v>PP_0751_PP_0814_PP_1769-R1</v>
      </c>
      <c r="E17">
        <f>AVERAGE(B17:B19)</f>
        <v>322.09273333333334</v>
      </c>
      <c r="F17">
        <f>AVERAGE(C17:C19)</f>
        <v>169.43393333333336</v>
      </c>
      <c r="H17">
        <f>STDEV(B17:B19)</f>
        <v>12.005756800940706</v>
      </c>
      <c r="I17">
        <f>STDEV(C17:C19)</f>
        <v>21.552434092773119</v>
      </c>
    </row>
    <row r="18" spans="1:9" x14ac:dyDescent="0.2">
      <c r="A18" t="s">
        <v>341</v>
      </c>
      <c r="B18">
        <v>315.06079999999997</v>
      </c>
      <c r="C18">
        <f>LOOKUP(A18,DBTL2!B:B,DBTL2!E:E)</f>
        <v>145.86680000000001</v>
      </c>
    </row>
    <row r="19" spans="1:9" x14ac:dyDescent="0.2">
      <c r="A19" t="s">
        <v>325</v>
      </c>
      <c r="B19">
        <v>315.26209999999998</v>
      </c>
      <c r="C19">
        <f>LOOKUP(A19,DBTL2!B:B,DBTL2!E:E)</f>
        <v>174.2929</v>
      </c>
    </row>
    <row r="20" spans="1:9" x14ac:dyDescent="0.2">
      <c r="A20" t="s">
        <v>217</v>
      </c>
      <c r="B20">
        <v>426.11669999999998</v>
      </c>
      <c r="C20">
        <f>LOOKUP(A20,DBTL2!B:B,DBTL2!E:E)</f>
        <v>490.22800000000001</v>
      </c>
      <c r="D20" t="str">
        <f>A20</f>
        <v>PP_0751_PP_0814-R1</v>
      </c>
      <c r="E20" s="1">
        <f>AVERAGE(B20:B22)</f>
        <v>426.91963333333337</v>
      </c>
      <c r="F20" s="1">
        <f>AVERAGE(C20:C22)</f>
        <v>480.64676666666668</v>
      </c>
      <c r="H20">
        <f>STDEV(B20:B22)</f>
        <v>23.711898054422679</v>
      </c>
      <c r="I20">
        <f>STDEV(C20:C22)</f>
        <v>12.932803877865515</v>
      </c>
    </row>
    <row r="21" spans="1:9" x14ac:dyDescent="0.2">
      <c r="A21" t="s">
        <v>201</v>
      </c>
      <c r="B21">
        <v>451.02280000000002</v>
      </c>
      <c r="C21">
        <f>LOOKUP(A21,DBTL2!B:B,DBTL2!E:E)</f>
        <v>465.93610000000001</v>
      </c>
      <c r="D21" s="1"/>
      <c r="E21" s="1"/>
      <c r="F21" s="1"/>
    </row>
    <row r="22" spans="1:9" x14ac:dyDescent="0.2">
      <c r="A22" t="s">
        <v>185</v>
      </c>
      <c r="B22">
        <v>403.61939999999998</v>
      </c>
      <c r="C22">
        <f>LOOKUP(A22,DBTL2!B:B,DBTL2!E:E)</f>
        <v>485.77620000000002</v>
      </c>
      <c r="D22" s="1"/>
      <c r="E22" s="1"/>
      <c r="F22" s="1"/>
    </row>
    <row r="23" spans="1:9" x14ac:dyDescent="0.2">
      <c r="A23" t="s">
        <v>263</v>
      </c>
      <c r="B23">
        <v>305.12599999999998</v>
      </c>
      <c r="C23">
        <f>LOOKUP(A23,DBTL2!B:B,DBTL2!E:E)</f>
        <v>426.7457</v>
      </c>
      <c r="D23" t="str">
        <f>A23</f>
        <v>PP_0812_PP_0814-R1</v>
      </c>
      <c r="E23">
        <f>AVERAGE(B23:B25)</f>
        <v>307.5759333333333</v>
      </c>
      <c r="F23">
        <f>AVERAGE(C23:C25)</f>
        <v>356.52266666666668</v>
      </c>
      <c r="H23">
        <f>STDEV(B23:B25)</f>
        <v>4.0419418715925897</v>
      </c>
      <c r="I23">
        <f>STDEV(C23:C25)</f>
        <v>61.279069293873576</v>
      </c>
    </row>
    <row r="24" spans="1:9" x14ac:dyDescent="0.2">
      <c r="A24" t="s">
        <v>247</v>
      </c>
      <c r="B24">
        <v>312.24119999999999</v>
      </c>
      <c r="C24">
        <f>LOOKUP(A24,DBTL2!B:B,DBTL2!E:E)</f>
        <v>328.93900000000002</v>
      </c>
    </row>
    <row r="25" spans="1:9" x14ac:dyDescent="0.2">
      <c r="A25" t="s">
        <v>231</v>
      </c>
      <c r="B25">
        <v>305.36059999999998</v>
      </c>
      <c r="C25">
        <f>LOOKUP(A25,DBTL2!B:B,DBTL2!E:E)</f>
        <v>313.88330000000002</v>
      </c>
    </row>
    <row r="26" spans="1:9" x14ac:dyDescent="0.2">
      <c r="A26" t="s">
        <v>257</v>
      </c>
      <c r="B26">
        <v>316.78530000000001</v>
      </c>
      <c r="C26">
        <f>LOOKUP(A26,DBTL2!B:B,DBTL2!E:E)</f>
        <v>404.93799999999999</v>
      </c>
      <c r="D26" t="str">
        <f>A26</f>
        <v>PP_0812_PP_4189-R1</v>
      </c>
      <c r="E26">
        <f>AVERAGE(B26:B28)</f>
        <v>314.97313333333335</v>
      </c>
      <c r="F26">
        <f>AVERAGE(C26:C28)</f>
        <v>397.80723333333327</v>
      </c>
      <c r="H26">
        <f>STDEV(B26:B28)</f>
        <v>8.204153401986904</v>
      </c>
      <c r="I26">
        <f>STDEV(C26:C28)</f>
        <v>6.9371238322040361</v>
      </c>
    </row>
    <row r="27" spans="1:9" x14ac:dyDescent="0.2">
      <c r="A27" t="s">
        <v>241</v>
      </c>
      <c r="B27">
        <v>306.01440000000002</v>
      </c>
      <c r="C27">
        <f>LOOKUP(A27,DBTL2!B:B,DBTL2!E:E)</f>
        <v>391.08150000000001</v>
      </c>
    </row>
    <row r="28" spans="1:9" x14ac:dyDescent="0.2">
      <c r="A28" t="s">
        <v>225</v>
      </c>
      <c r="B28">
        <v>322.11970000000002</v>
      </c>
      <c r="C28">
        <f>LOOKUP(A28,DBTL2!B:B,DBTL2!E:E)</f>
        <v>397.40219999999999</v>
      </c>
    </row>
    <row r="29" spans="1:9" x14ac:dyDescent="0.2">
      <c r="A29" t="s">
        <v>219</v>
      </c>
      <c r="B29">
        <v>287.21789999999999</v>
      </c>
      <c r="C29">
        <f>LOOKUP(A29,DBTL2!B:B,DBTL2!E:E)</f>
        <v>326.48399999999998</v>
      </c>
      <c r="D29" t="str">
        <f>A29</f>
        <v>PP_0813_PP_0814_PP_1769-R1</v>
      </c>
      <c r="E29">
        <f>AVERAGE(B29:B31)</f>
        <v>275.21553333333333</v>
      </c>
      <c r="F29">
        <f>AVERAGE(C29:C31)</f>
        <v>315.38303333333334</v>
      </c>
      <c r="H29">
        <f>STDEV(B29:B31)</f>
        <v>10.424003555416375</v>
      </c>
      <c r="I29">
        <f>STDEV(C29:C31)</f>
        <v>11.621528506325355</v>
      </c>
    </row>
    <row r="30" spans="1:9" x14ac:dyDescent="0.2">
      <c r="A30" t="s">
        <v>203</v>
      </c>
      <c r="B30">
        <v>270</v>
      </c>
      <c r="C30">
        <f>LOOKUP(A30,DBTL2!B:B,DBTL2!E:E)</f>
        <v>316.36219999999997</v>
      </c>
    </row>
    <row r="31" spans="1:9" x14ac:dyDescent="0.2">
      <c r="A31" t="s">
        <v>187</v>
      </c>
      <c r="B31">
        <v>268.42869999999999</v>
      </c>
      <c r="C31">
        <f>LOOKUP(A31,DBTL2!B:B,DBTL2!E:E)</f>
        <v>303.30290000000002</v>
      </c>
    </row>
    <row r="32" spans="1:9" x14ac:dyDescent="0.2">
      <c r="A32" t="s">
        <v>307</v>
      </c>
      <c r="B32">
        <v>303.37520000000001</v>
      </c>
      <c r="C32">
        <f>LOOKUP(A32,DBTL2!B:B,DBTL2!E:E)</f>
        <v>364.27629999999999</v>
      </c>
      <c r="D32" t="str">
        <f>A32</f>
        <v>PP_0813_PP_0814-R1</v>
      </c>
      <c r="E32">
        <f>AVERAGE(B32:B34)</f>
        <v>339.0017666666667</v>
      </c>
      <c r="F32">
        <f>AVERAGE(C32:C34)</f>
        <v>366.87563333333333</v>
      </c>
      <c r="H32">
        <f>STDEV(B32:B34)</f>
        <v>44.2547335088951</v>
      </c>
      <c r="I32">
        <f>STDEV(C32:C34)</f>
        <v>5.572057855346932</v>
      </c>
    </row>
    <row r="33" spans="1:9" x14ac:dyDescent="0.2">
      <c r="A33" t="s">
        <v>291</v>
      </c>
      <c r="B33">
        <v>325.089</v>
      </c>
      <c r="C33">
        <f>LOOKUP(A33,DBTL2!B:B,DBTL2!E:E)</f>
        <v>363.07819999999998</v>
      </c>
    </row>
    <row r="34" spans="1:9" x14ac:dyDescent="0.2">
      <c r="A34" t="s">
        <v>275</v>
      </c>
      <c r="B34">
        <v>388.54109999999997</v>
      </c>
      <c r="C34">
        <f>LOOKUP(A34,DBTL2!B:B,DBTL2!E:E)</f>
        <v>373.2724</v>
      </c>
    </row>
    <row r="35" spans="1:9" x14ac:dyDescent="0.2">
      <c r="A35" t="s">
        <v>353</v>
      </c>
      <c r="B35">
        <v>194.82069999999999</v>
      </c>
      <c r="C35">
        <f>LOOKUP(A35,DBTL2!B:B,DBTL2!E:E)</f>
        <v>240.79599999999999</v>
      </c>
      <c r="D35" t="str">
        <f>A35</f>
        <v>PP_0813_PP_1769_PP_4189-R1</v>
      </c>
      <c r="E35">
        <f>AVERAGE(B35:B37)</f>
        <v>224.50496666666666</v>
      </c>
      <c r="F35">
        <f>AVERAGE(C35:C37)</f>
        <v>229.1173</v>
      </c>
      <c r="H35">
        <f>STDEV(B35:B37)</f>
        <v>25.78718167022782</v>
      </c>
      <c r="I35">
        <f>STDEV(C35:C37)</f>
        <v>18.171983458885272</v>
      </c>
    </row>
    <row r="36" spans="1:9" x14ac:dyDescent="0.2">
      <c r="A36" t="s">
        <v>337</v>
      </c>
      <c r="B36">
        <v>241.3749</v>
      </c>
      <c r="C36">
        <f>LOOKUP(A36,DBTL2!B:B,DBTL2!E:E)</f>
        <v>238.37520000000001</v>
      </c>
    </row>
    <row r="37" spans="1:9" x14ac:dyDescent="0.2">
      <c r="A37" t="s">
        <v>321</v>
      </c>
      <c r="B37">
        <v>237.3193</v>
      </c>
      <c r="C37">
        <f>LOOKUP(A37,DBTL2!B:B,DBTL2!E:E)</f>
        <v>208.1807</v>
      </c>
    </row>
    <row r="38" spans="1:9" x14ac:dyDescent="0.2">
      <c r="A38" t="s">
        <v>259</v>
      </c>
      <c r="B38">
        <v>325.262</v>
      </c>
      <c r="C38">
        <f>LOOKUP(A38,DBTL2!B:B,DBTL2!E:E)</f>
        <v>370.26870000000002</v>
      </c>
      <c r="D38" t="str">
        <f>A38</f>
        <v>PP_0813_PP_1769-R1</v>
      </c>
      <c r="E38" s="1">
        <f>AVERAGE(B38:B40)</f>
        <v>332.11263333333335</v>
      </c>
      <c r="F38" s="1">
        <f>AVERAGE(C38:C40)</f>
        <v>348.52683333333334</v>
      </c>
      <c r="H38">
        <f>STDEV(B38:B40)</f>
        <v>19.308135492670768</v>
      </c>
      <c r="I38">
        <f>STDEV(C38:C40)</f>
        <v>31.206084100113141</v>
      </c>
    </row>
    <row r="39" spans="1:9" x14ac:dyDescent="0.2">
      <c r="A39" t="s">
        <v>243</v>
      </c>
      <c r="B39">
        <v>317.16390000000001</v>
      </c>
      <c r="C39">
        <f>LOOKUP(A39,DBTL2!B:B,DBTL2!E:E)</f>
        <v>362.54140000000001</v>
      </c>
      <c r="E39" s="1"/>
      <c r="F39" s="1"/>
    </row>
    <row r="40" spans="1:9" x14ac:dyDescent="0.2">
      <c r="A40" t="s">
        <v>227</v>
      </c>
      <c r="B40">
        <v>353.91199999999998</v>
      </c>
      <c r="C40">
        <f>LOOKUP(A40,DBTL2!B:B,DBTL2!E:E)</f>
        <v>312.7704</v>
      </c>
      <c r="E40" s="1"/>
      <c r="F40" s="1"/>
    </row>
    <row r="41" spans="1:9" x14ac:dyDescent="0.2">
      <c r="A41" t="s">
        <v>261</v>
      </c>
      <c r="B41">
        <v>233.64359999999999</v>
      </c>
      <c r="C41">
        <f>LOOKUP(A41,DBTL2!B:B,DBTL2!E:E)</f>
        <v>324.20479999999998</v>
      </c>
      <c r="D41" t="str">
        <f>A41</f>
        <v>PP_0814_PP_2136-R1</v>
      </c>
      <c r="E41">
        <f>AVERAGE(B41:B43)</f>
        <v>241.68549999999996</v>
      </c>
      <c r="F41">
        <f>AVERAGE(C41:C43)</f>
        <v>320.34393333333333</v>
      </c>
      <c r="H41">
        <f>STDEV(B41:B43)</f>
        <v>7.2325875459616844</v>
      </c>
      <c r="I41">
        <f>STDEV(C41:C43)</f>
        <v>15.632661493595156</v>
      </c>
    </row>
    <row r="42" spans="1:9" x14ac:dyDescent="0.2">
      <c r="A42" t="s">
        <v>245</v>
      </c>
      <c r="B42">
        <v>243.75550000000001</v>
      </c>
      <c r="C42">
        <f>LOOKUP(A42,DBTL2!B:B,DBTL2!E:E)</f>
        <v>333.68439999999998</v>
      </c>
    </row>
    <row r="43" spans="1:9" x14ac:dyDescent="0.2">
      <c r="A43" t="s">
        <v>229</v>
      </c>
      <c r="B43">
        <v>247.6574</v>
      </c>
      <c r="C43">
        <f>LOOKUP(A43,DBTL2!B:B,DBTL2!E:E)</f>
        <v>303.14260000000002</v>
      </c>
    </row>
    <row r="44" spans="1:9" x14ac:dyDescent="0.2">
      <c r="A44" t="s">
        <v>301</v>
      </c>
      <c r="B44">
        <v>149.91290000000001</v>
      </c>
      <c r="C44">
        <f>LOOKUP(A44,DBTL2!B:B,DBTL2!E:E)</f>
        <v>333.20339999999999</v>
      </c>
      <c r="D44" t="str">
        <f>A44</f>
        <v>PP_1769_PP_4189-R1</v>
      </c>
      <c r="E44">
        <f>AVERAGE(B44:B46)</f>
        <v>152.21346666666668</v>
      </c>
      <c r="F44">
        <f>AVERAGE(C44:C46)</f>
        <v>335.99706666666663</v>
      </c>
      <c r="H44">
        <f>STDEV(B44:B46)</f>
        <v>6.9932608376445806</v>
      </c>
      <c r="I44">
        <f>STDEV(C44:C46)</f>
        <v>3.9937371387377576</v>
      </c>
    </row>
    <row r="45" spans="1:9" x14ac:dyDescent="0.2">
      <c r="A45" t="s">
        <v>285</v>
      </c>
      <c r="B45">
        <v>146.66030000000001</v>
      </c>
      <c r="C45">
        <f>LOOKUP(A45,DBTL2!B:B,DBTL2!E:E)</f>
        <v>340.57139999999998</v>
      </c>
    </row>
    <row r="46" spans="1:9" x14ac:dyDescent="0.2">
      <c r="A46" t="s">
        <v>269</v>
      </c>
      <c r="B46">
        <v>160.06720000000001</v>
      </c>
      <c r="C46">
        <f>LOOKUP(A46,DBTL2!B:B,DBTL2!E:E)</f>
        <v>334.21640000000002</v>
      </c>
    </row>
    <row r="47" spans="1:9" x14ac:dyDescent="0.2">
      <c r="A47" t="s">
        <v>255</v>
      </c>
      <c r="B47">
        <v>242.36369999999999</v>
      </c>
      <c r="C47">
        <f>LOOKUP(A47,DBTL2!B:B,DBTL2!E:E)</f>
        <v>334.22879999999998</v>
      </c>
      <c r="D47" t="str">
        <f>A47</f>
        <v>PP_2136_PP_4189-R1</v>
      </c>
      <c r="E47">
        <f>AVERAGE(B47:B49)</f>
        <v>253.99406666666667</v>
      </c>
      <c r="F47">
        <f>AVERAGE(C47:C49)</f>
        <v>183.62599999999998</v>
      </c>
      <c r="H47">
        <f>STDEV(B47:B49)</f>
        <v>21.95053147792402</v>
      </c>
      <c r="I47">
        <f>STDEV(C47:C49)</f>
        <v>159.37428229262713</v>
      </c>
    </row>
    <row r="48" spans="1:9" x14ac:dyDescent="0.2">
      <c r="A48" t="s">
        <v>239</v>
      </c>
      <c r="B48">
        <v>240.30600000000001</v>
      </c>
      <c r="C48">
        <f>LOOKUP(A48,DBTL2!B:B,DBTL2!E:E)</f>
        <v>16.7317</v>
      </c>
    </row>
    <row r="49" spans="1:3" x14ac:dyDescent="0.2">
      <c r="A49" t="s">
        <v>223</v>
      </c>
      <c r="B49">
        <v>279.3125</v>
      </c>
      <c r="C49">
        <f>LOOKUP(A49,DBTL2!B:B,DBTL2!E:E)</f>
        <v>199.91749999999999</v>
      </c>
    </row>
  </sheetData>
  <autoFilter ref="A1:C49" xr:uid="{1D3E039A-3CD3-4DB2-8703-E9603A3A117D}">
    <sortState ref="A2:C49">
      <sortCondition ref="A1:A4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37CF-C827-42ED-83F6-B4940580EDDA}">
  <dimension ref="A1:V40"/>
  <sheetViews>
    <sheetView tabSelected="1" zoomScaleNormal="100" workbookViewId="0">
      <selection activeCell="I20" sqref="I20"/>
    </sheetView>
  </sheetViews>
  <sheetFormatPr baseColWidth="10" defaultColWidth="8.83203125" defaultRowHeight="15" x14ac:dyDescent="0.2"/>
  <cols>
    <col min="1" max="1" width="38.1640625" customWidth="1"/>
    <col min="13" max="13" width="11" bestFit="1" customWidth="1"/>
  </cols>
  <sheetData>
    <row r="1" spans="1:7" x14ac:dyDescent="0.2">
      <c r="B1" t="s">
        <v>524</v>
      </c>
      <c r="E1" t="s">
        <v>523</v>
      </c>
    </row>
    <row r="2" spans="1:7" x14ac:dyDescent="0.2">
      <c r="A2" t="s">
        <v>522</v>
      </c>
      <c r="B2" t="s">
        <v>470</v>
      </c>
      <c r="C2" t="s">
        <v>471</v>
      </c>
      <c r="D2" t="s">
        <v>472</v>
      </c>
      <c r="E2" t="s">
        <v>470</v>
      </c>
      <c r="F2" t="s">
        <v>471</v>
      </c>
      <c r="G2" t="s">
        <v>472</v>
      </c>
    </row>
    <row r="3" spans="1:7" x14ac:dyDescent="0.2">
      <c r="A3" t="s">
        <v>301</v>
      </c>
      <c r="B3">
        <v>152.21346666666668</v>
      </c>
      <c r="C3">
        <v>335.99706666666663</v>
      </c>
      <c r="D3">
        <f t="shared" ref="D3:D34" si="0">B3-C3</f>
        <v>-183.78359999999995</v>
      </c>
      <c r="E3">
        <v>6.9932608376445806</v>
      </c>
      <c r="F3">
        <v>3.9937371387377576</v>
      </c>
      <c r="G3">
        <f t="shared" ref="G3:G34" si="1">SQRT((E3^2)+(F3^2))</f>
        <v>8.0532995397331799</v>
      </c>
    </row>
    <row r="4" spans="1:7" x14ac:dyDescent="0.2">
      <c r="A4" t="s">
        <v>261</v>
      </c>
      <c r="B4">
        <v>241.68549999999996</v>
      </c>
      <c r="C4">
        <v>348.52683333333334</v>
      </c>
      <c r="D4">
        <f t="shared" si="0"/>
        <v>-106.84133333333338</v>
      </c>
      <c r="E4">
        <v>7.2325875459616844</v>
      </c>
      <c r="F4">
        <v>15.632661493595156</v>
      </c>
      <c r="G4">
        <f t="shared" si="1"/>
        <v>17.224704002778473</v>
      </c>
    </row>
    <row r="5" spans="1:7" x14ac:dyDescent="0.2">
      <c r="A5" t="s">
        <v>257</v>
      </c>
      <c r="B5">
        <v>314.97313333333335</v>
      </c>
      <c r="C5">
        <v>397.80723333333327</v>
      </c>
      <c r="D5">
        <f t="shared" si="0"/>
        <v>-82.834099999999921</v>
      </c>
      <c r="E5">
        <v>8.204153401986904</v>
      </c>
      <c r="F5">
        <v>6.9371238322040361</v>
      </c>
      <c r="G5">
        <f t="shared" si="1"/>
        <v>10.74392014614156</v>
      </c>
    </row>
    <row r="6" spans="1:7" x14ac:dyDescent="0.2">
      <c r="A6" t="s">
        <v>107</v>
      </c>
      <c r="B6">
        <v>273.38299999999998</v>
      </c>
      <c r="C6">
        <v>353.72056666666668</v>
      </c>
      <c r="D6">
        <f t="shared" si="0"/>
        <v>-80.337566666666703</v>
      </c>
      <c r="E6">
        <v>3.0910310577540319</v>
      </c>
      <c r="F6">
        <v>35.647960182362944</v>
      </c>
      <c r="G6">
        <f t="shared" si="1"/>
        <v>35.781720726696946</v>
      </c>
    </row>
    <row r="7" spans="1:7" x14ac:dyDescent="0.2">
      <c r="A7" t="s">
        <v>109</v>
      </c>
      <c r="B7">
        <v>234.23699999999999</v>
      </c>
      <c r="C7">
        <v>296.38673333333332</v>
      </c>
      <c r="D7">
        <f t="shared" si="0"/>
        <v>-62.14973333333333</v>
      </c>
      <c r="E7">
        <v>14.490659094740998</v>
      </c>
      <c r="F7">
        <v>7.5890743508898044</v>
      </c>
      <c r="G7">
        <f t="shared" si="1"/>
        <v>16.357666413744152</v>
      </c>
    </row>
    <row r="8" spans="1:7" x14ac:dyDescent="0.2">
      <c r="A8" t="s">
        <v>217</v>
      </c>
      <c r="B8">
        <v>426.91963333333337</v>
      </c>
      <c r="C8">
        <v>480.64676666666668</v>
      </c>
      <c r="D8">
        <f t="shared" si="0"/>
        <v>-53.727133333333313</v>
      </c>
      <c r="E8">
        <v>23.711898054422679</v>
      </c>
      <c r="F8">
        <v>12.932803877865515</v>
      </c>
      <c r="G8">
        <f t="shared" si="1"/>
        <v>27.009471033077773</v>
      </c>
    </row>
    <row r="9" spans="1:7" x14ac:dyDescent="0.2">
      <c r="A9" t="s">
        <v>263</v>
      </c>
      <c r="B9">
        <v>307.5759333333333</v>
      </c>
      <c r="C9">
        <v>356.52266666666668</v>
      </c>
      <c r="D9">
        <f t="shared" si="0"/>
        <v>-48.946733333333384</v>
      </c>
      <c r="E9">
        <v>4.0419418715925897</v>
      </c>
      <c r="F9">
        <v>61.279069293873576</v>
      </c>
      <c r="G9">
        <f t="shared" si="1"/>
        <v>61.412227020493994</v>
      </c>
    </row>
    <row r="10" spans="1:7" x14ac:dyDescent="0.2">
      <c r="A10" t="s">
        <v>215</v>
      </c>
      <c r="B10">
        <v>290.93413333333336</v>
      </c>
      <c r="C10">
        <v>339.15656666666661</v>
      </c>
      <c r="D10">
        <f t="shared" si="0"/>
        <v>-48.222433333333242</v>
      </c>
      <c r="E10">
        <v>36.588707999372069</v>
      </c>
      <c r="F10">
        <v>12.248257086758672</v>
      </c>
      <c r="G10">
        <f t="shared" si="1"/>
        <v>38.584366714080559</v>
      </c>
    </row>
    <row r="11" spans="1:7" x14ac:dyDescent="0.2">
      <c r="A11" t="s">
        <v>84</v>
      </c>
      <c r="B11">
        <v>184.35533333333333</v>
      </c>
      <c r="C11">
        <v>226.55420000000001</v>
      </c>
      <c r="D11">
        <f t="shared" si="0"/>
        <v>-42.198866666666675</v>
      </c>
      <c r="E11">
        <v>8.0784498719329392</v>
      </c>
      <c r="F11">
        <v>22.388158125893256</v>
      </c>
      <c r="G11">
        <f t="shared" si="1"/>
        <v>23.801070912951239</v>
      </c>
    </row>
    <row r="12" spans="1:7" x14ac:dyDescent="0.2">
      <c r="A12" t="s">
        <v>219</v>
      </c>
      <c r="B12">
        <v>275.21553333333333</v>
      </c>
      <c r="C12">
        <v>315.38303333333334</v>
      </c>
      <c r="D12">
        <f t="shared" si="0"/>
        <v>-40.167500000000018</v>
      </c>
      <c r="E12">
        <v>10.424003555416375</v>
      </c>
      <c r="F12">
        <v>11.621528506325355</v>
      </c>
      <c r="G12">
        <f t="shared" si="1"/>
        <v>15.611526989589009</v>
      </c>
    </row>
    <row r="13" spans="1:7" x14ac:dyDescent="0.2">
      <c r="A13" t="s">
        <v>359</v>
      </c>
      <c r="B13">
        <v>362.33446666666669</v>
      </c>
      <c r="C13">
        <v>390.54393333333331</v>
      </c>
      <c r="D13">
        <f t="shared" si="0"/>
        <v>-28.209466666666628</v>
      </c>
      <c r="E13">
        <v>35.977859834255476</v>
      </c>
      <c r="F13">
        <v>75.716429838862354</v>
      </c>
      <c r="G13">
        <f t="shared" si="1"/>
        <v>83.829494486109709</v>
      </c>
    </row>
    <row r="14" spans="1:7" x14ac:dyDescent="0.2">
      <c r="A14" t="s">
        <v>307</v>
      </c>
      <c r="B14">
        <v>339.0017666666667</v>
      </c>
      <c r="C14">
        <v>366.87563333333333</v>
      </c>
      <c r="D14">
        <f t="shared" si="0"/>
        <v>-27.873866666666629</v>
      </c>
      <c r="E14">
        <v>44.2547335088951</v>
      </c>
      <c r="F14">
        <v>5.572057855346932</v>
      </c>
      <c r="G14">
        <f t="shared" si="1"/>
        <v>44.604139568953194</v>
      </c>
    </row>
    <row r="15" spans="1:7" x14ac:dyDescent="0.2">
      <c r="A15" t="s">
        <v>80</v>
      </c>
      <c r="B15">
        <v>316.20699999999999</v>
      </c>
      <c r="C15">
        <v>331.22083333333336</v>
      </c>
      <c r="D15">
        <f t="shared" si="0"/>
        <v>-15.013833333333366</v>
      </c>
      <c r="E15">
        <v>14.38412917072146</v>
      </c>
      <c r="F15">
        <v>37.999244208448857</v>
      </c>
      <c r="G15">
        <f t="shared" si="1"/>
        <v>40.630600935912014</v>
      </c>
    </row>
    <row r="16" spans="1:7" x14ac:dyDescent="0.2">
      <c r="A16" t="s">
        <v>355</v>
      </c>
      <c r="B16">
        <v>227.50016666666667</v>
      </c>
      <c r="C16">
        <v>241.36166666666668</v>
      </c>
      <c r="D16">
        <f t="shared" si="0"/>
        <v>-13.861500000000007</v>
      </c>
      <c r="E16">
        <v>9.6534603248438007</v>
      </c>
      <c r="F16">
        <v>15.704149235897289</v>
      </c>
      <c r="G16">
        <f t="shared" si="1"/>
        <v>18.433925232208868</v>
      </c>
    </row>
    <row r="17" spans="1:22" x14ac:dyDescent="0.2">
      <c r="A17" t="s">
        <v>353</v>
      </c>
      <c r="B17">
        <v>224.50496666666666</v>
      </c>
      <c r="C17">
        <v>229.1173</v>
      </c>
      <c r="D17">
        <f t="shared" si="0"/>
        <v>-4.6123333333333392</v>
      </c>
      <c r="E17">
        <v>25.78718167022782</v>
      </c>
      <c r="F17">
        <v>18.171983458885272</v>
      </c>
      <c r="G17">
        <f t="shared" si="1"/>
        <v>31.546786228130017</v>
      </c>
    </row>
    <row r="18" spans="1:22" x14ac:dyDescent="0.2">
      <c r="A18" t="s">
        <v>105</v>
      </c>
      <c r="B18">
        <v>361.089</v>
      </c>
      <c r="C18">
        <v>364.79436666666669</v>
      </c>
      <c r="D18">
        <f t="shared" si="0"/>
        <v>-3.7053666666666913</v>
      </c>
      <c r="E18">
        <v>34.336294776810128</v>
      </c>
      <c r="F18">
        <v>31.492684744291516</v>
      </c>
      <c r="G18">
        <f t="shared" si="1"/>
        <v>46.591526390571602</v>
      </c>
    </row>
    <row r="19" spans="1:22" x14ac:dyDescent="0.2">
      <c r="A19" t="s">
        <v>109</v>
      </c>
      <c r="B19">
        <v>297.89159999999998</v>
      </c>
      <c r="C19">
        <v>296.38673333333332</v>
      </c>
      <c r="D19">
        <f t="shared" si="0"/>
        <v>1.5048666666666577</v>
      </c>
      <c r="E19">
        <v>12.050952777270348</v>
      </c>
      <c r="F19">
        <v>7.5890743508898044</v>
      </c>
      <c r="G19">
        <f t="shared" si="1"/>
        <v>14.241471565232766</v>
      </c>
    </row>
    <row r="20" spans="1:22" x14ac:dyDescent="0.2">
      <c r="A20" t="s">
        <v>416</v>
      </c>
      <c r="B20">
        <v>170.32366666666667</v>
      </c>
      <c r="C20">
        <v>168.07996666666668</v>
      </c>
      <c r="D20">
        <f t="shared" si="0"/>
        <v>2.2436999999999898</v>
      </c>
      <c r="E20">
        <v>10.208475710571737</v>
      </c>
      <c r="F20">
        <v>4.5526336348681982</v>
      </c>
      <c r="G20">
        <f t="shared" si="1"/>
        <v>11.177631651949635</v>
      </c>
    </row>
    <row r="21" spans="1:22" x14ac:dyDescent="0.2">
      <c r="A21" t="s">
        <v>85</v>
      </c>
      <c r="B21">
        <v>349.88033333333334</v>
      </c>
      <c r="C21">
        <v>342.65406666666667</v>
      </c>
      <c r="D21">
        <f t="shared" si="0"/>
        <v>7.2262666666666746</v>
      </c>
      <c r="E21">
        <v>12.761455024147255</v>
      </c>
      <c r="F21">
        <v>3.4186981679190946</v>
      </c>
      <c r="G21">
        <f t="shared" si="1"/>
        <v>13.211443202643176</v>
      </c>
    </row>
    <row r="22" spans="1:22" x14ac:dyDescent="0.2">
      <c r="A22" t="s">
        <v>86</v>
      </c>
      <c r="B22">
        <v>337.62733333333335</v>
      </c>
      <c r="C22">
        <v>328.50203333333337</v>
      </c>
      <c r="D22">
        <f t="shared" si="0"/>
        <v>9.1252999999999815</v>
      </c>
      <c r="E22">
        <v>8.8538991598805374</v>
      </c>
      <c r="F22">
        <v>13.941252817567475</v>
      </c>
      <c r="G22">
        <f t="shared" si="1"/>
        <v>16.515146395253854</v>
      </c>
    </row>
    <row r="23" spans="1:22" x14ac:dyDescent="0.2">
      <c r="A23" t="s">
        <v>259</v>
      </c>
      <c r="B23">
        <v>332.11263333333335</v>
      </c>
      <c r="C23">
        <v>320.34393333333333</v>
      </c>
      <c r="D23">
        <f t="shared" si="0"/>
        <v>11.768700000000024</v>
      </c>
      <c r="E23">
        <v>19.308135492670768</v>
      </c>
      <c r="F23">
        <v>31.206084100113141</v>
      </c>
      <c r="G23">
        <f t="shared" si="1"/>
        <v>36.696372859816364</v>
      </c>
    </row>
    <row r="24" spans="1:22" x14ac:dyDescent="0.2">
      <c r="A24" t="s">
        <v>104</v>
      </c>
      <c r="B24">
        <v>208.69666666666669</v>
      </c>
      <c r="C24">
        <v>196.25789999999998</v>
      </c>
      <c r="D24">
        <f t="shared" si="0"/>
        <v>12.438766666666709</v>
      </c>
      <c r="E24">
        <v>2.0510939357653357</v>
      </c>
      <c r="F24">
        <v>10.482253022609207</v>
      </c>
      <c r="G24">
        <f t="shared" si="1"/>
        <v>10.681039966376551</v>
      </c>
    </row>
    <row r="25" spans="1:22" x14ac:dyDescent="0.2">
      <c r="A25" t="s">
        <v>103</v>
      </c>
      <c r="B25">
        <v>416.03266666666667</v>
      </c>
      <c r="C25">
        <v>385.19086666666664</v>
      </c>
      <c r="D25">
        <f t="shared" si="0"/>
        <v>30.841800000000035</v>
      </c>
      <c r="E25">
        <v>26.647758448569988</v>
      </c>
      <c r="F25">
        <v>35.544985883572004</v>
      </c>
      <c r="G25">
        <f t="shared" si="1"/>
        <v>44.424644644573874</v>
      </c>
    </row>
    <row r="26" spans="1:22" x14ac:dyDescent="0.2">
      <c r="A26" t="s">
        <v>349</v>
      </c>
      <c r="B26">
        <v>174.97620000000003</v>
      </c>
      <c r="C26">
        <v>142.35763333333333</v>
      </c>
      <c r="D26">
        <f t="shared" si="0"/>
        <v>32.618566666666709</v>
      </c>
      <c r="E26">
        <v>9.5218885710766461</v>
      </c>
      <c r="F26">
        <v>3.6790487796892988</v>
      </c>
      <c r="G26">
        <f t="shared" si="1"/>
        <v>10.207926424271159</v>
      </c>
    </row>
    <row r="27" spans="1:22" x14ac:dyDescent="0.2">
      <c r="A27" t="s">
        <v>79</v>
      </c>
      <c r="B27">
        <v>443.56033333333335</v>
      </c>
      <c r="C27">
        <v>389.2</v>
      </c>
      <c r="D27">
        <f t="shared" si="0"/>
        <v>54.360333333333358</v>
      </c>
      <c r="E27">
        <v>26.307365362828222</v>
      </c>
      <c r="F27">
        <v>8.3633654727029629</v>
      </c>
      <c r="G27">
        <f t="shared" si="1"/>
        <v>27.604770500102589</v>
      </c>
    </row>
    <row r="28" spans="1:22" x14ac:dyDescent="0.2">
      <c r="A28" t="s">
        <v>106</v>
      </c>
      <c r="B28">
        <v>404.16233333333338</v>
      </c>
      <c r="C28">
        <v>336.75450000000001</v>
      </c>
      <c r="D28">
        <f t="shared" si="0"/>
        <v>67.407833333333372</v>
      </c>
      <c r="E28">
        <v>16.833101803688265</v>
      </c>
      <c r="F28">
        <v>62.505697707969162</v>
      </c>
      <c r="G28">
        <f t="shared" si="1"/>
        <v>64.732646804323977</v>
      </c>
    </row>
    <row r="29" spans="1:22" x14ac:dyDescent="0.2">
      <c r="A29" t="s">
        <v>83</v>
      </c>
      <c r="B29">
        <v>385.91933333333333</v>
      </c>
      <c r="C29">
        <v>316.54516666666672</v>
      </c>
      <c r="D29">
        <f t="shared" si="0"/>
        <v>69.374166666666611</v>
      </c>
      <c r="E29">
        <v>11.679595897689834</v>
      </c>
      <c r="F29">
        <v>5.9778802048329238</v>
      </c>
      <c r="G29">
        <f t="shared" si="1"/>
        <v>13.120518742666638</v>
      </c>
    </row>
    <row r="30" spans="1:22" x14ac:dyDescent="0.2">
      <c r="A30" t="s">
        <v>255</v>
      </c>
      <c r="B30">
        <v>253.99406666666667</v>
      </c>
      <c r="C30">
        <v>183.62599999999998</v>
      </c>
      <c r="D30">
        <f t="shared" si="0"/>
        <v>70.368066666666692</v>
      </c>
      <c r="E30">
        <v>21.95053147792402</v>
      </c>
      <c r="F30">
        <v>159.37428229262699</v>
      </c>
      <c r="G30">
        <f t="shared" si="1"/>
        <v>160.87879813217555</v>
      </c>
      <c r="V30" t="s">
        <v>528</v>
      </c>
    </row>
    <row r="31" spans="1:22" x14ac:dyDescent="0.2">
      <c r="A31" t="s">
        <v>82</v>
      </c>
      <c r="B31">
        <v>376.44499999999999</v>
      </c>
      <c r="C31">
        <v>304.84966666666668</v>
      </c>
      <c r="D31">
        <f t="shared" si="0"/>
        <v>71.595333333333315</v>
      </c>
      <c r="E31">
        <v>22.51407339865446</v>
      </c>
      <c r="F31">
        <v>15.667033695417047</v>
      </c>
      <c r="G31">
        <f t="shared" si="1"/>
        <v>27.428806860914193</v>
      </c>
      <c r="V31" t="s">
        <v>529</v>
      </c>
    </row>
    <row r="32" spans="1:22" x14ac:dyDescent="0.2">
      <c r="A32" t="s">
        <v>81</v>
      </c>
      <c r="B32">
        <v>354.16633333333334</v>
      </c>
      <c r="C32">
        <v>233.94396666666668</v>
      </c>
      <c r="D32">
        <f t="shared" si="0"/>
        <v>120.22236666666666</v>
      </c>
      <c r="E32">
        <v>15.601035104547805</v>
      </c>
      <c r="F32">
        <v>6.2946072874590984</v>
      </c>
      <c r="G32">
        <f t="shared" si="1"/>
        <v>16.823031154838478</v>
      </c>
      <c r="V32" t="s">
        <v>530</v>
      </c>
    </row>
    <row r="33" spans="1:22" x14ac:dyDescent="0.2">
      <c r="A33" t="s">
        <v>357</v>
      </c>
      <c r="B33">
        <v>322.09273333333334</v>
      </c>
      <c r="C33">
        <v>169.43393333333336</v>
      </c>
      <c r="D33">
        <f t="shared" si="0"/>
        <v>152.65879999999999</v>
      </c>
      <c r="E33">
        <v>12.005756800940706</v>
      </c>
      <c r="F33">
        <v>21.552434092773119</v>
      </c>
      <c r="G33">
        <f t="shared" si="1"/>
        <v>24.670744044042593</v>
      </c>
      <c r="V33" t="s">
        <v>531</v>
      </c>
    </row>
    <row r="34" spans="1:22" x14ac:dyDescent="0.2">
      <c r="A34" t="s">
        <v>108</v>
      </c>
      <c r="B34">
        <v>387.71866666666665</v>
      </c>
      <c r="C34">
        <v>216.44836666666666</v>
      </c>
      <c r="D34">
        <f t="shared" si="0"/>
        <v>171.27029999999999</v>
      </c>
      <c r="E34">
        <v>6.8761794867014068</v>
      </c>
      <c r="F34">
        <v>16.901227361447258</v>
      </c>
      <c r="G34">
        <f t="shared" si="1"/>
        <v>18.246460770699251</v>
      </c>
      <c r="V34" t="s">
        <v>532</v>
      </c>
    </row>
    <row r="40" spans="1:22" x14ac:dyDescent="0.2">
      <c r="A40" t="s">
        <v>525</v>
      </c>
      <c r="B40">
        <f>AVERAGE(B3:B34)</f>
        <v>304.61656041666663</v>
      </c>
      <c r="C40">
        <f>AVERAGE(C3:C34)</f>
        <v>303.28719166666673</v>
      </c>
      <c r="F40">
        <f>AVERAGE(E3:E34)</f>
        <v>16.325676594672061</v>
      </c>
      <c r="G40">
        <f>AVERAGE(F3:F34)</f>
        <v>24.43679631570922</v>
      </c>
    </row>
  </sheetData>
  <autoFilter ref="A2:G2" xr:uid="{D76A1777-844A-A642-9ECE-C76CE537F687}">
    <sortState ref="A3:G34">
      <sortCondition ref="D2:D34"/>
    </sortState>
  </autoFilter>
  <sortState ref="A1:F48">
    <sortCondition ref="A1:A48"/>
  </sortState>
  <conditionalFormatting sqref="D3:D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2B6A-ECB3-EB49-96FE-8E543B911CDA}">
  <dimension ref="A1:J49"/>
  <sheetViews>
    <sheetView topLeftCell="A10" workbookViewId="0">
      <selection activeCell="I18" sqref="I18"/>
    </sheetView>
  </sheetViews>
  <sheetFormatPr baseColWidth="10" defaultColWidth="8.83203125" defaultRowHeight="15" x14ac:dyDescent="0.2"/>
  <cols>
    <col min="1" max="1" width="14.6640625" customWidth="1"/>
    <col min="9" max="9" width="31.5" bestFit="1" customWidth="1"/>
    <col min="10" max="11" width="44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527</v>
      </c>
      <c r="I1" t="s">
        <v>526</v>
      </c>
      <c r="J1" t="s">
        <v>522</v>
      </c>
    </row>
    <row r="2" spans="1:10" x14ac:dyDescent="0.2">
      <c r="A2" t="s">
        <v>7</v>
      </c>
      <c r="B2" t="s">
        <v>8</v>
      </c>
      <c r="C2">
        <v>3.99</v>
      </c>
      <c r="D2">
        <v>2110.9618999999998</v>
      </c>
      <c r="E2">
        <v>473.43</v>
      </c>
      <c r="F2" t="s">
        <v>9</v>
      </c>
      <c r="G2">
        <v>473.43029999999999</v>
      </c>
      <c r="H2">
        <v>3</v>
      </c>
      <c r="I2" t="str">
        <f>LOOKUP(H2,Codex!A:A,Codex!F:F)</f>
        <v>PP_0528_PP_0813_PP_0815_PP_1317</v>
      </c>
      <c r="J2" t="str">
        <f t="shared" ref="J2:J9" si="0">I2&amp;"-R1"</f>
        <v>PP_0528_PP_0813_PP_0815_PP_1317-R1</v>
      </c>
    </row>
    <row r="3" spans="1:10" x14ac:dyDescent="0.2">
      <c r="A3" t="s">
        <v>10</v>
      </c>
      <c r="B3" t="s">
        <v>8</v>
      </c>
      <c r="C3">
        <v>3.992</v>
      </c>
      <c r="D3">
        <v>1920.481</v>
      </c>
      <c r="E3">
        <v>325.89299999999997</v>
      </c>
      <c r="F3" t="s">
        <v>9</v>
      </c>
      <c r="G3">
        <v>325.89330000000001</v>
      </c>
      <c r="H3">
        <v>7</v>
      </c>
      <c r="I3" t="str">
        <f>LOOKUP(H3,Codex!A:A,Codex!F:F)</f>
        <v>PP_0528_PP_0813_PP_4191</v>
      </c>
      <c r="J3" t="str">
        <f t="shared" si="0"/>
        <v>PP_0528_PP_0813_PP_4191-R1</v>
      </c>
    </row>
    <row r="4" spans="1:10" x14ac:dyDescent="0.2">
      <c r="A4" t="s">
        <v>11</v>
      </c>
      <c r="B4" t="s">
        <v>8</v>
      </c>
      <c r="C4">
        <v>3.99</v>
      </c>
      <c r="D4">
        <v>1878.4214999999999</v>
      </c>
      <c r="E4">
        <v>372.17899999999997</v>
      </c>
      <c r="F4" t="s">
        <v>9</v>
      </c>
      <c r="G4">
        <v>372.17939999999999</v>
      </c>
      <c r="H4">
        <v>8</v>
      </c>
      <c r="I4" t="str">
        <f>LOOKUP(H4,Codex!A:A,Codex!F:F)</f>
        <v>PP_0528_PP_0814_PP_4191</v>
      </c>
      <c r="J4" t="str">
        <f t="shared" si="0"/>
        <v>PP_0528_PP_0814_PP_4191-R1</v>
      </c>
    </row>
    <row r="5" spans="1:10" x14ac:dyDescent="0.2">
      <c r="A5" t="s">
        <v>12</v>
      </c>
      <c r="B5" t="s">
        <v>8</v>
      </c>
      <c r="C5">
        <v>3.9870000000000001</v>
      </c>
      <c r="D5">
        <v>1781.7348999999999</v>
      </c>
      <c r="E5">
        <v>400.745</v>
      </c>
      <c r="F5" t="s">
        <v>9</v>
      </c>
      <c r="G5">
        <v>400.74450000000002</v>
      </c>
      <c r="H5">
        <v>9</v>
      </c>
      <c r="I5" t="str">
        <f>LOOKUP(H5,Codex!A:A,Codex!F:F)</f>
        <v>PP_0528_PP_0751_PP_4191</v>
      </c>
      <c r="J5" t="str">
        <f t="shared" si="0"/>
        <v>PP_0528_PP_0751_PP_4191-R1</v>
      </c>
    </row>
    <row r="6" spans="1:10" x14ac:dyDescent="0.2">
      <c r="A6" t="s">
        <v>13</v>
      </c>
      <c r="B6" t="s">
        <v>8</v>
      </c>
      <c r="C6">
        <v>3.9870000000000001</v>
      </c>
      <c r="D6">
        <v>1844.0844999999999</v>
      </c>
      <c r="E6">
        <v>398.06299999999999</v>
      </c>
      <c r="F6" t="s">
        <v>9</v>
      </c>
      <c r="G6">
        <v>398.06330000000003</v>
      </c>
      <c r="H6">
        <v>11</v>
      </c>
      <c r="I6" t="str">
        <f>LOOKUP(H6,Codex!A:A,Codex!F:F)</f>
        <v>PP_0528_PP_0815_PP_4191</v>
      </c>
      <c r="J6" t="str">
        <f t="shared" si="0"/>
        <v>PP_0528_PP_0815_PP_4191-R1</v>
      </c>
    </row>
    <row r="7" spans="1:10" x14ac:dyDescent="0.2">
      <c r="A7" t="s">
        <v>14</v>
      </c>
      <c r="B7" t="s">
        <v>8</v>
      </c>
      <c r="C7">
        <v>3.9860000000000002</v>
      </c>
      <c r="D7">
        <v>974.77670000000001</v>
      </c>
      <c r="E7">
        <v>192.28399999999999</v>
      </c>
      <c r="F7" t="s">
        <v>9</v>
      </c>
      <c r="G7">
        <v>192.28360000000001</v>
      </c>
      <c r="H7">
        <v>10</v>
      </c>
      <c r="I7" t="str">
        <f>LOOKUP(H7,Codex!A:A,Codex!F:F)</f>
        <v>PP_0815_PP_1317_PP_4191</v>
      </c>
      <c r="J7" t="str">
        <f t="shared" si="0"/>
        <v>PP_0815_PP_1317_PP_4191-R1</v>
      </c>
    </row>
    <row r="8" spans="1:10" x14ac:dyDescent="0.2">
      <c r="A8" t="s">
        <v>15</v>
      </c>
      <c r="B8" t="s">
        <v>8</v>
      </c>
      <c r="C8">
        <v>3.9809999999999999</v>
      </c>
      <c r="D8">
        <v>1248.6611</v>
      </c>
      <c r="E8">
        <v>343.77100000000002</v>
      </c>
      <c r="F8" t="s">
        <v>9</v>
      </c>
      <c r="G8">
        <v>343.77109999999999</v>
      </c>
      <c r="H8">
        <v>13</v>
      </c>
      <c r="I8" t="str">
        <f>LOOKUP(H8,Codex!A:A,Codex!F:F)</f>
        <v>PP_0528_PP_0812_PP_4191</v>
      </c>
      <c r="J8" t="str">
        <f t="shared" si="0"/>
        <v>PP_0528_PP_0812_PP_4191-R1</v>
      </c>
    </row>
    <row r="9" spans="1:10" x14ac:dyDescent="0.2">
      <c r="A9" t="s">
        <v>16</v>
      </c>
      <c r="B9" t="s">
        <v>8</v>
      </c>
      <c r="C9">
        <v>3.9849999999999999</v>
      </c>
      <c r="D9">
        <v>1453.6784</v>
      </c>
      <c r="E9">
        <v>338.72199999999998</v>
      </c>
      <c r="F9" t="s">
        <v>9</v>
      </c>
      <c r="G9">
        <v>338.72190000000001</v>
      </c>
      <c r="H9">
        <v>15</v>
      </c>
      <c r="I9" t="str">
        <f>LOOKUP(H9,Codex!A:A,Codex!F:F)</f>
        <v>PP_0368_PP_0528_PP_4191</v>
      </c>
      <c r="J9" t="str">
        <f t="shared" si="0"/>
        <v>PP_0368_PP_0528_PP_4191-R1</v>
      </c>
    </row>
    <row r="10" spans="1:10" x14ac:dyDescent="0.2">
      <c r="A10" t="s">
        <v>17</v>
      </c>
      <c r="B10" t="s">
        <v>8</v>
      </c>
      <c r="C10">
        <v>3.9889999999999999</v>
      </c>
      <c r="D10">
        <v>1996.3743999999999</v>
      </c>
      <c r="E10">
        <v>423.83699999999999</v>
      </c>
      <c r="F10" t="s">
        <v>9</v>
      </c>
      <c r="G10">
        <v>423.83699999999999</v>
      </c>
      <c r="H10">
        <v>3</v>
      </c>
      <c r="I10" t="str">
        <f>LOOKUP(H10,Codex!A:A,Codex!F:F)</f>
        <v>PP_0528_PP_0813_PP_0815_PP_1317</v>
      </c>
      <c r="J10" t="str">
        <f t="shared" ref="J10:J17" si="1">I10&amp;"-R2"</f>
        <v>PP_0528_PP_0813_PP_0815_PP_1317-R2</v>
      </c>
    </row>
    <row r="11" spans="1:10" x14ac:dyDescent="0.2">
      <c r="A11" t="s">
        <v>18</v>
      </c>
      <c r="B11" t="s">
        <v>8</v>
      </c>
      <c r="C11">
        <v>3.9860000000000002</v>
      </c>
      <c r="D11">
        <v>1623.7140999999999</v>
      </c>
      <c r="E11">
        <v>323.04899999999998</v>
      </c>
      <c r="F11" t="s">
        <v>9</v>
      </c>
      <c r="G11">
        <v>323.04860000000002</v>
      </c>
      <c r="H11">
        <v>7</v>
      </c>
      <c r="I11" t="str">
        <f>LOOKUP(H11,Codex!A:A,Codex!F:F)</f>
        <v>PP_0528_PP_0813_PP_4191</v>
      </c>
      <c r="J11" t="str">
        <f t="shared" si="1"/>
        <v>PP_0528_PP_0813_PP_4191-R2</v>
      </c>
    </row>
    <row r="12" spans="1:10" x14ac:dyDescent="0.2">
      <c r="A12" t="s">
        <v>19</v>
      </c>
      <c r="B12" t="s">
        <v>8</v>
      </c>
      <c r="C12">
        <v>3.9860000000000002</v>
      </c>
      <c r="D12">
        <v>1520.4828</v>
      </c>
      <c r="E12">
        <v>344.93599999999998</v>
      </c>
      <c r="F12" t="s">
        <v>9</v>
      </c>
      <c r="G12">
        <v>344.9357</v>
      </c>
      <c r="H12">
        <v>8</v>
      </c>
      <c r="I12" t="str">
        <f>LOOKUP(H12,Codex!A:A,Codex!F:F)</f>
        <v>PP_0528_PP_0814_PP_4191</v>
      </c>
      <c r="J12" t="str">
        <f t="shared" si="1"/>
        <v>PP_0528_PP_0814_PP_4191-R2</v>
      </c>
    </row>
    <row r="13" spans="1:10" x14ac:dyDescent="0.2">
      <c r="A13" t="s">
        <v>20</v>
      </c>
      <c r="B13" t="s">
        <v>8</v>
      </c>
      <c r="C13">
        <v>3.984</v>
      </c>
      <c r="D13">
        <v>1510.7038</v>
      </c>
      <c r="E13">
        <v>372.29599999999999</v>
      </c>
      <c r="F13" t="s">
        <v>9</v>
      </c>
      <c r="G13">
        <v>372.2955</v>
      </c>
      <c r="H13">
        <v>9</v>
      </c>
      <c r="I13" t="str">
        <f>LOOKUP(H13,Codex!A:A,Codex!F:F)</f>
        <v>PP_0528_PP_0751_PP_4191</v>
      </c>
      <c r="J13" t="str">
        <f t="shared" si="1"/>
        <v>PP_0528_PP_0751_PP_4191-R2</v>
      </c>
    </row>
    <row r="14" spans="1:10" x14ac:dyDescent="0.2">
      <c r="A14" t="s">
        <v>21</v>
      </c>
      <c r="B14" t="s">
        <v>8</v>
      </c>
      <c r="C14">
        <v>3.988</v>
      </c>
      <c r="D14">
        <v>1858.8669</v>
      </c>
      <c r="E14">
        <v>384.928</v>
      </c>
      <c r="F14" t="s">
        <v>9</v>
      </c>
      <c r="G14">
        <v>384.92829999999998</v>
      </c>
      <c r="H14">
        <v>11</v>
      </c>
      <c r="I14" t="str">
        <f>LOOKUP(H14,Codex!A:A,Codex!F:F)</f>
        <v>PP_0528_PP_0815_PP_4191</v>
      </c>
      <c r="J14" t="str">
        <f t="shared" si="1"/>
        <v>PP_0528_PP_0815_PP_4191-R2</v>
      </c>
    </row>
    <row r="15" spans="1:10" x14ac:dyDescent="0.2">
      <c r="A15" t="s">
        <v>22</v>
      </c>
      <c r="B15" t="s">
        <v>8</v>
      </c>
      <c r="C15">
        <v>3.98</v>
      </c>
      <c r="D15">
        <v>671.45920000000001</v>
      </c>
      <c r="E15">
        <v>176.13499999999999</v>
      </c>
      <c r="F15" t="s">
        <v>9</v>
      </c>
      <c r="G15">
        <v>176.13480000000001</v>
      </c>
      <c r="H15">
        <v>10</v>
      </c>
      <c r="I15" t="str">
        <f>LOOKUP(H15,Codex!A:A,Codex!F:F)</f>
        <v>PP_0815_PP_1317_PP_4191</v>
      </c>
      <c r="J15" t="str">
        <f t="shared" si="1"/>
        <v>PP_0815_PP_1317_PP_4191-R2</v>
      </c>
    </row>
    <row r="16" spans="1:10" x14ac:dyDescent="0.2">
      <c r="A16" t="s">
        <v>23</v>
      </c>
      <c r="B16" t="s">
        <v>8</v>
      </c>
      <c r="C16">
        <v>3.984</v>
      </c>
      <c r="D16">
        <v>1461.0363</v>
      </c>
      <c r="E16">
        <v>364.548</v>
      </c>
      <c r="F16" t="s">
        <v>9</v>
      </c>
      <c r="G16">
        <v>364.54820000000001</v>
      </c>
      <c r="H16">
        <v>13</v>
      </c>
      <c r="I16" t="str">
        <f>LOOKUP(H16,Codex!A:A,Codex!F:F)</f>
        <v>PP_0528_PP_0812_PP_4191</v>
      </c>
      <c r="J16" t="str">
        <f t="shared" si="1"/>
        <v>PP_0528_PP_0812_PP_4191-R2</v>
      </c>
    </row>
    <row r="17" spans="1:10" x14ac:dyDescent="0.2">
      <c r="A17" t="s">
        <v>24</v>
      </c>
      <c r="B17" t="s">
        <v>8</v>
      </c>
      <c r="C17">
        <v>3.9820000000000002</v>
      </c>
      <c r="D17">
        <v>1240.7547</v>
      </c>
      <c r="E17">
        <v>328.27699999999999</v>
      </c>
      <c r="F17" t="s">
        <v>9</v>
      </c>
      <c r="G17">
        <v>328.27699999999999</v>
      </c>
      <c r="H17">
        <v>15</v>
      </c>
      <c r="I17" t="str">
        <f>LOOKUP(H17,Codex!A:A,Codex!F:F)</f>
        <v>PP_0368_PP_0528_PP_4191</v>
      </c>
      <c r="J17" t="str">
        <f t="shared" si="1"/>
        <v>PP_0368_PP_0528_PP_4191-R2</v>
      </c>
    </row>
    <row r="18" spans="1:10" x14ac:dyDescent="0.2">
      <c r="A18" t="s">
        <v>25</v>
      </c>
      <c r="B18" t="s">
        <v>8</v>
      </c>
      <c r="C18">
        <v>3.9870000000000001</v>
      </c>
      <c r="D18">
        <v>1975.1651999999999</v>
      </c>
      <c r="E18">
        <v>433.41399999999999</v>
      </c>
      <c r="F18" t="s">
        <v>9</v>
      </c>
      <c r="G18">
        <v>433.4135</v>
      </c>
      <c r="H18">
        <v>3</v>
      </c>
      <c r="I18" t="str">
        <f>LOOKUP(H18,Codex!A:A,Codex!F:F)</f>
        <v>PP_0528_PP_0813_PP_0815_PP_1317</v>
      </c>
      <c r="J18" t="str">
        <f t="shared" ref="J18:J25" si="2">I18&amp;"-R3"</f>
        <v>PP_0528_PP_0813_PP_0815_PP_1317-R3</v>
      </c>
    </row>
    <row r="19" spans="1:10" x14ac:dyDescent="0.2">
      <c r="A19" t="s">
        <v>26</v>
      </c>
      <c r="B19" t="s">
        <v>8</v>
      </c>
      <c r="C19">
        <v>3.9820000000000002</v>
      </c>
      <c r="D19">
        <v>1130.0234</v>
      </c>
      <c r="E19">
        <v>299.67899999999997</v>
      </c>
      <c r="F19" t="s">
        <v>9</v>
      </c>
      <c r="G19">
        <v>299.6789</v>
      </c>
      <c r="H19">
        <v>7</v>
      </c>
      <c r="I19" t="str">
        <f>LOOKUP(H19,Codex!A:A,Codex!F:F)</f>
        <v>PP_0528_PP_0813_PP_4191</v>
      </c>
      <c r="J19" t="str">
        <f t="shared" si="2"/>
        <v>PP_0528_PP_0813_PP_4191-R3</v>
      </c>
    </row>
    <row r="20" spans="1:10" x14ac:dyDescent="0.2">
      <c r="A20" t="s">
        <v>27</v>
      </c>
      <c r="B20" t="s">
        <v>8</v>
      </c>
      <c r="C20">
        <v>3.988</v>
      </c>
      <c r="D20">
        <v>1719.0419999999999</v>
      </c>
      <c r="E20">
        <v>345.38400000000001</v>
      </c>
      <c r="F20" t="s">
        <v>9</v>
      </c>
      <c r="G20">
        <v>345.38369999999998</v>
      </c>
      <c r="H20">
        <v>8</v>
      </c>
      <c r="I20" t="str">
        <f>LOOKUP(H20,Codex!A:A,Codex!F:F)</f>
        <v>PP_0528_PP_0814_PP_4191</v>
      </c>
      <c r="J20" t="str">
        <f t="shared" si="2"/>
        <v>PP_0528_PP_0814_PP_4191-R3</v>
      </c>
    </row>
    <row r="21" spans="1:10" x14ac:dyDescent="0.2">
      <c r="A21" t="s">
        <v>28</v>
      </c>
      <c r="B21" t="s">
        <v>8</v>
      </c>
      <c r="C21">
        <v>3.9870000000000001</v>
      </c>
      <c r="D21">
        <v>1577.2366999999999</v>
      </c>
      <c r="E21">
        <v>356.29399999999998</v>
      </c>
      <c r="F21" t="s">
        <v>9</v>
      </c>
      <c r="G21">
        <v>356.29410000000001</v>
      </c>
      <c r="H21">
        <v>9</v>
      </c>
      <c r="I21" t="str">
        <f>LOOKUP(H21,Codex!A:A,Codex!F:F)</f>
        <v>PP_0528_PP_0751_PP_4191</v>
      </c>
      <c r="J21" t="str">
        <f t="shared" si="2"/>
        <v>PP_0528_PP_0751_PP_4191-R3</v>
      </c>
    </row>
    <row r="22" spans="1:10" x14ac:dyDescent="0.2">
      <c r="A22" t="s">
        <v>29</v>
      </c>
      <c r="B22" t="s">
        <v>8</v>
      </c>
      <c r="C22">
        <v>3.988</v>
      </c>
      <c r="D22">
        <v>1707.5869</v>
      </c>
      <c r="E22">
        <v>374.767</v>
      </c>
      <c r="F22" t="s">
        <v>9</v>
      </c>
      <c r="G22">
        <v>374.7672</v>
      </c>
      <c r="H22">
        <v>11</v>
      </c>
      <c r="I22" t="str">
        <f>LOOKUP(H22,Codex!A:A,Codex!F:F)</f>
        <v>PP_0528_PP_0815_PP_4191</v>
      </c>
      <c r="J22" t="str">
        <f t="shared" si="2"/>
        <v>PP_0528_PP_0815_PP_4191-R3</v>
      </c>
    </row>
    <row r="23" spans="1:10" x14ac:dyDescent="0.2">
      <c r="A23" t="s">
        <v>30</v>
      </c>
      <c r="B23" t="s">
        <v>8</v>
      </c>
      <c r="C23">
        <v>3.9820000000000002</v>
      </c>
      <c r="D23">
        <v>784.36479999999995</v>
      </c>
      <c r="E23">
        <v>184.64699999999999</v>
      </c>
      <c r="F23" t="s">
        <v>9</v>
      </c>
      <c r="G23">
        <v>184.64680000000001</v>
      </c>
      <c r="H23">
        <v>10</v>
      </c>
      <c r="I23" t="str">
        <f>LOOKUP(H23,Codex!A:A,Codex!F:F)</f>
        <v>PP_0815_PP_1317_PP_4191</v>
      </c>
      <c r="J23" t="str">
        <f t="shared" si="2"/>
        <v>PP_0815_PP_1317_PP_4191-R3</v>
      </c>
    </row>
    <row r="24" spans="1:10" x14ac:dyDescent="0.2">
      <c r="A24" t="s">
        <v>31</v>
      </c>
      <c r="B24" t="s">
        <v>8</v>
      </c>
      <c r="C24">
        <v>3.988</v>
      </c>
      <c r="D24">
        <v>1719.4269999999999</v>
      </c>
      <c r="E24">
        <v>341.322</v>
      </c>
      <c r="F24" t="s">
        <v>9</v>
      </c>
      <c r="G24">
        <v>341.32159999999999</v>
      </c>
      <c r="H24">
        <v>13</v>
      </c>
      <c r="I24" t="str">
        <f>LOOKUP(H24,Codex!A:A,Codex!F:F)</f>
        <v>PP_0528_PP_0812_PP_4191</v>
      </c>
      <c r="J24" t="str">
        <f t="shared" si="2"/>
        <v>PP_0528_PP_0812_PP_4191-R3</v>
      </c>
    </row>
    <row r="25" spans="1:10" x14ac:dyDescent="0.2">
      <c r="A25" t="s">
        <v>32</v>
      </c>
      <c r="B25" t="s">
        <v>8</v>
      </c>
      <c r="C25">
        <v>3.99</v>
      </c>
      <c r="D25">
        <v>1715.2644</v>
      </c>
      <c r="E25">
        <v>345.88299999999998</v>
      </c>
      <c r="F25" t="s">
        <v>9</v>
      </c>
      <c r="G25">
        <v>345.88350000000003</v>
      </c>
      <c r="H25">
        <v>15</v>
      </c>
      <c r="I25" t="str">
        <f>LOOKUP(H25,Codex!A:A,Codex!F:F)</f>
        <v>PP_0368_PP_0528_PP_4191</v>
      </c>
      <c r="J25" t="str">
        <f t="shared" si="2"/>
        <v>PP_0368_PP_0528_PP_4191-R3</v>
      </c>
    </row>
    <row r="26" spans="1:10" x14ac:dyDescent="0.2">
      <c r="A26" t="s">
        <v>33</v>
      </c>
      <c r="B26" t="s">
        <v>8</v>
      </c>
      <c r="C26">
        <v>4.0579999999999998</v>
      </c>
      <c r="D26">
        <v>2668.6246999999998</v>
      </c>
      <c r="E26">
        <v>400.17700000000002</v>
      </c>
      <c r="F26" t="s">
        <v>9</v>
      </c>
      <c r="G26">
        <v>400.17689999999999</v>
      </c>
      <c r="H26">
        <v>27</v>
      </c>
      <c r="I26" t="str">
        <f>LOOKUP(H26,Codex!A:A,Codex!F:F)</f>
        <v>PP_0812_PP_0815_PP_1317</v>
      </c>
      <c r="J26" t="str">
        <f t="shared" ref="J26:J33" si="3">I26&amp;"-R1"</f>
        <v>PP_0812_PP_0815_PP_1317-R1</v>
      </c>
    </row>
    <row r="27" spans="1:10" x14ac:dyDescent="0.2">
      <c r="A27" t="s">
        <v>34</v>
      </c>
      <c r="B27" t="s">
        <v>8</v>
      </c>
      <c r="C27">
        <v>4.0529999999999999</v>
      </c>
      <c r="D27">
        <v>1430.5135</v>
      </c>
      <c r="E27">
        <v>206.351</v>
      </c>
      <c r="F27" t="s">
        <v>9</v>
      </c>
      <c r="G27">
        <v>206.35059999999999</v>
      </c>
      <c r="H27">
        <v>17</v>
      </c>
      <c r="I27" t="str">
        <f>LOOKUP(H27,Codex!A:A,Codex!F:F)</f>
        <v>PP_0751_PP_0815_PP_1317</v>
      </c>
      <c r="J27" t="str">
        <f t="shared" si="3"/>
        <v>PP_0751_PP_0815_PP_1317-R1</v>
      </c>
    </row>
    <row r="28" spans="1:10" x14ac:dyDescent="0.2">
      <c r="A28" t="s">
        <v>35</v>
      </c>
      <c r="B28" t="s">
        <v>8</v>
      </c>
      <c r="C28">
        <v>4.056</v>
      </c>
      <c r="D28">
        <v>2164.1014</v>
      </c>
      <c r="E28">
        <v>321.48700000000002</v>
      </c>
      <c r="F28" t="s">
        <v>9</v>
      </c>
      <c r="G28">
        <v>321.48680000000002</v>
      </c>
      <c r="H28">
        <v>19</v>
      </c>
      <c r="I28" t="str">
        <f>LOOKUP(H28,Codex!A:A,Codex!F:F)</f>
        <v>PP_0814_PP_0815_PP_1317</v>
      </c>
      <c r="J28" t="str">
        <f t="shared" si="3"/>
        <v>PP_0814_PP_0815_PP_1317-R1</v>
      </c>
    </row>
    <row r="29" spans="1:10" x14ac:dyDescent="0.2">
      <c r="A29" t="s">
        <v>36</v>
      </c>
      <c r="B29" t="s">
        <v>8</v>
      </c>
      <c r="C29">
        <v>4.0590000000000002</v>
      </c>
      <c r="D29">
        <v>2813.8804</v>
      </c>
      <c r="E29">
        <v>417.666</v>
      </c>
      <c r="F29" t="s">
        <v>9</v>
      </c>
      <c r="G29">
        <v>417.66550000000001</v>
      </c>
      <c r="H29">
        <v>21</v>
      </c>
      <c r="I29" t="str">
        <f>LOOKUP(H29,Codex!A:A,Codex!F:F)</f>
        <v>PP_0813_PP_0815_PP_1317</v>
      </c>
      <c r="J29" t="str">
        <f t="shared" si="3"/>
        <v>PP_0813_PP_0815_PP_1317-R1</v>
      </c>
    </row>
    <row r="30" spans="1:10" x14ac:dyDescent="0.2">
      <c r="A30" t="s">
        <v>37</v>
      </c>
      <c r="B30" t="s">
        <v>8</v>
      </c>
      <c r="C30">
        <v>4.056</v>
      </c>
      <c r="D30">
        <v>1903.2991</v>
      </c>
      <c r="E30">
        <v>272.81400000000002</v>
      </c>
      <c r="F30" t="s">
        <v>9</v>
      </c>
      <c r="G30">
        <v>272.81450000000001</v>
      </c>
      <c r="H30">
        <v>22</v>
      </c>
      <c r="I30" t="str">
        <f>LOOKUP(H30,Codex!A:A,Codex!F:F)</f>
        <v>PP_0815_PP_1317_PP_4189</v>
      </c>
      <c r="J30" t="str">
        <f t="shared" si="3"/>
        <v>PP_0815_PP_1317_PP_4189-R1</v>
      </c>
    </row>
    <row r="31" spans="1:10" x14ac:dyDescent="0.2">
      <c r="A31" t="s">
        <v>38</v>
      </c>
      <c r="B31" t="s">
        <v>8</v>
      </c>
      <c r="C31">
        <v>4.0609999999999999</v>
      </c>
      <c r="D31">
        <v>2771.386</v>
      </c>
      <c r="E31">
        <v>380.03100000000001</v>
      </c>
      <c r="F31" t="s">
        <v>9</v>
      </c>
      <c r="G31">
        <v>380.03059999999999</v>
      </c>
      <c r="H31">
        <v>23</v>
      </c>
      <c r="I31" t="str">
        <f>LOOKUP(H31,Codex!A:A,Codex!F:F)</f>
        <v>PP_0813_PP_4189_PP_4191</v>
      </c>
      <c r="J31" t="str">
        <f t="shared" si="3"/>
        <v>PP_0813_PP_4189_PP_4191-R1</v>
      </c>
    </row>
    <row r="32" spans="1:10" x14ac:dyDescent="0.2">
      <c r="A32" t="s">
        <v>39</v>
      </c>
      <c r="B32" t="s">
        <v>8</v>
      </c>
      <c r="C32">
        <v>4.0549999999999997</v>
      </c>
      <c r="D32">
        <v>1641.9659999999999</v>
      </c>
      <c r="E32">
        <v>235.62799999999999</v>
      </c>
      <c r="F32" t="s">
        <v>9</v>
      </c>
      <c r="G32">
        <v>235.62799999999999</v>
      </c>
      <c r="H32">
        <v>26</v>
      </c>
      <c r="I32" t="str">
        <f>LOOKUP(H32,Codex!A:A,Codex!F:F)</f>
        <v>PP_0751_PP_0813_PP_4191</v>
      </c>
      <c r="J32" t="str">
        <f t="shared" si="3"/>
        <v>PP_0751_PP_0813_PP_4191-R1</v>
      </c>
    </row>
    <row r="33" spans="1:10" x14ac:dyDescent="0.2">
      <c r="A33" t="s">
        <v>40</v>
      </c>
      <c r="B33" t="s">
        <v>8</v>
      </c>
      <c r="C33">
        <v>4.05</v>
      </c>
      <c r="D33">
        <v>986.25289999999995</v>
      </c>
      <c r="E33">
        <v>164.51400000000001</v>
      </c>
      <c r="F33" t="s">
        <v>9</v>
      </c>
      <c r="G33">
        <v>164.51410000000001</v>
      </c>
      <c r="H33">
        <v>61</v>
      </c>
      <c r="I33" t="s">
        <v>78</v>
      </c>
      <c r="J33" t="str">
        <f t="shared" si="3"/>
        <v>Control-R1</v>
      </c>
    </row>
    <row r="34" spans="1:10" x14ac:dyDescent="0.2">
      <c r="A34" t="s">
        <v>41</v>
      </c>
      <c r="B34" t="s">
        <v>8</v>
      </c>
      <c r="C34">
        <v>4.0549999999999997</v>
      </c>
      <c r="D34">
        <v>2306.9852999999998</v>
      </c>
      <c r="E34">
        <v>401.12299999999999</v>
      </c>
      <c r="F34" t="s">
        <v>9</v>
      </c>
      <c r="G34">
        <v>401.12329999999997</v>
      </c>
      <c r="H34">
        <v>27</v>
      </c>
      <c r="I34" t="str">
        <f>LOOKUP(H34,Codex!A:A,Codex!F:F)</f>
        <v>PP_0812_PP_0815_PP_1317</v>
      </c>
      <c r="J34" t="str">
        <f t="shared" ref="J34:J41" si="4">I34&amp;"-R2"</f>
        <v>PP_0812_PP_0815_PP_1317-R2</v>
      </c>
    </row>
    <row r="35" spans="1:10" x14ac:dyDescent="0.2">
      <c r="A35" t="s">
        <v>42</v>
      </c>
      <c r="B35" t="s">
        <v>8</v>
      </c>
      <c r="C35">
        <v>4.0529999999999999</v>
      </c>
      <c r="D35">
        <v>1406.7104999999999</v>
      </c>
      <c r="E35">
        <v>209.58600000000001</v>
      </c>
      <c r="F35" t="s">
        <v>9</v>
      </c>
      <c r="G35">
        <v>209.5857</v>
      </c>
      <c r="H35">
        <v>17</v>
      </c>
      <c r="I35" t="str">
        <f>LOOKUP(H35,Codex!A:A,Codex!F:F)</f>
        <v>PP_0751_PP_0815_PP_1317</v>
      </c>
      <c r="J35" t="str">
        <f t="shared" si="4"/>
        <v>PP_0751_PP_0815_PP_1317-R2</v>
      </c>
    </row>
    <row r="36" spans="1:10" x14ac:dyDescent="0.2">
      <c r="A36" t="s">
        <v>43</v>
      </c>
      <c r="B36" t="s">
        <v>8</v>
      </c>
      <c r="C36">
        <v>4.0570000000000004</v>
      </c>
      <c r="D36">
        <v>2487.4376000000002</v>
      </c>
      <c r="E36">
        <v>379.23399999999998</v>
      </c>
      <c r="F36" t="s">
        <v>9</v>
      </c>
      <c r="G36">
        <v>379.2337</v>
      </c>
      <c r="H36">
        <v>19</v>
      </c>
      <c r="I36" t="str">
        <f>LOOKUP(H36,Codex!A:A,Codex!F:F)</f>
        <v>PP_0814_PP_0815_PP_1317</v>
      </c>
      <c r="J36" t="str">
        <f t="shared" si="4"/>
        <v>PP_0814_PP_0815_PP_1317-R2</v>
      </c>
    </row>
    <row r="37" spans="1:10" x14ac:dyDescent="0.2">
      <c r="A37" t="s">
        <v>44</v>
      </c>
      <c r="B37" t="s">
        <v>8</v>
      </c>
      <c r="C37">
        <v>4.0579999999999998</v>
      </c>
      <c r="D37">
        <v>2551.9468000000002</v>
      </c>
      <c r="E37">
        <v>409.51799999999997</v>
      </c>
      <c r="F37" t="s">
        <v>9</v>
      </c>
      <c r="G37">
        <v>409.51760000000002</v>
      </c>
      <c r="H37">
        <v>21</v>
      </c>
      <c r="I37" t="str">
        <f>LOOKUP(H37,Codex!A:A,Codex!F:F)</f>
        <v>PP_0813_PP_0815_PP_1317</v>
      </c>
      <c r="J37" t="str">
        <f t="shared" si="4"/>
        <v>PP_0813_PP_0815_PP_1317-R2</v>
      </c>
    </row>
    <row r="38" spans="1:10" x14ac:dyDescent="0.2">
      <c r="A38" t="s">
        <v>45</v>
      </c>
      <c r="B38" t="s">
        <v>8</v>
      </c>
      <c r="C38">
        <v>4.0529999999999999</v>
      </c>
      <c r="D38">
        <v>1621.2775999999999</v>
      </c>
      <c r="E38">
        <v>276.71899999999999</v>
      </c>
      <c r="F38" t="s">
        <v>9</v>
      </c>
      <c r="G38">
        <v>276.71850000000001</v>
      </c>
      <c r="H38">
        <v>22</v>
      </c>
      <c r="I38" t="str">
        <f>LOOKUP(H38,Codex!A:A,Codex!F:F)</f>
        <v>PP_0815_PP_1317_PP_4189</v>
      </c>
      <c r="J38" t="str">
        <f t="shared" si="4"/>
        <v>PP_0815_PP_1317_PP_4189-R2</v>
      </c>
    </row>
    <row r="39" spans="1:10" x14ac:dyDescent="0.2">
      <c r="A39" t="s">
        <v>46</v>
      </c>
      <c r="B39" t="s">
        <v>8</v>
      </c>
      <c r="C39">
        <v>4.0579999999999998</v>
      </c>
      <c r="D39">
        <v>2422.6614</v>
      </c>
      <c r="E39">
        <v>389.84300000000002</v>
      </c>
      <c r="F39" t="s">
        <v>9</v>
      </c>
      <c r="G39">
        <v>389.8426</v>
      </c>
      <c r="H39">
        <v>23</v>
      </c>
      <c r="I39" t="str">
        <f>LOOKUP(H39,Codex!A:A,Codex!F:F)</f>
        <v>PP_0813_PP_4189_PP_4191</v>
      </c>
      <c r="J39" t="str">
        <f t="shared" si="4"/>
        <v>PP_0813_PP_4189_PP_4191-R2</v>
      </c>
    </row>
    <row r="40" spans="1:10" x14ac:dyDescent="0.2">
      <c r="A40" t="s">
        <v>47</v>
      </c>
      <c r="B40" t="s">
        <v>8</v>
      </c>
      <c r="C40">
        <v>4.0570000000000004</v>
      </c>
      <c r="D40">
        <v>1546.7833000000001</v>
      </c>
      <c r="E40">
        <v>219.101</v>
      </c>
      <c r="F40" t="s">
        <v>9</v>
      </c>
      <c r="G40">
        <v>219.10140000000001</v>
      </c>
      <c r="H40">
        <v>26</v>
      </c>
      <c r="I40" t="str">
        <f>LOOKUP(H40,Codex!A:A,Codex!F:F)</f>
        <v>PP_0751_PP_0813_PP_4191</v>
      </c>
      <c r="J40" t="str">
        <f t="shared" si="4"/>
        <v>PP_0751_PP_0813_PP_4191-R2</v>
      </c>
    </row>
    <row r="41" spans="1:10" x14ac:dyDescent="0.2">
      <c r="A41" t="s">
        <v>48</v>
      </c>
      <c r="B41" t="s">
        <v>8</v>
      </c>
      <c r="C41">
        <v>4.0549999999999997</v>
      </c>
      <c r="D41">
        <v>1180.3620000000001</v>
      </c>
      <c r="E41">
        <v>164.346</v>
      </c>
      <c r="F41" t="s">
        <v>9</v>
      </c>
      <c r="G41">
        <v>164.34610000000001</v>
      </c>
      <c r="H41">
        <v>61</v>
      </c>
      <c r="I41" t="s">
        <v>78</v>
      </c>
      <c r="J41" t="str">
        <f t="shared" si="4"/>
        <v>Control-R2</v>
      </c>
    </row>
    <row r="42" spans="1:10" x14ac:dyDescent="0.2">
      <c r="A42" t="s">
        <v>49</v>
      </c>
      <c r="B42" t="s">
        <v>8</v>
      </c>
      <c r="C42">
        <v>4.0599999999999996</v>
      </c>
      <c r="D42">
        <v>2756.7438999999999</v>
      </c>
      <c r="E42">
        <v>446.798</v>
      </c>
      <c r="F42" t="s">
        <v>9</v>
      </c>
      <c r="G42">
        <v>446.79820000000001</v>
      </c>
      <c r="H42">
        <v>27</v>
      </c>
      <c r="I42" t="str">
        <f>LOOKUP(H42,Codex!A:A,Codex!F:F)</f>
        <v>PP_0812_PP_0815_PP_1317</v>
      </c>
      <c r="J42" t="str">
        <f t="shared" ref="J42:J49" si="5">I42&amp;"-R3"</f>
        <v>PP_0812_PP_0815_PP_1317-R3</v>
      </c>
    </row>
    <row r="43" spans="1:10" x14ac:dyDescent="0.2">
      <c r="A43" t="s">
        <v>50</v>
      </c>
      <c r="B43" t="s">
        <v>8</v>
      </c>
      <c r="C43">
        <v>4.0549999999999997</v>
      </c>
      <c r="D43">
        <v>1443.3793000000001</v>
      </c>
      <c r="E43">
        <v>210.15299999999999</v>
      </c>
      <c r="F43" t="s">
        <v>9</v>
      </c>
      <c r="G43">
        <v>210.1534</v>
      </c>
      <c r="H43">
        <v>17</v>
      </c>
      <c r="I43" t="str">
        <f>LOOKUP(H43,Codex!A:A,Codex!F:F)</f>
        <v>PP_0751_PP_0815_PP_1317</v>
      </c>
      <c r="J43" t="str">
        <f t="shared" si="5"/>
        <v>PP_0751_PP_0815_PP_1317-R3</v>
      </c>
    </row>
    <row r="44" spans="1:10" x14ac:dyDescent="0.2">
      <c r="A44" t="s">
        <v>51</v>
      </c>
      <c r="B44" t="s">
        <v>8</v>
      </c>
      <c r="C44">
        <v>4.0549999999999997</v>
      </c>
      <c r="D44">
        <v>2142.5706</v>
      </c>
      <c r="E44">
        <v>382.54599999999999</v>
      </c>
      <c r="F44" t="s">
        <v>9</v>
      </c>
      <c r="G44">
        <v>382.54610000000002</v>
      </c>
      <c r="H44">
        <v>19</v>
      </c>
      <c r="I44" t="str">
        <f>LOOKUP(H44,Codex!A:A,Codex!F:F)</f>
        <v>PP_0814_PP_0815_PP_1317</v>
      </c>
      <c r="J44" t="str">
        <f t="shared" si="5"/>
        <v>PP_0814_PP_0815_PP_1317-R3</v>
      </c>
    </row>
    <row r="45" spans="1:10" x14ac:dyDescent="0.2">
      <c r="A45" t="s">
        <v>52</v>
      </c>
      <c r="B45" t="s">
        <v>8</v>
      </c>
      <c r="C45">
        <v>4.0579999999999998</v>
      </c>
      <c r="D45">
        <v>2259.0553</v>
      </c>
      <c r="E45">
        <v>385.303</v>
      </c>
      <c r="F45" t="s">
        <v>9</v>
      </c>
      <c r="G45">
        <v>385.30329999999998</v>
      </c>
      <c r="H45">
        <v>21</v>
      </c>
      <c r="I45" t="str">
        <f>LOOKUP(H45,Codex!A:A,Codex!F:F)</f>
        <v>PP_0813_PP_0815_PP_1317</v>
      </c>
      <c r="J45" t="str">
        <f t="shared" si="5"/>
        <v>PP_0813_PP_0815_PP_1317-R3</v>
      </c>
    </row>
    <row r="46" spans="1:10" x14ac:dyDescent="0.2">
      <c r="A46" t="s">
        <v>53</v>
      </c>
      <c r="B46" t="s">
        <v>8</v>
      </c>
      <c r="C46">
        <v>4.0549999999999997</v>
      </c>
      <c r="D46">
        <v>1669.5868</v>
      </c>
      <c r="E46">
        <v>270.61599999999999</v>
      </c>
      <c r="F46" t="s">
        <v>9</v>
      </c>
      <c r="G46">
        <v>270.61579999999998</v>
      </c>
      <c r="H46">
        <v>22</v>
      </c>
      <c r="I46" t="str">
        <f>LOOKUP(H46,Codex!A:A,Codex!F:F)</f>
        <v>PP_0815_PP_1317_PP_4189</v>
      </c>
      <c r="J46" t="str">
        <f t="shared" si="5"/>
        <v>PP_0815_PP_1317_PP_4189-R3</v>
      </c>
    </row>
    <row r="47" spans="1:10" x14ac:dyDescent="0.2">
      <c r="A47" t="s">
        <v>54</v>
      </c>
      <c r="B47" t="s">
        <v>8</v>
      </c>
      <c r="C47">
        <v>4.0579999999999998</v>
      </c>
      <c r="D47">
        <v>2342.2813999999998</v>
      </c>
      <c r="E47">
        <v>393.28199999999998</v>
      </c>
      <c r="F47" t="s">
        <v>9</v>
      </c>
      <c r="G47">
        <v>393.2824</v>
      </c>
      <c r="H47">
        <v>23</v>
      </c>
      <c r="I47" t="str">
        <f>LOOKUP(H47,Codex!A:A,Codex!F:F)</f>
        <v>PP_0813_PP_4189_PP_4191</v>
      </c>
      <c r="J47" t="str">
        <f t="shared" si="5"/>
        <v>PP_0813_PP_4189_PP_4191-R3</v>
      </c>
    </row>
    <row r="48" spans="1:10" x14ac:dyDescent="0.2">
      <c r="A48" t="s">
        <v>55</v>
      </c>
      <c r="B48" t="s">
        <v>8</v>
      </c>
      <c r="C48">
        <v>4.05</v>
      </c>
      <c r="D48">
        <v>1325.2245</v>
      </c>
      <c r="E48">
        <v>247.982</v>
      </c>
      <c r="F48" t="s">
        <v>9</v>
      </c>
      <c r="G48">
        <v>247.9821</v>
      </c>
      <c r="H48">
        <v>26</v>
      </c>
      <c r="I48" t="str">
        <f>LOOKUP(H48,Codex!A:A,Codex!F:F)</f>
        <v>PP_0751_PP_0813_PP_4191</v>
      </c>
      <c r="J48" t="str">
        <f t="shared" si="5"/>
        <v>PP_0751_PP_0813_PP_4191-R3</v>
      </c>
    </row>
    <row r="49" spans="1:10" x14ac:dyDescent="0.2">
      <c r="A49" t="s">
        <v>56</v>
      </c>
      <c r="B49" t="s">
        <v>8</v>
      </c>
      <c r="C49">
        <v>4.0469999999999997</v>
      </c>
      <c r="D49">
        <v>918.83320000000003</v>
      </c>
      <c r="E49">
        <v>182.11099999999999</v>
      </c>
      <c r="F49" t="s">
        <v>9</v>
      </c>
      <c r="G49">
        <v>182.1113</v>
      </c>
      <c r="H49">
        <v>61</v>
      </c>
      <c r="I49" t="s">
        <v>78</v>
      </c>
      <c r="J49" t="str">
        <f t="shared" si="5"/>
        <v>Control-R3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6C36-5342-DE44-B9C6-16857453EC1B}">
  <dimension ref="A1:J49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26.5" customWidth="1"/>
    <col min="9" max="9" width="23.6640625" bestFit="1" customWidth="1"/>
    <col min="10" max="10" width="26.1640625" bestFit="1" customWidth="1"/>
    <col min="13" max="13" width="28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527</v>
      </c>
      <c r="I1" t="s">
        <v>526</v>
      </c>
      <c r="J1" t="s">
        <v>522</v>
      </c>
    </row>
    <row r="2" spans="1:10" x14ac:dyDescent="0.2">
      <c r="A2" t="s">
        <v>478</v>
      </c>
      <c r="B2" t="s">
        <v>8</v>
      </c>
      <c r="C2">
        <v>3.9849999999999999</v>
      </c>
      <c r="D2">
        <v>1312.9921999999999</v>
      </c>
      <c r="E2">
        <v>308.83699999999999</v>
      </c>
      <c r="F2" t="s">
        <v>9</v>
      </c>
      <c r="G2">
        <v>308.83679999999998</v>
      </c>
      <c r="H2">
        <v>26</v>
      </c>
      <c r="I2" t="str">
        <f>LOOKUP(H2,Codex!A:A,Codex!F:F)</f>
        <v>PP_0751_PP_0813_PP_4191</v>
      </c>
      <c r="J2" t="str">
        <f>I2&amp;"-R1"</f>
        <v>PP_0751_PP_0813_PP_4191-R1</v>
      </c>
    </row>
    <row r="3" spans="1:10" x14ac:dyDescent="0.2">
      <c r="A3" t="s">
        <v>486</v>
      </c>
      <c r="B3" t="s">
        <v>8</v>
      </c>
      <c r="C3">
        <v>3.988</v>
      </c>
      <c r="D3">
        <v>1736.3203000000001</v>
      </c>
      <c r="E3">
        <v>403.23099999999999</v>
      </c>
      <c r="F3" t="s">
        <v>9</v>
      </c>
      <c r="G3">
        <v>403.2312</v>
      </c>
      <c r="H3">
        <v>30</v>
      </c>
      <c r="I3" t="str">
        <f>LOOKUP(H3,Codex!A:A,Codex!F:F)</f>
        <v>PP_0751_PP_0813_PP_4189</v>
      </c>
      <c r="J3" t="str">
        <f t="shared" ref="J3:J9" si="0">I3&amp;"-R1"</f>
        <v>PP_0751_PP_0813_PP_4189-R1</v>
      </c>
    </row>
    <row r="4" spans="1:10" x14ac:dyDescent="0.2">
      <c r="A4" t="s">
        <v>473</v>
      </c>
      <c r="B4" t="s">
        <v>8</v>
      </c>
      <c r="C4">
        <v>3.9870000000000001</v>
      </c>
      <c r="D4">
        <v>1480.8812</v>
      </c>
      <c r="E4">
        <v>335.95499999999998</v>
      </c>
      <c r="F4" t="s">
        <v>9</v>
      </c>
      <c r="G4">
        <v>335.95530000000002</v>
      </c>
      <c r="H4">
        <v>31</v>
      </c>
      <c r="I4" t="str">
        <f>LOOKUP(H4,Codex!A:A,Codex!F:F)</f>
        <v>PP_0751_PP_0814_PP_1769</v>
      </c>
      <c r="J4" t="str">
        <f t="shared" si="0"/>
        <v>PP_0751_PP_0814_PP_1769-R1</v>
      </c>
    </row>
    <row r="5" spans="1:10" x14ac:dyDescent="0.2">
      <c r="A5" t="s">
        <v>485</v>
      </c>
      <c r="B5" t="s">
        <v>8</v>
      </c>
      <c r="C5">
        <v>3.984</v>
      </c>
      <c r="D5">
        <v>924.74639999999999</v>
      </c>
      <c r="E5">
        <v>221.11600000000001</v>
      </c>
      <c r="F5" t="s">
        <v>9</v>
      </c>
      <c r="G5">
        <v>221.11600000000001</v>
      </c>
      <c r="H5">
        <v>32</v>
      </c>
      <c r="I5" t="str">
        <f>LOOKUP(H5,Codex!A:A,Codex!F:F)</f>
        <v>PP_0751_PP_0813_PP_0814</v>
      </c>
      <c r="J5" t="str">
        <f t="shared" si="0"/>
        <v>PP_0751_PP_0813_PP_0814-R1</v>
      </c>
    </row>
    <row r="6" spans="1:10" x14ac:dyDescent="0.2">
      <c r="A6" t="s">
        <v>484</v>
      </c>
      <c r="B6" t="s">
        <v>8</v>
      </c>
      <c r="C6">
        <v>3.9849999999999999</v>
      </c>
      <c r="D6">
        <v>944.42729999999995</v>
      </c>
      <c r="E6">
        <v>194.821</v>
      </c>
      <c r="F6" t="s">
        <v>9</v>
      </c>
      <c r="G6">
        <v>194.82069999999999</v>
      </c>
      <c r="H6">
        <v>33</v>
      </c>
      <c r="I6" t="str">
        <f>LOOKUP(H6,Codex!A:A,Codex!F:F)</f>
        <v>PP_0813_PP_1769_PP_4189</v>
      </c>
      <c r="J6" t="str">
        <f t="shared" si="0"/>
        <v>PP_0813_PP_1769_PP_4189-R1</v>
      </c>
    </row>
    <row r="7" spans="1:10" x14ac:dyDescent="0.2">
      <c r="A7" t="s">
        <v>482</v>
      </c>
      <c r="B7" t="s">
        <v>8</v>
      </c>
      <c r="C7">
        <v>3.988</v>
      </c>
      <c r="D7">
        <v>1467.3596</v>
      </c>
      <c r="E7">
        <v>287.21800000000002</v>
      </c>
      <c r="F7" t="s">
        <v>9</v>
      </c>
      <c r="G7">
        <v>287.21789999999999</v>
      </c>
      <c r="H7">
        <v>35</v>
      </c>
      <c r="I7" t="str">
        <f>LOOKUP(H7,Codex!A:A,Codex!F:F)</f>
        <v>PP_0813_PP_0814_PP_1769</v>
      </c>
      <c r="J7" t="str">
        <f t="shared" si="0"/>
        <v>PP_0813_PP_0814_PP_1769-R1</v>
      </c>
    </row>
    <row r="8" spans="1:10" x14ac:dyDescent="0.2">
      <c r="A8" t="s">
        <v>483</v>
      </c>
      <c r="B8" t="s">
        <v>8</v>
      </c>
      <c r="C8">
        <v>3.9889999999999999</v>
      </c>
      <c r="D8">
        <v>1852.8240000000001</v>
      </c>
      <c r="E8">
        <v>426.11700000000002</v>
      </c>
      <c r="F8" t="s">
        <v>9</v>
      </c>
      <c r="G8">
        <v>426.11669999999998</v>
      </c>
      <c r="H8">
        <v>36</v>
      </c>
      <c r="I8" t="str">
        <f>LOOKUP(H8,Codex!A:A,Codex!F:F)</f>
        <v>PP_0751_PP_0814</v>
      </c>
      <c r="J8" t="str">
        <f t="shared" si="0"/>
        <v>PP_0751_PP_0814-R1</v>
      </c>
    </row>
    <row r="9" spans="1:10" x14ac:dyDescent="0.2">
      <c r="A9" t="s">
        <v>487</v>
      </c>
      <c r="B9" t="s">
        <v>8</v>
      </c>
      <c r="C9">
        <v>3.9870000000000001</v>
      </c>
      <c r="D9">
        <v>1420.0932</v>
      </c>
      <c r="E9">
        <v>303.375</v>
      </c>
      <c r="F9" t="s">
        <v>9</v>
      </c>
      <c r="G9">
        <v>303.37520000000001</v>
      </c>
      <c r="H9">
        <v>37</v>
      </c>
      <c r="I9" t="str">
        <f>LOOKUP(H9,Codex!A:A,Codex!F:F)</f>
        <v>PP_0813_PP_0814</v>
      </c>
      <c r="J9" t="str">
        <f t="shared" si="0"/>
        <v>PP_0813_PP_0814-R1</v>
      </c>
    </row>
    <row r="10" spans="1:10" x14ac:dyDescent="0.2">
      <c r="A10" t="s">
        <v>517</v>
      </c>
      <c r="B10" t="s">
        <v>8</v>
      </c>
      <c r="C10">
        <v>3.9870000000000001</v>
      </c>
      <c r="D10">
        <v>1405.7430999999999</v>
      </c>
      <c r="E10">
        <v>284.97699999999998</v>
      </c>
      <c r="F10" t="s">
        <v>9</v>
      </c>
      <c r="G10">
        <v>284.97739999999999</v>
      </c>
      <c r="H10">
        <v>26</v>
      </c>
      <c r="I10" t="str">
        <f>LOOKUP(H10,Codex!A:A,Codex!F:F)</f>
        <v>PP_0751_PP_0813_PP_4191</v>
      </c>
      <c r="J10" t="str">
        <f>I10&amp;"-R2"</f>
        <v>PP_0751_PP_0813_PP_4191-R2</v>
      </c>
    </row>
    <row r="11" spans="1:10" x14ac:dyDescent="0.2">
      <c r="A11" t="s">
        <v>505</v>
      </c>
      <c r="B11" t="s">
        <v>8</v>
      </c>
      <c r="C11">
        <v>3.988</v>
      </c>
      <c r="D11">
        <v>1524.6334999999999</v>
      </c>
      <c r="E11">
        <v>348.21100000000001</v>
      </c>
      <c r="F11" t="s">
        <v>9</v>
      </c>
      <c r="G11">
        <v>348.2106</v>
      </c>
      <c r="H11">
        <v>30</v>
      </c>
      <c r="I11" t="str">
        <f>LOOKUP(H11,Codex!A:A,Codex!F:F)</f>
        <v>PP_0751_PP_0813_PP_4189</v>
      </c>
      <c r="J11" t="str">
        <f t="shared" ref="J11:J17" si="1">I11&amp;"-R2"</f>
        <v>PP_0751_PP_0813_PP_4189-R2</v>
      </c>
    </row>
    <row r="12" spans="1:10" x14ac:dyDescent="0.2">
      <c r="A12" t="s">
        <v>519</v>
      </c>
      <c r="B12" t="s">
        <v>8</v>
      </c>
      <c r="C12">
        <v>3.984</v>
      </c>
      <c r="D12">
        <v>1315.2421999999999</v>
      </c>
      <c r="E12">
        <v>315.06099999999998</v>
      </c>
      <c r="F12" t="s">
        <v>9</v>
      </c>
      <c r="G12">
        <v>315.06079999999997</v>
      </c>
      <c r="H12">
        <v>31</v>
      </c>
      <c r="I12" t="str">
        <f>LOOKUP(H12,Codex!A:A,Codex!F:F)</f>
        <v>PP_0751_PP_0814_PP_1769</v>
      </c>
      <c r="J12" t="str">
        <f t="shared" si="1"/>
        <v>PP_0751_PP_0814_PP_1769-R2</v>
      </c>
    </row>
    <row r="13" spans="1:10" x14ac:dyDescent="0.2">
      <c r="A13" t="s">
        <v>491</v>
      </c>
      <c r="B13" t="s">
        <v>8</v>
      </c>
      <c r="C13">
        <v>3.9809999999999999</v>
      </c>
      <c r="D13">
        <v>871.56910000000005</v>
      </c>
      <c r="E13">
        <v>222.779</v>
      </c>
      <c r="F13" t="s">
        <v>9</v>
      </c>
      <c r="G13">
        <v>222.77889999999999</v>
      </c>
      <c r="H13">
        <v>32</v>
      </c>
      <c r="I13" t="str">
        <f>LOOKUP(H13,Codex!A:A,Codex!F:F)</f>
        <v>PP_0751_PP_0813_PP_0814</v>
      </c>
      <c r="J13" t="str">
        <f t="shared" si="1"/>
        <v>PP_0751_PP_0813_PP_0814-R2</v>
      </c>
    </row>
    <row r="14" spans="1:10" x14ac:dyDescent="0.2">
      <c r="A14" t="s">
        <v>514</v>
      </c>
      <c r="B14" t="s">
        <v>8</v>
      </c>
      <c r="C14">
        <v>3.988</v>
      </c>
      <c r="D14">
        <v>1241.4870000000001</v>
      </c>
      <c r="E14">
        <v>241.375</v>
      </c>
      <c r="F14" t="s">
        <v>9</v>
      </c>
      <c r="G14">
        <v>241.3749</v>
      </c>
      <c r="H14">
        <v>33</v>
      </c>
      <c r="I14" t="str">
        <f>LOOKUP(H14,Codex!A:A,Codex!F:F)</f>
        <v>PP_0813_PP_1769_PP_4189</v>
      </c>
      <c r="J14" t="str">
        <f t="shared" si="1"/>
        <v>PP_0813_PP_1769_PP_4189-R2</v>
      </c>
    </row>
    <row r="15" spans="1:10" x14ac:dyDescent="0.2">
      <c r="A15" t="s">
        <v>516</v>
      </c>
      <c r="B15" t="s">
        <v>8</v>
      </c>
      <c r="C15">
        <v>3.9860000000000002</v>
      </c>
      <c r="D15">
        <v>1272.2483999999999</v>
      </c>
      <c r="E15">
        <v>270</v>
      </c>
      <c r="F15" t="s">
        <v>9</v>
      </c>
      <c r="G15">
        <v>270</v>
      </c>
      <c r="H15">
        <v>35</v>
      </c>
      <c r="I15" t="str">
        <f>LOOKUP(H15,Codex!A:A,Codex!F:F)</f>
        <v>PP_0813_PP_0814_PP_1769</v>
      </c>
      <c r="J15" t="str">
        <f t="shared" si="1"/>
        <v>PP_0813_PP_0814_PP_1769-R2</v>
      </c>
    </row>
    <row r="16" spans="1:10" x14ac:dyDescent="0.2">
      <c r="A16" t="s">
        <v>510</v>
      </c>
      <c r="B16" t="s">
        <v>8</v>
      </c>
      <c r="C16">
        <v>3.9940000000000002</v>
      </c>
      <c r="D16">
        <v>2410.6381000000001</v>
      </c>
      <c r="E16">
        <v>451.02300000000002</v>
      </c>
      <c r="F16" t="s">
        <v>9</v>
      </c>
      <c r="G16">
        <v>451.02280000000002</v>
      </c>
      <c r="H16">
        <v>36</v>
      </c>
      <c r="I16" t="str">
        <f>LOOKUP(H16,Codex!A:A,Codex!F:F)</f>
        <v>PP_0751_PP_0814</v>
      </c>
      <c r="J16" t="str">
        <f t="shared" si="1"/>
        <v>PP_0751_PP_0814-R2</v>
      </c>
    </row>
    <row r="17" spans="1:10" x14ac:dyDescent="0.2">
      <c r="A17" t="s">
        <v>512</v>
      </c>
      <c r="B17" t="s">
        <v>8</v>
      </c>
      <c r="C17">
        <v>3.988</v>
      </c>
      <c r="D17">
        <v>1568.4897000000001</v>
      </c>
      <c r="E17">
        <v>325.089</v>
      </c>
      <c r="F17" t="s">
        <v>9</v>
      </c>
      <c r="G17">
        <v>325.089</v>
      </c>
      <c r="H17">
        <v>37</v>
      </c>
      <c r="I17" t="str">
        <f>LOOKUP(H17,Codex!A:A,Codex!F:F)</f>
        <v>PP_0813_PP_0814</v>
      </c>
      <c r="J17" t="str">
        <f t="shared" si="1"/>
        <v>PP_0813_PP_0814-R2</v>
      </c>
    </row>
    <row r="18" spans="1:10" x14ac:dyDescent="0.2">
      <c r="A18" t="s">
        <v>497</v>
      </c>
      <c r="B18" t="s">
        <v>8</v>
      </c>
      <c r="C18">
        <v>3.9830000000000001</v>
      </c>
      <c r="D18">
        <v>1238.1351999999999</v>
      </c>
      <c r="E18">
        <v>299.86099999999999</v>
      </c>
      <c r="F18" t="s">
        <v>9</v>
      </c>
      <c r="G18">
        <v>299.86059999999998</v>
      </c>
      <c r="H18">
        <v>26</v>
      </c>
      <c r="I18" t="str">
        <f>LOOKUP(H18,Codex!A:A,Codex!F:F)</f>
        <v>PP_0751_PP_0813_PP_4191</v>
      </c>
      <c r="J18" t="str">
        <f>I18&amp;"-R3"</f>
        <v>PP_0751_PP_0813_PP_4191-R3</v>
      </c>
    </row>
    <row r="19" spans="1:10" x14ac:dyDescent="0.2">
      <c r="A19" t="s">
        <v>503</v>
      </c>
      <c r="B19" t="s">
        <v>8</v>
      </c>
      <c r="C19">
        <v>3.988</v>
      </c>
      <c r="D19">
        <v>1606.8839</v>
      </c>
      <c r="E19">
        <v>335.56200000000001</v>
      </c>
      <c r="F19" t="s">
        <v>9</v>
      </c>
      <c r="G19">
        <v>335.5616</v>
      </c>
      <c r="H19">
        <v>30</v>
      </c>
      <c r="I19" t="str">
        <f>LOOKUP(H19,Codex!A:A,Codex!F:F)</f>
        <v>PP_0751_PP_0813_PP_4189</v>
      </c>
      <c r="J19" t="str">
        <f t="shared" ref="J19:J25" si="2">I19&amp;"-R3"</f>
        <v>PP_0751_PP_0813_PP_4189-R3</v>
      </c>
    </row>
    <row r="20" spans="1:10" x14ac:dyDescent="0.2">
      <c r="A20" t="s">
        <v>489</v>
      </c>
      <c r="B20" t="s">
        <v>8</v>
      </c>
      <c r="C20">
        <v>3.9849999999999999</v>
      </c>
      <c r="D20">
        <v>1361.9342999999999</v>
      </c>
      <c r="E20">
        <v>315.262</v>
      </c>
      <c r="F20" t="s">
        <v>9</v>
      </c>
      <c r="G20">
        <v>315.26209999999998</v>
      </c>
      <c r="H20">
        <v>31</v>
      </c>
      <c r="I20" t="str">
        <f>LOOKUP(H20,Codex!A:A,Codex!F:F)</f>
        <v>PP_0751_PP_0814_PP_1769</v>
      </c>
      <c r="J20" t="str">
        <f t="shared" si="2"/>
        <v>PP_0751_PP_0814_PP_1769-R3</v>
      </c>
    </row>
    <row r="21" spans="1:10" x14ac:dyDescent="0.2">
      <c r="A21" t="s">
        <v>520</v>
      </c>
      <c r="B21" t="s">
        <v>8</v>
      </c>
      <c r="C21">
        <v>3.9849999999999999</v>
      </c>
      <c r="D21">
        <v>986.6146</v>
      </c>
      <c r="E21">
        <v>238.60599999999999</v>
      </c>
      <c r="F21" t="s">
        <v>9</v>
      </c>
      <c r="G21">
        <v>238.60560000000001</v>
      </c>
      <c r="H21">
        <v>32</v>
      </c>
      <c r="I21" t="str">
        <f>LOOKUP(H21,Codex!A:A,Codex!F:F)</f>
        <v>PP_0751_PP_0813_PP_0814</v>
      </c>
      <c r="J21" t="str">
        <f t="shared" si="2"/>
        <v>PP_0751_PP_0813_PP_0814-R3</v>
      </c>
    </row>
    <row r="22" spans="1:10" x14ac:dyDescent="0.2">
      <c r="A22" t="s">
        <v>494</v>
      </c>
      <c r="B22" t="s">
        <v>8</v>
      </c>
      <c r="C22">
        <v>3.984</v>
      </c>
      <c r="D22">
        <v>928.04600000000005</v>
      </c>
      <c r="E22">
        <v>237.31899999999999</v>
      </c>
      <c r="F22" t="s">
        <v>9</v>
      </c>
      <c r="G22">
        <v>237.3193</v>
      </c>
      <c r="H22">
        <v>33</v>
      </c>
      <c r="I22" t="str">
        <f>LOOKUP(H22,Codex!A:A,Codex!F:F)</f>
        <v>PP_0813_PP_1769_PP_4189</v>
      </c>
      <c r="J22" t="str">
        <f t="shared" si="2"/>
        <v>PP_0813_PP_1769_PP_4189-R3</v>
      </c>
    </row>
    <row r="23" spans="1:10" x14ac:dyDescent="0.2">
      <c r="A23" t="s">
        <v>496</v>
      </c>
      <c r="B23" t="s">
        <v>8</v>
      </c>
      <c r="C23">
        <v>3.9860000000000002</v>
      </c>
      <c r="D23">
        <v>1236.0710999999999</v>
      </c>
      <c r="E23">
        <v>268.42899999999997</v>
      </c>
      <c r="F23" t="s">
        <v>9</v>
      </c>
      <c r="G23">
        <v>268.42869999999999</v>
      </c>
      <c r="H23">
        <v>35</v>
      </c>
      <c r="I23" t="str">
        <f>LOOKUP(H23,Codex!A:A,Codex!F:F)</f>
        <v>PP_0813_PP_0814_PP_1769</v>
      </c>
      <c r="J23" t="str">
        <f t="shared" si="2"/>
        <v>PP_0813_PP_0814_PP_1769-R3</v>
      </c>
    </row>
    <row r="24" spans="1:10" x14ac:dyDescent="0.2">
      <c r="A24" t="s">
        <v>501</v>
      </c>
      <c r="B24" t="s">
        <v>8</v>
      </c>
      <c r="C24">
        <v>3.99</v>
      </c>
      <c r="D24">
        <v>2005.7111</v>
      </c>
      <c r="E24">
        <v>403.61900000000003</v>
      </c>
      <c r="F24" t="s">
        <v>9</v>
      </c>
      <c r="G24">
        <v>403.61939999999998</v>
      </c>
      <c r="H24">
        <v>36</v>
      </c>
      <c r="I24" t="str">
        <f>LOOKUP(H24,Codex!A:A,Codex!F:F)</f>
        <v>PP_0751_PP_0814</v>
      </c>
      <c r="J24" t="str">
        <f t="shared" si="2"/>
        <v>PP_0751_PP_0814-R3</v>
      </c>
    </row>
    <row r="25" spans="1:10" x14ac:dyDescent="0.2">
      <c r="A25" t="s">
        <v>518</v>
      </c>
      <c r="B25" t="s">
        <v>8</v>
      </c>
      <c r="C25">
        <v>3.9929999999999999</v>
      </c>
      <c r="D25">
        <v>2123.5814999999998</v>
      </c>
      <c r="E25">
        <v>388.541</v>
      </c>
      <c r="F25" t="s">
        <v>9</v>
      </c>
      <c r="G25">
        <v>388.54109999999997</v>
      </c>
      <c r="H25">
        <v>37</v>
      </c>
      <c r="I25" t="str">
        <f>LOOKUP(H25,Codex!A:A,Codex!F:F)</f>
        <v>PP_0813_PP_0814</v>
      </c>
      <c r="J25" t="str">
        <f t="shared" si="2"/>
        <v>PP_0813_PP_0814-R3</v>
      </c>
    </row>
    <row r="26" spans="1:10" x14ac:dyDescent="0.2">
      <c r="A26" t="s">
        <v>474</v>
      </c>
      <c r="B26" t="s">
        <v>8</v>
      </c>
      <c r="C26">
        <v>4.0540000000000003</v>
      </c>
      <c r="D26">
        <v>1021.9011</v>
      </c>
      <c r="E26">
        <v>149.91300000000001</v>
      </c>
      <c r="F26" t="s">
        <v>9</v>
      </c>
      <c r="G26">
        <v>149.91290000000001</v>
      </c>
      <c r="H26">
        <v>40</v>
      </c>
      <c r="I26" t="str">
        <f>LOOKUP(H26,Codex!A:A,Codex!F:F)</f>
        <v>PP_1769_PP_4189</v>
      </c>
      <c r="J26" t="str">
        <f>I26&amp;"-R1"</f>
        <v>PP_1769_PP_4189-R1</v>
      </c>
    </row>
    <row r="27" spans="1:10" x14ac:dyDescent="0.2">
      <c r="A27" t="s">
        <v>476</v>
      </c>
      <c r="B27" t="s">
        <v>8</v>
      </c>
      <c r="C27">
        <v>4.0570000000000004</v>
      </c>
      <c r="D27">
        <v>1931.8352</v>
      </c>
      <c r="E27">
        <v>305.12599999999998</v>
      </c>
      <c r="F27" t="s">
        <v>9</v>
      </c>
      <c r="G27">
        <v>305.12599999999998</v>
      </c>
      <c r="H27">
        <v>43</v>
      </c>
      <c r="I27" t="str">
        <f>LOOKUP(H27,Codex!A:A,Codex!F:F)</f>
        <v>PP_0812_PP_0814</v>
      </c>
      <c r="J27" t="str">
        <f t="shared" ref="J27:J33" si="3">I27&amp;"-R1"</f>
        <v>PP_0812_PP_0814-R1</v>
      </c>
    </row>
    <row r="28" spans="1:10" x14ac:dyDescent="0.2">
      <c r="A28" t="s">
        <v>479</v>
      </c>
      <c r="B28" t="s">
        <v>8</v>
      </c>
      <c r="C28">
        <v>4.0549999999999997</v>
      </c>
      <c r="D28">
        <v>1572.1538</v>
      </c>
      <c r="E28">
        <v>233.64400000000001</v>
      </c>
      <c r="F28" t="s">
        <v>9</v>
      </c>
      <c r="G28">
        <v>233.64359999999999</v>
      </c>
      <c r="H28">
        <v>44</v>
      </c>
      <c r="I28" t="str">
        <f>LOOKUP(H28,Codex!A:A,Codex!F:F)</f>
        <v>PP_0814_PP_2136</v>
      </c>
      <c r="J28" t="str">
        <f t="shared" si="3"/>
        <v>PP_0814_PP_2136-R1</v>
      </c>
    </row>
    <row r="29" spans="1:10" x14ac:dyDescent="0.2">
      <c r="A29" t="s">
        <v>480</v>
      </c>
      <c r="B29" t="s">
        <v>8</v>
      </c>
      <c r="C29">
        <v>4.0579999999999998</v>
      </c>
      <c r="D29">
        <v>2125.8741</v>
      </c>
      <c r="E29">
        <v>325.262</v>
      </c>
      <c r="F29" t="s">
        <v>9</v>
      </c>
      <c r="G29">
        <v>325.262</v>
      </c>
      <c r="H29">
        <v>45</v>
      </c>
      <c r="I29" t="str">
        <f>LOOKUP(H29,Codex!A:A,Codex!F:F)</f>
        <v>PP_0813_PP_1769</v>
      </c>
      <c r="J29" t="str">
        <f t="shared" si="3"/>
        <v>PP_0813_PP_1769-R1</v>
      </c>
    </row>
    <row r="30" spans="1:10" x14ac:dyDescent="0.2">
      <c r="A30" t="s">
        <v>481</v>
      </c>
      <c r="B30" t="s">
        <v>8</v>
      </c>
      <c r="C30">
        <v>4.0579999999999998</v>
      </c>
      <c r="D30">
        <v>2065.3845999999999</v>
      </c>
      <c r="E30">
        <v>316.78500000000003</v>
      </c>
      <c r="F30" t="s">
        <v>9</v>
      </c>
      <c r="G30">
        <v>316.78530000000001</v>
      </c>
      <c r="H30">
        <v>46</v>
      </c>
      <c r="I30" t="str">
        <f>LOOKUP(H30,Codex!A:A,Codex!F:F)</f>
        <v>PP_0812_PP_4189</v>
      </c>
      <c r="J30" t="str">
        <f t="shared" si="3"/>
        <v>PP_0812_PP_4189-R1</v>
      </c>
    </row>
    <row r="31" spans="1:10" x14ac:dyDescent="0.2">
      <c r="A31" t="s">
        <v>475</v>
      </c>
      <c r="B31" t="s">
        <v>8</v>
      </c>
      <c r="C31">
        <v>4.0570000000000004</v>
      </c>
      <c r="D31">
        <v>1721.0478000000001</v>
      </c>
      <c r="E31">
        <v>242.364</v>
      </c>
      <c r="F31" t="s">
        <v>9</v>
      </c>
      <c r="G31">
        <v>242.36369999999999</v>
      </c>
      <c r="H31">
        <v>47</v>
      </c>
      <c r="I31" t="str">
        <f>LOOKUP(H31,Codex!A:A,Codex!F:F)</f>
        <v>PP_2136_PP_4189</v>
      </c>
      <c r="J31" t="str">
        <f t="shared" si="3"/>
        <v>PP_2136_PP_4189-R1</v>
      </c>
    </row>
    <row r="32" spans="1:10" x14ac:dyDescent="0.2">
      <c r="A32" t="s">
        <v>477</v>
      </c>
      <c r="B32" t="s">
        <v>8</v>
      </c>
      <c r="C32">
        <v>4.0590000000000002</v>
      </c>
      <c r="D32">
        <v>1909.1235999999999</v>
      </c>
      <c r="E32">
        <v>255.50899999999999</v>
      </c>
      <c r="F32" t="s">
        <v>9</v>
      </c>
      <c r="G32">
        <v>255.50909999999999</v>
      </c>
      <c r="H32">
        <v>48</v>
      </c>
      <c r="I32" t="str">
        <f>LOOKUP(H32,Codex!A:A,Codex!F:F)</f>
        <v>PP_0437_PP_4189</v>
      </c>
      <c r="J32" t="str">
        <f t="shared" si="3"/>
        <v>PP_0437_PP_4189-R1</v>
      </c>
    </row>
    <row r="33" spans="1:10" x14ac:dyDescent="0.2">
      <c r="A33" t="s">
        <v>488</v>
      </c>
      <c r="B33" t="s">
        <v>8</v>
      </c>
      <c r="C33">
        <v>4.0540000000000003</v>
      </c>
      <c r="D33">
        <v>1050.6846</v>
      </c>
      <c r="E33">
        <v>166.36699999999999</v>
      </c>
      <c r="F33" t="s">
        <v>9</v>
      </c>
      <c r="G33">
        <v>166.36660000000001</v>
      </c>
      <c r="H33" t="s">
        <v>78</v>
      </c>
      <c r="I33" t="s">
        <v>521</v>
      </c>
      <c r="J33" t="str">
        <f t="shared" si="3"/>
        <v>Control_P2-R1</v>
      </c>
    </row>
    <row r="34" spans="1:10" x14ac:dyDescent="0.2">
      <c r="A34" t="s">
        <v>490</v>
      </c>
      <c r="B34" t="s">
        <v>8</v>
      </c>
      <c r="C34">
        <v>4.0510000000000002</v>
      </c>
      <c r="D34">
        <v>888.95209999999997</v>
      </c>
      <c r="E34">
        <v>146.66</v>
      </c>
      <c r="F34" t="s">
        <v>9</v>
      </c>
      <c r="G34">
        <v>146.66030000000001</v>
      </c>
      <c r="H34">
        <v>40</v>
      </c>
      <c r="I34" t="str">
        <f>LOOKUP(H34,Codex!A:A,Codex!F:F)</f>
        <v>PP_1769_PP_4189</v>
      </c>
      <c r="J34" t="str">
        <f>I34&amp;"-R2"</f>
        <v>PP_1769_PP_4189-R2</v>
      </c>
    </row>
    <row r="35" spans="1:10" x14ac:dyDescent="0.2">
      <c r="A35" t="s">
        <v>493</v>
      </c>
      <c r="B35" t="s">
        <v>8</v>
      </c>
      <c r="C35">
        <v>4.0540000000000003</v>
      </c>
      <c r="D35">
        <v>1777.3447000000001</v>
      </c>
      <c r="E35">
        <v>312.24099999999999</v>
      </c>
      <c r="F35" t="s">
        <v>9</v>
      </c>
      <c r="G35">
        <v>312.24119999999999</v>
      </c>
      <c r="H35">
        <v>43</v>
      </c>
      <c r="I35" t="str">
        <f>LOOKUP(H35,Codex!A:A,Codex!F:F)</f>
        <v>PP_0812_PP_0814</v>
      </c>
      <c r="J35" t="str">
        <f t="shared" ref="J35:J41" si="4">I35&amp;"-R2"</f>
        <v>PP_0812_PP_0814-R2</v>
      </c>
    </row>
    <row r="36" spans="1:10" x14ac:dyDescent="0.2">
      <c r="A36" t="s">
        <v>508</v>
      </c>
      <c r="B36" t="s">
        <v>8</v>
      </c>
      <c r="C36">
        <v>4.0510000000000002</v>
      </c>
      <c r="D36">
        <v>1307.6335999999999</v>
      </c>
      <c r="E36">
        <v>243.756</v>
      </c>
      <c r="F36" t="s">
        <v>9</v>
      </c>
      <c r="G36">
        <v>243.75550000000001</v>
      </c>
      <c r="H36">
        <v>44</v>
      </c>
      <c r="I36" t="str">
        <f>LOOKUP(H36,Codex!A:A,Codex!F:F)</f>
        <v>PP_0814_PP_2136</v>
      </c>
      <c r="J36" t="str">
        <f t="shared" si="4"/>
        <v>PP_0814_PP_2136-R2</v>
      </c>
    </row>
    <row r="37" spans="1:10" x14ac:dyDescent="0.2">
      <c r="A37" t="s">
        <v>500</v>
      </c>
      <c r="B37" t="s">
        <v>8</v>
      </c>
      <c r="C37">
        <v>4.0609999999999999</v>
      </c>
      <c r="D37">
        <v>2310.3090999999999</v>
      </c>
      <c r="E37">
        <v>317.16399999999999</v>
      </c>
      <c r="F37" t="s">
        <v>9</v>
      </c>
      <c r="G37">
        <v>317.16390000000001</v>
      </c>
      <c r="H37">
        <v>45</v>
      </c>
      <c r="I37" t="str">
        <f>LOOKUP(H37,Codex!A:A,Codex!F:F)</f>
        <v>PP_0813_PP_1769</v>
      </c>
      <c r="J37" t="str">
        <f t="shared" si="4"/>
        <v>PP_0813_PP_1769-R2</v>
      </c>
    </row>
    <row r="38" spans="1:10" x14ac:dyDescent="0.2">
      <c r="A38" t="s">
        <v>507</v>
      </c>
      <c r="B38" t="s">
        <v>8</v>
      </c>
      <c r="C38">
        <v>4.0570000000000004</v>
      </c>
      <c r="D38">
        <v>1954.0288</v>
      </c>
      <c r="E38">
        <v>306.01400000000001</v>
      </c>
      <c r="F38" t="s">
        <v>9</v>
      </c>
      <c r="G38">
        <v>306.01440000000002</v>
      </c>
      <c r="H38">
        <v>46</v>
      </c>
      <c r="I38" t="str">
        <f>LOOKUP(H38,Codex!A:A,Codex!F:F)</f>
        <v>PP_0812_PP_4189</v>
      </c>
      <c r="J38" t="str">
        <f t="shared" si="4"/>
        <v>PP_0812_PP_4189-R2</v>
      </c>
    </row>
    <row r="39" spans="1:10" x14ac:dyDescent="0.2">
      <c r="A39" t="s">
        <v>495</v>
      </c>
      <c r="B39" t="s">
        <v>8</v>
      </c>
      <c r="C39">
        <v>4.0590000000000002</v>
      </c>
      <c r="D39">
        <v>1817.6220000000001</v>
      </c>
      <c r="E39">
        <v>240.30600000000001</v>
      </c>
      <c r="F39" t="s">
        <v>9</v>
      </c>
      <c r="G39">
        <v>240.30600000000001</v>
      </c>
      <c r="H39">
        <v>47</v>
      </c>
      <c r="I39" t="str">
        <f>LOOKUP(H39,Codex!A:A,Codex!F:F)</f>
        <v>PP_2136_PP_4189</v>
      </c>
      <c r="J39" t="str">
        <f t="shared" si="4"/>
        <v>PP_2136_PP_4189-R2</v>
      </c>
    </row>
    <row r="40" spans="1:10" x14ac:dyDescent="0.2">
      <c r="A40" t="s">
        <v>513</v>
      </c>
      <c r="B40" t="s">
        <v>8</v>
      </c>
      <c r="C40">
        <v>4.0570000000000004</v>
      </c>
      <c r="D40">
        <v>1795.5723</v>
      </c>
      <c r="E40">
        <v>288.70800000000003</v>
      </c>
      <c r="F40" t="s">
        <v>9</v>
      </c>
      <c r="G40">
        <v>288.70839999999998</v>
      </c>
      <c r="H40">
        <v>48</v>
      </c>
      <c r="I40" t="str">
        <f>LOOKUP(H40,Codex!A:A,Codex!F:F)</f>
        <v>PP_0437_PP_4189</v>
      </c>
      <c r="J40" t="str">
        <f t="shared" si="4"/>
        <v>PP_0437_PP_4189-R2</v>
      </c>
    </row>
    <row r="41" spans="1:10" x14ac:dyDescent="0.2">
      <c r="A41" t="s">
        <v>502</v>
      </c>
      <c r="B41" t="s">
        <v>8</v>
      </c>
      <c r="C41">
        <v>4.0529999999999999</v>
      </c>
      <c r="D41">
        <v>1105.8987</v>
      </c>
      <c r="E41">
        <v>173.35900000000001</v>
      </c>
      <c r="F41" t="s">
        <v>9</v>
      </c>
      <c r="G41">
        <v>173.3588</v>
      </c>
      <c r="H41" t="s">
        <v>78</v>
      </c>
      <c r="I41" t="s">
        <v>521</v>
      </c>
      <c r="J41" t="str">
        <f t="shared" si="4"/>
        <v>Control_P2-R2</v>
      </c>
    </row>
    <row r="42" spans="1:10" x14ac:dyDescent="0.2">
      <c r="A42" t="s">
        <v>511</v>
      </c>
      <c r="B42" t="s">
        <v>8</v>
      </c>
      <c r="C42">
        <v>4.0540000000000003</v>
      </c>
      <c r="D42">
        <v>1105.0396000000001</v>
      </c>
      <c r="E42">
        <v>160.06700000000001</v>
      </c>
      <c r="F42" t="s">
        <v>9</v>
      </c>
      <c r="G42">
        <v>160.06720000000001</v>
      </c>
      <c r="H42">
        <v>40</v>
      </c>
      <c r="I42" t="str">
        <f>LOOKUP(H42,Codex!A:A,Codex!F:F)</f>
        <v>PP_1769_PP_4189</v>
      </c>
      <c r="J42" t="str">
        <f>I42&amp;"-R3"</f>
        <v>PP_1769_PP_4189-R3</v>
      </c>
    </row>
    <row r="43" spans="1:10" x14ac:dyDescent="0.2">
      <c r="A43" t="s">
        <v>499</v>
      </c>
      <c r="B43" t="s">
        <v>8</v>
      </c>
      <c r="C43">
        <v>4.0590000000000002</v>
      </c>
      <c r="D43">
        <v>1979.4344000000001</v>
      </c>
      <c r="E43">
        <v>305.36099999999999</v>
      </c>
      <c r="F43" t="s">
        <v>9</v>
      </c>
      <c r="G43">
        <v>305.36059999999998</v>
      </c>
      <c r="H43">
        <v>43</v>
      </c>
      <c r="I43" t="str">
        <f>LOOKUP(H43,Codex!A:A,Codex!F:F)</f>
        <v>PP_0812_PP_0814</v>
      </c>
      <c r="J43" t="str">
        <f t="shared" ref="J43:J49" si="5">I43&amp;"-R3"</f>
        <v>PP_0812_PP_0814-R3</v>
      </c>
    </row>
    <row r="44" spans="1:10" x14ac:dyDescent="0.2">
      <c r="A44" t="s">
        <v>509</v>
      </c>
      <c r="B44" t="s">
        <v>8</v>
      </c>
      <c r="C44">
        <v>4.056</v>
      </c>
      <c r="D44">
        <v>1583.3445999999999</v>
      </c>
      <c r="E44">
        <v>247.65700000000001</v>
      </c>
      <c r="F44" t="s">
        <v>9</v>
      </c>
      <c r="G44">
        <v>247.6574</v>
      </c>
      <c r="H44">
        <v>44</v>
      </c>
      <c r="I44" t="str">
        <f>LOOKUP(H44,Codex!A:A,Codex!F:F)</f>
        <v>PP_0814_PP_2136</v>
      </c>
      <c r="J44" t="str">
        <f t="shared" si="5"/>
        <v>PP_0814_PP_2136-R3</v>
      </c>
    </row>
    <row r="45" spans="1:10" x14ac:dyDescent="0.2">
      <c r="A45" t="s">
        <v>515</v>
      </c>
      <c r="B45" t="s">
        <v>8</v>
      </c>
      <c r="C45">
        <v>4.0549999999999997</v>
      </c>
      <c r="D45">
        <v>1907.6908000000001</v>
      </c>
      <c r="E45">
        <v>353.91199999999998</v>
      </c>
      <c r="F45" t="s">
        <v>9</v>
      </c>
      <c r="G45">
        <v>353.91199999999998</v>
      </c>
      <c r="H45">
        <v>45</v>
      </c>
      <c r="I45" t="str">
        <f>LOOKUP(H45,Codex!A:A,Codex!F:F)</f>
        <v>PP_0813_PP_1769</v>
      </c>
      <c r="J45" t="str">
        <f t="shared" si="5"/>
        <v>PP_0813_PP_1769-R3</v>
      </c>
    </row>
    <row r="46" spans="1:10" x14ac:dyDescent="0.2">
      <c r="A46" t="s">
        <v>506</v>
      </c>
      <c r="B46" t="s">
        <v>8</v>
      </c>
      <c r="C46">
        <v>4.0579999999999998</v>
      </c>
      <c r="D46">
        <v>2074.5608999999999</v>
      </c>
      <c r="E46">
        <v>322.12</v>
      </c>
      <c r="F46" t="s">
        <v>9</v>
      </c>
      <c r="G46">
        <v>322.11970000000002</v>
      </c>
      <c r="H46">
        <v>46</v>
      </c>
      <c r="I46" t="str">
        <f>LOOKUP(H46,Codex!A:A,Codex!F:F)</f>
        <v>PP_0812_PP_4189</v>
      </c>
      <c r="J46" t="str">
        <f t="shared" si="5"/>
        <v>PP_0812_PP_4189-R3</v>
      </c>
    </row>
    <row r="47" spans="1:10" x14ac:dyDescent="0.2">
      <c r="A47" t="s">
        <v>492</v>
      </c>
      <c r="B47" t="s">
        <v>8</v>
      </c>
      <c r="C47">
        <v>4.0540000000000003</v>
      </c>
      <c r="D47">
        <v>1609.3406</v>
      </c>
      <c r="E47">
        <v>279.31299999999999</v>
      </c>
      <c r="F47" t="s">
        <v>9</v>
      </c>
      <c r="G47">
        <v>279.3125</v>
      </c>
      <c r="H47">
        <v>47</v>
      </c>
      <c r="I47" t="str">
        <f>LOOKUP(H47,Codex!A:A,Codex!F:F)</f>
        <v>PP_2136_PP_4189</v>
      </c>
      <c r="J47" t="str">
        <f t="shared" si="5"/>
        <v>PP_2136_PP_4189-R3</v>
      </c>
    </row>
    <row r="48" spans="1:10" x14ac:dyDescent="0.2">
      <c r="A48" t="s">
        <v>504</v>
      </c>
      <c r="B48" t="s">
        <v>8</v>
      </c>
      <c r="C48">
        <v>4.0549999999999997</v>
      </c>
      <c r="D48">
        <v>1836.6385</v>
      </c>
      <c r="E48">
        <v>328.58499999999998</v>
      </c>
      <c r="F48" t="s">
        <v>9</v>
      </c>
      <c r="G48">
        <v>328.5849</v>
      </c>
      <c r="H48">
        <v>48</v>
      </c>
      <c r="I48" t="str">
        <f>LOOKUP(H48,Codex!A:A,Codex!F:F)</f>
        <v>PP_0437_PP_4189</v>
      </c>
      <c r="J48" t="str">
        <f t="shared" si="5"/>
        <v>PP_0437_PP_4189-R3</v>
      </c>
    </row>
    <row r="49" spans="1:10" x14ac:dyDescent="0.2">
      <c r="A49" t="s">
        <v>498</v>
      </c>
      <c r="B49" t="s">
        <v>8</v>
      </c>
      <c r="C49">
        <v>4.0490000000000004</v>
      </c>
      <c r="D49">
        <v>954.32119999999998</v>
      </c>
      <c r="E49">
        <v>185.203</v>
      </c>
      <c r="F49" t="s">
        <v>9</v>
      </c>
      <c r="G49">
        <v>185.20320000000001</v>
      </c>
      <c r="H49" t="s">
        <v>78</v>
      </c>
      <c r="I49" t="s">
        <v>521</v>
      </c>
      <c r="J49" t="str">
        <f t="shared" si="5"/>
        <v>Control_P2-R3</v>
      </c>
    </row>
  </sheetData>
  <autoFilter ref="A1:G49" xr:uid="{37C4C7A2-4324-4906-AD05-1954AAD568DD}">
    <sortState ref="A2:G49">
      <sortCondition ref="A1:A4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DCB908CDB88429CC9B749F49C1470" ma:contentTypeVersion="14" ma:contentTypeDescription="Create a new document." ma:contentTypeScope="" ma:versionID="9f20d5e97285d131a98f4a0d7f5e456f">
  <xsd:schema xmlns:xsd="http://www.w3.org/2001/XMLSchema" xmlns:xs="http://www.w3.org/2001/XMLSchema" xmlns:p="http://schemas.microsoft.com/office/2006/metadata/properties" xmlns:ns3="69aedb15-69ad-4734-ade9-a17a39cc7c3e" targetNamespace="http://schemas.microsoft.com/office/2006/metadata/properties" ma:root="true" ma:fieldsID="d15855d65d9d96d7d912b763fe971c5a" ns3:_="">
    <xsd:import namespace="69aedb15-69ad-4734-ade9-a17a39cc7c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edb15-69ad-4734-ade9-a17a39cc7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aedb15-69ad-4734-ade9-a17a39cc7c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19D579-79B9-4F5C-A092-AED32BC5C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edb15-69ad-4734-ade9-a17a39cc7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8B2ECF-97DC-4F37-9D6F-01AD1F4E64E2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69aedb15-69ad-4734-ade9-a17a39cc7c3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CAC81C4-9AD6-462B-B3B3-6768BFE92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Codex</vt:lpstr>
      <vt:lpstr>DBTL2</vt:lpstr>
      <vt:lpstr>Plate 1</vt:lpstr>
      <vt:lpstr>Plate 2</vt:lpstr>
      <vt:lpstr>Analysis_I</vt:lpstr>
      <vt:lpstr>Analysis_2</vt:lpstr>
      <vt:lpstr>Plots</vt:lpstr>
      <vt:lpstr>Plate 1 pck</vt:lpstr>
      <vt:lpstr>Plate 2 pck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Carruthers</dc:creator>
  <cp:lastModifiedBy>Microsoft Office User</cp:lastModifiedBy>
  <dcterms:created xsi:type="dcterms:W3CDTF">2024-02-02T16:56:53Z</dcterms:created>
  <dcterms:modified xsi:type="dcterms:W3CDTF">2024-02-08T20:20:58Z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0x010100B01DCB908CDB88429CC9B749F49C1470</vt:lpwstr>
  </property>
</Properties>
</file>