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joshuabaranski/Desktop/BHIS 541/Unit 3/"/>
    </mc:Choice>
  </mc:AlternateContent>
  <xr:revisionPtr revIDLastSave="0" documentId="13_ncr:1_{06B89092-5572-F94C-89D6-041F72C1D13B}" xr6:coauthVersionLast="47" xr6:coauthVersionMax="47" xr10:uidLastSave="{00000000-0000-0000-0000-000000000000}"/>
  <bookViews>
    <workbookView xWindow="0" yWindow="460" windowWidth="27320" windowHeight="1490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Z2" i="1"/>
  <c r="AA2" i="1"/>
  <c r="C3" i="1"/>
  <c r="Z3" i="1"/>
  <c r="AA3" i="1"/>
  <c r="C4" i="1"/>
  <c r="Z4" i="1"/>
  <c r="AA4" i="1"/>
  <c r="C5" i="1"/>
  <c r="Z5" i="1"/>
  <c r="AA5" i="1"/>
  <c r="C6" i="1"/>
  <c r="Z6" i="1"/>
  <c r="AA6" i="1"/>
  <c r="C7" i="1"/>
  <c r="Z7" i="1"/>
  <c r="AA7" i="1"/>
  <c r="C8" i="1"/>
  <c r="Z8" i="1"/>
  <c r="AA8" i="1"/>
  <c r="C9" i="1"/>
  <c r="Z9" i="1"/>
  <c r="AA9" i="1"/>
  <c r="C10" i="1"/>
  <c r="Z10" i="1"/>
  <c r="AA10" i="1"/>
  <c r="C11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</calcChain>
</file>

<file path=xl/sharedStrings.xml><?xml version="1.0" encoding="utf-8"?>
<sst xmlns="http://schemas.openxmlformats.org/spreadsheetml/2006/main" count="82" uniqueCount="49">
  <si>
    <t>Patient Name</t>
  </si>
  <si>
    <t>Myocardial infarction</t>
  </si>
  <si>
    <t>Congestive heart failure</t>
  </si>
  <si>
    <t>Peripheral vascular disease</t>
  </si>
  <si>
    <t>Transient ischemic attack</t>
  </si>
  <si>
    <t>COPD</t>
  </si>
  <si>
    <t>Dementia</t>
  </si>
  <si>
    <t>Cerebrovascular disease</t>
  </si>
  <si>
    <t>Chronic lung disease</t>
  </si>
  <si>
    <t>Connective tissue disease</t>
  </si>
  <si>
    <t>Peptic ulcer disease</t>
  </si>
  <si>
    <t>Diabetes mellitus: uncomplicated</t>
  </si>
  <si>
    <t>Liver disease: mild</t>
  </si>
  <si>
    <t>Diabetes mellitus: end-organ damage</t>
  </si>
  <si>
    <t>Hemiplegia</t>
  </si>
  <si>
    <t>Kidney disease</t>
  </si>
  <si>
    <t>Diabetes with end organ damage</t>
  </si>
  <si>
    <t>Solid tumor: localized</t>
  </si>
  <si>
    <t>Leukemia</t>
  </si>
  <si>
    <t>Malignant lymphoma</t>
  </si>
  <si>
    <t xml:space="preserve">Solid tumor: metastatic </t>
  </si>
  <si>
    <t>AIDS</t>
  </si>
  <si>
    <t>Total CCI Score</t>
  </si>
  <si>
    <t>10-Year Survival Prediction</t>
  </si>
  <si>
    <t>Jane Gillard</t>
  </si>
  <si>
    <t>Roger Mithard</t>
  </si>
  <si>
    <t>Jessica Montes</t>
  </si>
  <si>
    <t>Collin Sachin</t>
  </si>
  <si>
    <t>Irma Valdes</t>
  </si>
  <si>
    <t>Jeffrey Segersen</t>
  </si>
  <si>
    <t>Sophia Celin</t>
  </si>
  <si>
    <t>Samuel Smith</t>
  </si>
  <si>
    <t>Cecili Sorensen</t>
  </si>
  <si>
    <t>Benjamin Cartlidge</t>
  </si>
  <si>
    <t>Age</t>
  </si>
  <si>
    <t>Age Range</t>
  </si>
  <si>
    <t>CCI Age Points</t>
  </si>
  <si>
    <t>Medical Condition</t>
  </si>
  <si>
    <t>CCI Medical Condition Points</t>
  </si>
  <si>
    <t>Yes/No</t>
  </si>
  <si>
    <t>Myocardial Infarction</t>
  </si>
  <si>
    <t>Peripheral  vascular disease</t>
  </si>
  <si>
    <t xml:space="preserve">Liver disease </t>
  </si>
  <si>
    <t>Diabetes mellitus: end organ damage</t>
  </si>
  <si>
    <t>Liver disease: moderate to severe</t>
  </si>
  <si>
    <t>Solid tumor: metastatic</t>
  </si>
  <si>
    <t>yes</t>
  </si>
  <si>
    <t>Age CCI score</t>
  </si>
  <si>
    <t>Total Points 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</si>
</sst>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22222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NumberFormat="1"/>
    <xf numFmtId="9" fontId="0" fillId="0" borderId="0" xfId="0" applyNumberFormat="1"/>
    <xf numFmtId="9" fontId="1" fillId="0" borderId="0" xfId="0" applyNumberFormat="1" applyFont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9"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15556-ED9C-0C4B-9354-D10A27A1D4ED}" name="Table1" displayName="Table1" ref="A1:AA25" totalsRowShown="0" headerRowDxfId="8">
  <autoFilter ref="A1:AA25" xr:uid="{DF915556-ED9C-0C4B-9354-D10A27A1D4ED}"/>
  <tableColumns count="27">
    <tableColumn id="1" xr3:uid="{122B1380-04AB-EC47-97AF-1433C01DCF19}" name="Patient Name"/>
    <tableColumn id="2" xr3:uid="{652A7815-35F4-8748-AA7E-2816920AAE89}" name="Age"/>
    <tableColumn id="28" xr3:uid="{FCDBFA61-D7DC-FD4C-9E51-7F78BB4CC8AB}" name="Age CCI score" dataDxfId="7">
      <calculatedColumnFormula>_xlfn.XLOOKUP(Table1[[#This Row],[Age]],Table2[Age Range],Table2[CCI Age Points],"N/A",-1)</calculatedColumnFormula>
    </tableColumn>
    <tableColumn id="3" xr3:uid="{3276DA14-F787-8840-B169-371E1F9B744E}" name="Myocardial infarction" dataDxfId="6">
      <calculatedColumnFormula array="1">_xlfn.XLOOKUP(AI2:AI20,AJ2:AJ20,AK2:AK20)</calculatedColumnFormula>
    </tableColumn>
    <tableColumn id="4" xr3:uid="{49AC134A-509E-1D4D-B213-4157739A6884}" name="Congestive heart failure"/>
    <tableColumn id="5" xr3:uid="{9963737E-3440-F547-AF04-0E0D6E4A2C07}" name="Peripheral vascular disease"/>
    <tableColumn id="6" xr3:uid="{08672442-50D1-A84A-89FD-74477E6C35AE}" name="Transient ischemic attack"/>
    <tableColumn id="7" xr3:uid="{3CBFD06A-C940-DC4B-881B-7B0657B0EDDF}" name="COPD"/>
    <tableColumn id="8" xr3:uid="{8390DD7B-6AEA-724F-BC3C-D3E045C5BEAD}" name="Dementia"/>
    <tableColumn id="9" xr3:uid="{B30D28A5-2E88-4A4B-A2B3-8A320B1DB922}" name="Cerebrovascular disease"/>
    <tableColumn id="10" xr3:uid="{1926CCC7-F5EA-9740-9A9E-E9F6542136E2}" name="Chronic lung disease"/>
    <tableColumn id="11" xr3:uid="{E0F63B44-347D-8B4C-8525-5E441DE15EDB}" name="Connective tissue disease"/>
    <tableColumn id="12" xr3:uid="{821EF200-4F30-2646-96FF-24BF69A9F236}" name="Peptic ulcer disease"/>
    <tableColumn id="13" xr3:uid="{A6E91919-4485-9940-AC45-8A20F0E649F6}" name="Diabetes mellitus: uncomplicated"/>
    <tableColumn id="14" xr3:uid="{C482C018-60A8-964D-96AA-1F4F10F9E8B5}" name="Liver disease: mild"/>
    <tableColumn id="15" xr3:uid="{E39A1C3E-598F-0F47-8B59-F363D9BED345}" name="Diabetes mellitus: end-organ damage"/>
    <tableColumn id="16" xr3:uid="{423B2C68-EEE4-2A4A-8B09-AE0333B4C681}" name="Hemiplegia"/>
    <tableColumn id="17" xr3:uid="{CF1542E6-B147-7144-B3E5-CE636BDF7206}" name="Kidney disease"/>
    <tableColumn id="18" xr3:uid="{6BD0209B-8196-E14F-A8C7-D8F0554DFA4D}" name="Diabetes with end organ damage"/>
    <tableColumn id="19" xr3:uid="{488E3EF7-3E96-3F48-82F1-D2B3DCA5B4B1}" name="Solid tumor: localized"/>
    <tableColumn id="20" xr3:uid="{4C6A94B0-D22F-0A4A-A91E-C062D5CDB47D}" name="Leukemia"/>
    <tableColumn id="21" xr3:uid="{15385879-F6B9-734E-921A-C2FF327B7AEC}" name="Malignant lymphoma"/>
    <tableColumn id="22" xr3:uid="{61C36665-0D4A-B342-B141-9E1EA42759B4}" name="Liver disease: moderate to severe"/>
    <tableColumn id="23" xr3:uid="{329AAA58-34CE-0B47-9351-DE8D6494DFB8}" name="Solid tumor: metastatic "/>
    <tableColumn id="24" xr3:uid="{2AD9B3AA-1C08-DE47-BE85-3BE10AF0C12B}" name="AIDS"/>
    <tableColumn id="25" xr3:uid="{6D8D2F4E-E51A-1343-9DB9-AE81254D45CF}" name="Total CCI Score" dataDxfId="5">
      <calculatedColumnFormula>SUM(Table1[[#This Row],[Age CCI score]:[AIDS]])</calculatedColumnFormula>
    </tableColumn>
    <tableColumn id="26" xr3:uid="{448B22E6-0F7D-C04F-BCAF-DBA3D62D8076}" name="10-Year Survival Prediction" dataDxfId="4">
      <calculatedColumnFormula>_xlfn.XLOOKUP(Z:Z,Table5[Total Points CCI],Table5[10-Year Survival Prediction],,-1)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FB003F-6CF9-BE45-B796-8B0E900BE23C}" name="Table2" displayName="Table2" ref="AF1:AG6" totalsRowShown="0" headerRowDxfId="3">
  <autoFilter ref="AF1:AG6" xr:uid="{79FB003F-6CF9-BE45-B796-8B0E900BE23C}"/>
  <tableColumns count="2">
    <tableColumn id="1" xr3:uid="{F49286B4-9FAE-BE49-8C2A-4BD5CCA1F241}" name="Age Range"/>
    <tableColumn id="2" xr3:uid="{0ECB656B-7287-7845-97C5-B075A044E9BC}" name="CCI Age Point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B0832E-FF7E-3543-9577-425EE5E6726A}" name="Table4" displayName="Table4" ref="AI1:AK20" totalsRowShown="0" headerRowDxfId="2">
  <autoFilter ref="AI1:AK20" xr:uid="{46B0832E-FF7E-3543-9577-425EE5E6726A}"/>
  <tableColumns count="3">
    <tableColumn id="1" xr3:uid="{C1DB3124-A8DB-204F-ACDC-47FB357F25C4}" name="Medical Condition"/>
    <tableColumn id="2" xr3:uid="{19D178C9-6813-D845-AF93-89D0649B5D08}" name="Yes/No"/>
    <tableColumn id="3" xr3:uid="{81162F54-A6ED-5447-9DA2-F86C703201B4}" name="CCI Medical Condition Points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AAA3C0-633B-024E-BD8E-A96D4454A16A}" name="Table5" displayName="Table5" ref="AM1:AN9" totalsRowShown="0" headerRowDxfId="1">
  <autoFilter ref="AM1:AN9" xr:uid="{B1AAA3C0-633B-024E-BD8E-A96D4454A16A}"/>
  <tableColumns count="2">
    <tableColumn id="1" xr3:uid="{021BE77F-6781-4940-847E-95E5F440B057}" name="Total Points CCI"/>
    <tableColumn id="2" xr3:uid="{46C63B29-B8E4-784E-AD25-00FDD1DDAA31}" name="10-Year Survival Prediction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5"/>
  <sheetViews>
    <sheetView tabSelected="1" topLeftCell="Q1" workbookViewId="0">
      <selection activeCell="AB7" sqref="AB7"/>
    </sheetView>
  </sheetViews>
  <sheetFormatPr baseColWidth="10" defaultRowHeight="16" x14ac:dyDescent="0.2"/>
  <cols>
    <col min="1" max="1" width="21.83203125" customWidth="1"/>
    <col min="2" max="3" width="10.83203125" customWidth="1"/>
    <col min="4" max="4" width="22" customWidth="1"/>
    <col min="5" max="5" width="23.83203125" customWidth="1"/>
    <col min="6" max="6" width="26.5" customWidth="1"/>
    <col min="7" max="7" width="25.33203125" customWidth="1"/>
    <col min="9" max="9" width="11.6640625" customWidth="1"/>
    <col min="10" max="10" width="24.1640625" customWidth="1"/>
    <col min="11" max="11" width="21.33203125" customWidth="1"/>
    <col min="12" max="12" width="24.83203125" customWidth="1"/>
    <col min="13" max="13" width="19.83203125" customWidth="1"/>
    <col min="14" max="14" width="31.6640625" customWidth="1"/>
    <col min="15" max="15" width="19.5" customWidth="1"/>
    <col min="16" max="16" width="35.1640625" customWidth="1"/>
    <col min="17" max="17" width="13" customWidth="1"/>
    <col min="18" max="18" width="16.1640625" customWidth="1"/>
    <col min="19" max="19" width="31.5" customWidth="1"/>
    <col min="20" max="20" width="22" customWidth="1"/>
    <col min="21" max="21" width="12" customWidth="1"/>
    <col min="22" max="22" width="22" customWidth="1"/>
    <col min="23" max="23" width="14.5" customWidth="1"/>
    <col min="24" max="24" width="24" customWidth="1"/>
    <col min="26" max="26" width="15.6640625" customWidth="1"/>
    <col min="27" max="27" width="25.6640625" style="6" customWidth="1"/>
    <col min="32" max="32" width="12.33203125" customWidth="1"/>
    <col min="33" max="33" width="11.5" customWidth="1"/>
    <col min="35" max="35" width="32.5" bestFit="1" customWidth="1"/>
    <col min="37" max="37" width="26.6640625" customWidth="1"/>
    <col min="39" max="39" width="16.1640625" customWidth="1"/>
    <col min="40" max="40" width="25.6640625" customWidth="1"/>
  </cols>
  <sheetData>
    <row r="1" spans="1:40" s="1" customFormat="1" ht="51" x14ac:dyDescent="0.2">
      <c r="A1" s="1" t="s">
        <v>0</v>
      </c>
      <c r="B1" s="1" t="s">
        <v>34</v>
      </c>
      <c r="C1" s="1" t="s">
        <v>47</v>
      </c>
      <c r="D1" s="2" t="s">
        <v>1</v>
      </c>
      <c r="E1" s="2" t="s">
        <v>2</v>
      </c>
      <c r="F1" s="2" t="s">
        <v>3</v>
      </c>
      <c r="G1" s="2" t="s">
        <v>4</v>
      </c>
      <c r="H1" s="1" t="s">
        <v>5</v>
      </c>
      <c r="I1" s="3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3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44</v>
      </c>
      <c r="X1" s="2" t="s">
        <v>20</v>
      </c>
      <c r="Y1" s="1" t="s">
        <v>21</v>
      </c>
      <c r="Z1" s="1" t="s">
        <v>22</v>
      </c>
      <c r="AA1" s="7" t="s">
        <v>23</v>
      </c>
      <c r="AF1" s="1" t="s">
        <v>35</v>
      </c>
      <c r="AG1" s="1" t="s">
        <v>36</v>
      </c>
      <c r="AI1" s="1" t="s">
        <v>37</v>
      </c>
      <c r="AJ1" s="1" t="s">
        <v>39</v>
      </c>
      <c r="AK1" s="1" t="s">
        <v>38</v>
      </c>
      <c r="AM1" s="1" t="s">
        <v>48</v>
      </c>
      <c r="AN1" s="1" t="s">
        <v>23</v>
      </c>
    </row>
    <row r="2" spans="1:40" x14ac:dyDescent="0.2">
      <c r="A2" t="s">
        <v>24</v>
      </c>
      <c r="B2">
        <v>21</v>
      </c>
      <c r="C2">
        <f>_xlfn.XLOOKUP(Table1[[#This Row],[Age]],Table2[Age Range],Table2[CCI Age Points],"N/A",-1)</f>
        <v>0</v>
      </c>
      <c r="Y2">
        <v>6</v>
      </c>
      <c r="Z2">
        <f>SUM(Table1[[#This Row],[Age CCI score]:[AIDS]])</f>
        <v>6</v>
      </c>
      <c r="AA2" s="6">
        <f>_xlfn.XLOOKUP(Z:Z,Table5[Total Points CCI],Table5[10-Year Survival Prediction],,-1)</f>
        <v>0.02</v>
      </c>
      <c r="AF2">
        <v>0</v>
      </c>
      <c r="AG2">
        <v>0</v>
      </c>
      <c r="AI2" t="s">
        <v>40</v>
      </c>
      <c r="AJ2" t="s">
        <v>46</v>
      </c>
      <c r="AK2">
        <v>1</v>
      </c>
      <c r="AM2">
        <v>0</v>
      </c>
      <c r="AN2" s="6">
        <v>0.98</v>
      </c>
    </row>
    <row r="3" spans="1:40" x14ac:dyDescent="0.2">
      <c r="A3" t="s">
        <v>25</v>
      </c>
      <c r="B3">
        <v>37</v>
      </c>
      <c r="C3">
        <f>_xlfn.XLOOKUP(Table1[[#This Row],[Age]],Table2[Age Range],Table2[CCI Age Points],"N/A",-1)</f>
        <v>0</v>
      </c>
      <c r="F3">
        <v>1</v>
      </c>
      <c r="R3">
        <v>2</v>
      </c>
      <c r="S3">
        <v>2</v>
      </c>
      <c r="Z3">
        <f>SUM(Table1[[#This Row],[Age CCI score]:[AIDS]])</f>
        <v>5</v>
      </c>
      <c r="AA3" s="6">
        <f>_xlfn.XLOOKUP(Z:Z,Table5[Total Points CCI],Table5[10-Year Survival Prediction],,-1)</f>
        <v>0.21</v>
      </c>
      <c r="AF3">
        <v>50</v>
      </c>
      <c r="AG3">
        <v>1</v>
      </c>
      <c r="AI3" t="s">
        <v>2</v>
      </c>
      <c r="AJ3" t="s">
        <v>46</v>
      </c>
      <c r="AK3">
        <v>1</v>
      </c>
      <c r="AM3">
        <v>1</v>
      </c>
      <c r="AN3" s="6">
        <v>0.96</v>
      </c>
    </row>
    <row r="4" spans="1:40" x14ac:dyDescent="0.2">
      <c r="A4" t="s">
        <v>26</v>
      </c>
      <c r="B4">
        <v>28</v>
      </c>
      <c r="C4">
        <f>_xlfn.XLOOKUP(Table1[[#This Row],[Age]],Table2[Age Range],Table2[CCI Age Points],"N/A",-1)</f>
        <v>0</v>
      </c>
      <c r="O4">
        <v>1</v>
      </c>
      <c r="V4">
        <v>2</v>
      </c>
      <c r="Z4">
        <f>SUM(Table1[[#This Row],[Age CCI score]:[AIDS]])</f>
        <v>3</v>
      </c>
      <c r="AA4" s="6">
        <f>_xlfn.XLOOKUP(Z:Z,Table5[Total Points CCI],Table5[10-Year Survival Prediction],,-1)</f>
        <v>0.77</v>
      </c>
      <c r="AF4">
        <v>60</v>
      </c>
      <c r="AG4">
        <v>2</v>
      </c>
      <c r="AI4" t="s">
        <v>41</v>
      </c>
      <c r="AJ4" t="s">
        <v>46</v>
      </c>
      <c r="AK4">
        <v>1</v>
      </c>
      <c r="AM4">
        <v>2</v>
      </c>
      <c r="AN4" s="6">
        <v>0.9</v>
      </c>
    </row>
    <row r="5" spans="1:40" x14ac:dyDescent="0.2">
      <c r="A5" t="s">
        <v>27</v>
      </c>
      <c r="B5">
        <v>59</v>
      </c>
      <c r="C5">
        <f>_xlfn.XLOOKUP(Table1[[#This Row],[Age]],Table2[Age Range],Table2[CCI Age Points],"N/A",-1)</f>
        <v>1</v>
      </c>
      <c r="D5">
        <v>1</v>
      </c>
      <c r="F5">
        <v>1</v>
      </c>
      <c r="R5">
        <v>2</v>
      </c>
      <c r="S5">
        <v>2</v>
      </c>
      <c r="Z5">
        <f>SUM(Table1[[#This Row],[Age CCI score]:[AIDS]])</f>
        <v>7</v>
      </c>
      <c r="AA5" s="6">
        <f>_xlfn.XLOOKUP(Z:Z,Table5[Total Points CCI],Table5[10-Year Survival Prediction],,-1)</f>
        <v>0</v>
      </c>
      <c r="AF5">
        <v>70</v>
      </c>
      <c r="AG5">
        <v>3</v>
      </c>
      <c r="AI5" t="s">
        <v>4</v>
      </c>
      <c r="AJ5" t="s">
        <v>46</v>
      </c>
      <c r="AK5">
        <v>1</v>
      </c>
      <c r="AM5">
        <v>3</v>
      </c>
      <c r="AN5" s="6">
        <v>0.77</v>
      </c>
    </row>
    <row r="6" spans="1:40" x14ac:dyDescent="0.2">
      <c r="A6" t="s">
        <v>28</v>
      </c>
      <c r="B6">
        <v>52</v>
      </c>
      <c r="C6">
        <f>_xlfn.XLOOKUP(Table1[[#This Row],[Age]],Table2[Age Range],Table2[CCI Age Points],"N/A",-1)</f>
        <v>1</v>
      </c>
      <c r="G6">
        <v>1</v>
      </c>
      <c r="J6">
        <v>1</v>
      </c>
      <c r="Q6">
        <v>2</v>
      </c>
      <c r="Z6">
        <f>SUM(Table1[[#This Row],[Age CCI score]:[AIDS]])</f>
        <v>5</v>
      </c>
      <c r="AA6" s="6">
        <f>_xlfn.XLOOKUP(Z:Z,Table5[Total Points CCI],Table5[10-Year Survival Prediction],,-1)</f>
        <v>0.21</v>
      </c>
      <c r="AF6">
        <v>80</v>
      </c>
      <c r="AG6" s="4">
        <v>4</v>
      </c>
      <c r="AI6" t="s">
        <v>5</v>
      </c>
      <c r="AJ6" t="s">
        <v>46</v>
      </c>
      <c r="AK6">
        <v>1</v>
      </c>
      <c r="AM6">
        <v>4</v>
      </c>
      <c r="AN6" s="6">
        <v>0.53</v>
      </c>
    </row>
    <row r="7" spans="1:40" x14ac:dyDescent="0.2">
      <c r="A7" t="s">
        <v>29</v>
      </c>
      <c r="B7">
        <v>75</v>
      </c>
      <c r="C7">
        <f>_xlfn.XLOOKUP(Table1[[#This Row],[Age]],Table2[Age Range],Table2[CCI Age Points],"N/A",-1)</f>
        <v>3</v>
      </c>
      <c r="F7">
        <v>1</v>
      </c>
      <c r="K7">
        <v>1</v>
      </c>
      <c r="N7">
        <v>1</v>
      </c>
      <c r="Z7">
        <f>SUM(Table1[[#This Row],[Age CCI score]:[AIDS]])</f>
        <v>6</v>
      </c>
      <c r="AA7" s="6">
        <f>_xlfn.XLOOKUP(Z:Z,Table5[Total Points CCI],Table5[10-Year Survival Prediction],,-1)</f>
        <v>0.02</v>
      </c>
      <c r="AI7" t="s">
        <v>6</v>
      </c>
      <c r="AJ7" t="s">
        <v>46</v>
      </c>
      <c r="AK7">
        <v>1</v>
      </c>
      <c r="AM7">
        <v>5</v>
      </c>
      <c r="AN7" s="6">
        <v>0.21</v>
      </c>
    </row>
    <row r="8" spans="1:40" x14ac:dyDescent="0.2">
      <c r="A8" t="s">
        <v>30</v>
      </c>
      <c r="B8">
        <v>48</v>
      </c>
      <c r="C8">
        <f>_xlfn.XLOOKUP(Table1[[#This Row],[Age]],Table2[Age Range],Table2[CCI Age Points],"N/A",-1)</f>
        <v>0</v>
      </c>
      <c r="L8">
        <v>1</v>
      </c>
      <c r="M8">
        <v>1</v>
      </c>
      <c r="Z8">
        <f>SUM(Table1[[#This Row],[Age CCI score]:[AIDS]])</f>
        <v>2</v>
      </c>
      <c r="AA8" s="6">
        <f>_xlfn.XLOOKUP(Z:Z,Table5[Total Points CCI],Table5[10-Year Survival Prediction],,-1)</f>
        <v>0.9</v>
      </c>
      <c r="AI8" t="s">
        <v>7</v>
      </c>
      <c r="AJ8" t="s">
        <v>46</v>
      </c>
      <c r="AK8">
        <v>1</v>
      </c>
      <c r="AM8">
        <v>6</v>
      </c>
      <c r="AN8" s="6">
        <v>0.02</v>
      </c>
    </row>
    <row r="9" spans="1:40" x14ac:dyDescent="0.2">
      <c r="A9" t="s">
        <v>31</v>
      </c>
      <c r="B9">
        <v>62</v>
      </c>
      <c r="C9">
        <f>_xlfn.XLOOKUP(Table1[[#This Row],[Age]],Table2[Age Range],Table2[CCI Age Points],"N/A",-1)</f>
        <v>2</v>
      </c>
      <c r="W9">
        <v>3</v>
      </c>
      <c r="X9">
        <v>6</v>
      </c>
      <c r="Z9">
        <f>SUM(Table1[[#This Row],[Age CCI score]:[AIDS]])</f>
        <v>11</v>
      </c>
      <c r="AA9" s="6">
        <f>_xlfn.XLOOKUP(Z:Z,Table5[Total Points CCI],Table5[10-Year Survival Prediction],,-1)</f>
        <v>0</v>
      </c>
      <c r="AI9" t="s">
        <v>8</v>
      </c>
      <c r="AJ9" t="s">
        <v>46</v>
      </c>
      <c r="AK9">
        <v>1</v>
      </c>
      <c r="AM9">
        <v>7</v>
      </c>
      <c r="AN9" s="6">
        <v>0</v>
      </c>
    </row>
    <row r="10" spans="1:40" x14ac:dyDescent="0.2">
      <c r="A10" t="s">
        <v>32</v>
      </c>
      <c r="B10">
        <v>81</v>
      </c>
      <c r="C10">
        <f>_xlfn.XLOOKUP(Table1[[#This Row],[Age]],Table2[Age Range],Table2[CCI Age Points],"N/A",-1)</f>
        <v>4</v>
      </c>
      <c r="E10">
        <v>1</v>
      </c>
      <c r="I10">
        <v>1</v>
      </c>
      <c r="J10">
        <v>1</v>
      </c>
      <c r="R10">
        <v>2</v>
      </c>
      <c r="Z10">
        <f>SUM(Table1[[#This Row],[Age CCI score]:[AIDS]])</f>
        <v>9</v>
      </c>
      <c r="AA10" s="6">
        <f>_xlfn.XLOOKUP(Z:Z,Table5[Total Points CCI],Table5[10-Year Survival Prediction],,-1)</f>
        <v>0</v>
      </c>
      <c r="AI10" t="s">
        <v>9</v>
      </c>
      <c r="AJ10" t="s">
        <v>46</v>
      </c>
      <c r="AK10">
        <v>1</v>
      </c>
    </row>
    <row r="11" spans="1:40" x14ac:dyDescent="0.2">
      <c r="A11" t="s">
        <v>33</v>
      </c>
      <c r="B11">
        <v>56</v>
      </c>
      <c r="C11">
        <f>_xlfn.XLOOKUP(Table1[[#This Row],[Age]],Table2[Age Range],Table2[CCI Age Points],"N/A",-1)</f>
        <v>1</v>
      </c>
      <c r="D11">
        <v>1</v>
      </c>
      <c r="K11">
        <v>1</v>
      </c>
      <c r="N11">
        <v>1</v>
      </c>
      <c r="Z11">
        <f>SUM(Table1[[#This Row],[Age CCI score]:[AIDS]])</f>
        <v>4</v>
      </c>
      <c r="AA11" s="6">
        <f>_xlfn.XLOOKUP(Z:Z,Table5[Total Points CCI],Table5[10-Year Survival Prediction],,-1)</f>
        <v>0.53</v>
      </c>
      <c r="AI11" t="s">
        <v>10</v>
      </c>
      <c r="AJ11" t="s">
        <v>46</v>
      </c>
      <c r="AK11">
        <v>1</v>
      </c>
    </row>
    <row r="12" spans="1:40" x14ac:dyDescent="0.2">
      <c r="D12" s="5"/>
      <c r="Z12">
        <f>SUM(Table1[[#This Row],[Age CCI score]:[AIDS]])</f>
        <v>0</v>
      </c>
      <c r="AA12" s="6">
        <f>_xlfn.XLOOKUP(Z:Z,Table5[Total Points CCI],Table5[10-Year Survival Prediction],,-1)</f>
        <v>0.98</v>
      </c>
      <c r="AI12" t="s">
        <v>11</v>
      </c>
      <c r="AJ12" t="s">
        <v>46</v>
      </c>
      <c r="AK12">
        <v>1</v>
      </c>
    </row>
    <row r="13" spans="1:40" x14ac:dyDescent="0.2">
      <c r="D13" s="5"/>
      <c r="Z13">
        <f>SUM(Table1[[#This Row],[Age CCI score]:[AIDS]])</f>
        <v>0</v>
      </c>
      <c r="AA13" s="6">
        <f>_xlfn.XLOOKUP(Z:Z,Table5[Total Points CCI],Table5[10-Year Survival Prediction],,-1)</f>
        <v>0.98</v>
      </c>
      <c r="AI13" t="s">
        <v>42</v>
      </c>
      <c r="AJ13" t="s">
        <v>46</v>
      </c>
      <c r="AK13">
        <v>1</v>
      </c>
    </row>
    <row r="14" spans="1:40" x14ac:dyDescent="0.2">
      <c r="D14" s="5"/>
      <c r="Z14">
        <f>SUM(Table1[[#This Row],[Age CCI score]:[AIDS]])</f>
        <v>0</v>
      </c>
      <c r="AA14" s="6">
        <f>_xlfn.XLOOKUP(Z:Z,Table5[Total Points CCI],Table5[10-Year Survival Prediction],,-1)</f>
        <v>0.98</v>
      </c>
      <c r="AI14" t="s">
        <v>43</v>
      </c>
      <c r="AJ14" t="s">
        <v>46</v>
      </c>
      <c r="AK14">
        <v>2</v>
      </c>
    </row>
    <row r="15" spans="1:40" x14ac:dyDescent="0.2">
      <c r="D15" s="5"/>
      <c r="Z15">
        <f>SUM(Table1[[#This Row],[Age CCI score]:[AIDS]])</f>
        <v>0</v>
      </c>
      <c r="AA15" s="6">
        <f>_xlfn.XLOOKUP(Z:Z,Table5[Total Points CCI],Table5[10-Year Survival Prediction],,-1)</f>
        <v>0.98</v>
      </c>
      <c r="AI15" t="s">
        <v>17</v>
      </c>
      <c r="AJ15" t="s">
        <v>46</v>
      </c>
      <c r="AK15">
        <v>2</v>
      </c>
    </row>
    <row r="16" spans="1:40" x14ac:dyDescent="0.2">
      <c r="D16" s="5"/>
      <c r="Z16">
        <f>SUM(Table1[[#This Row],[Age CCI score]:[AIDS]])</f>
        <v>0</v>
      </c>
      <c r="AA16" s="6">
        <f>_xlfn.XLOOKUP(Z:Z,Table5[Total Points CCI],Table5[10-Year Survival Prediction],,-1)</f>
        <v>0.98</v>
      </c>
      <c r="AI16" t="s">
        <v>18</v>
      </c>
      <c r="AJ16" t="s">
        <v>46</v>
      </c>
      <c r="AK16">
        <v>2</v>
      </c>
    </row>
    <row r="17" spans="4:37" x14ac:dyDescent="0.2">
      <c r="D17" s="5"/>
      <c r="Z17">
        <f>SUM(Table1[[#This Row],[Age CCI score]:[AIDS]])</f>
        <v>0</v>
      </c>
      <c r="AA17" s="6">
        <f>_xlfn.XLOOKUP(Z:Z,Table5[Total Points CCI],Table5[10-Year Survival Prediction],,-1)</f>
        <v>0.98</v>
      </c>
      <c r="AI17" t="s">
        <v>19</v>
      </c>
      <c r="AJ17" t="s">
        <v>46</v>
      </c>
      <c r="AK17">
        <v>2</v>
      </c>
    </row>
    <row r="18" spans="4:37" x14ac:dyDescent="0.2">
      <c r="D18" s="5"/>
      <c r="Z18">
        <f>SUM(Table1[[#This Row],[Age CCI score]:[AIDS]])</f>
        <v>0</v>
      </c>
      <c r="AA18" s="6">
        <f>_xlfn.XLOOKUP(Z:Z,Table5[Total Points CCI],Table5[10-Year Survival Prediction],,-1)</f>
        <v>0.98</v>
      </c>
      <c r="AI18" t="s">
        <v>44</v>
      </c>
      <c r="AJ18" t="s">
        <v>46</v>
      </c>
      <c r="AK18">
        <v>3</v>
      </c>
    </row>
    <row r="19" spans="4:37" x14ac:dyDescent="0.2">
      <c r="D19" s="5"/>
      <c r="Z19">
        <f>SUM(Table1[[#This Row],[Age CCI score]:[AIDS]])</f>
        <v>0</v>
      </c>
      <c r="AA19" s="6">
        <f>_xlfn.XLOOKUP(Z:Z,Table5[Total Points CCI],Table5[10-Year Survival Prediction],,-1)</f>
        <v>0.98</v>
      </c>
      <c r="AI19" t="s">
        <v>45</v>
      </c>
      <c r="AJ19" t="s">
        <v>46</v>
      </c>
      <c r="AK19">
        <v>6</v>
      </c>
    </row>
    <row r="20" spans="4:37" x14ac:dyDescent="0.2">
      <c r="D20" s="5"/>
      <c r="Z20">
        <f>SUM(Table1[[#This Row],[Age CCI score]:[AIDS]])</f>
        <v>0</v>
      </c>
      <c r="AA20" s="6">
        <f>_xlfn.XLOOKUP(Z:Z,Table5[Total Points CCI],Table5[10-Year Survival Prediction],,-1)</f>
        <v>0.98</v>
      </c>
      <c r="AI20" t="s">
        <v>21</v>
      </c>
      <c r="AJ20" t="s">
        <v>46</v>
      </c>
      <c r="AK20">
        <v>6</v>
      </c>
    </row>
    <row r="21" spans="4:37" x14ac:dyDescent="0.2">
      <c r="D21" s="5"/>
      <c r="Z21">
        <f>SUM(Table1[[#This Row],[Age CCI score]:[AIDS]])</f>
        <v>0</v>
      </c>
      <c r="AA21" s="6">
        <f>_xlfn.XLOOKUP(Z:Z,Table5[Total Points CCI],Table5[10-Year Survival Prediction],,-1)</f>
        <v>0.98</v>
      </c>
    </row>
    <row r="22" spans="4:37" x14ac:dyDescent="0.2">
      <c r="D22" s="5"/>
      <c r="Z22">
        <f>SUM(Table1[[#This Row],[Age CCI score]:[AIDS]])</f>
        <v>0</v>
      </c>
      <c r="AA22" s="6">
        <f>_xlfn.XLOOKUP(Z:Z,Table5[Total Points CCI],Table5[10-Year Survival Prediction],,-1)</f>
        <v>0.98</v>
      </c>
    </row>
    <row r="23" spans="4:37" x14ac:dyDescent="0.2">
      <c r="D23" s="5"/>
      <c r="Z23">
        <f>SUM(Table1[[#This Row],[Age CCI score]:[AIDS]])</f>
        <v>0</v>
      </c>
      <c r="AA23" s="6">
        <f>_xlfn.XLOOKUP(Z:Z,Table5[Total Points CCI],Table5[10-Year Survival Prediction],,-1)</f>
        <v>0.98</v>
      </c>
    </row>
    <row r="24" spans="4:37" x14ac:dyDescent="0.2">
      <c r="D24" s="5"/>
      <c r="Z24">
        <f>SUM(Table1[[#This Row],[Age CCI score]:[AIDS]])</f>
        <v>0</v>
      </c>
      <c r="AA24" s="6">
        <f>_xlfn.XLOOKUP(Z:Z,Table5[Total Points CCI],Table5[10-Year Survival Prediction],,-1)</f>
        <v>0.98</v>
      </c>
    </row>
    <row r="25" spans="4:37" x14ac:dyDescent="0.2">
      <c r="D25" s="5"/>
      <c r="Z25">
        <f>SUM(Table1[[#This Row],[Age CCI score]:[AIDS]])</f>
        <v>0</v>
      </c>
      <c r="AA25" s="6">
        <f>_xlfn.XLOOKUP(Z:Z,Table5[Total Points CCI],Table5[10-Year Survival Prediction],,-1)</f>
        <v>0.98</v>
      </c>
    </row>
  </sheetData>
  <phoneticPr fontId="2" type="noConversion"/>
  <pageMargins left="0.7" right="0.7" top="0.75" bottom="0.75" header="0.3" footer="0.3"/>
  <pageSetup orientation="portrait" horizontalDpi="0" verticalDpi="0"/>
  <ignoredErrors>
    <ignoredError sqref="D5 D11" calculatedColumn="1"/>
  </ignoredErrors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2017-09-09T16:20:36Z</dcterms:created>
  <dcterms:modified xsi:type="dcterms:W3CDTF">2022-06-05T23:23:24Z</dcterms:modified>
</cp:coreProperties>
</file>