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jclok\GitHub\MENS-SHED-SOC09109\Documentation\"/>
    </mc:Choice>
  </mc:AlternateContent>
  <xr:revisionPtr revIDLastSave="0" documentId="13_ncr:1_{5F5791D5-23E8-4F8C-BEC0-EA47ED9530D5}" xr6:coauthVersionLast="47" xr6:coauthVersionMax="47" xr10:uidLastSave="{00000000-0000-0000-0000-000000000000}"/>
  <bookViews>
    <workbookView xWindow="780" yWindow="780" windowWidth="28800" windowHeight="15345" activeTab="8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0" l="1"/>
  <c r="L15" i="10"/>
  <c r="L18" i="10"/>
  <c r="L21" i="10"/>
  <c r="L24" i="10"/>
  <c r="L27" i="10"/>
  <c r="L9" i="10"/>
  <c r="I27" i="8"/>
  <c r="L9" i="8"/>
  <c r="L12" i="8"/>
  <c r="L15" i="8"/>
  <c r="L18" i="8"/>
  <c r="L21" i="8"/>
  <c r="L24" i="8"/>
  <c r="L27" i="8"/>
  <c r="I27" i="9"/>
  <c r="L12" i="9"/>
  <c r="L15" i="9"/>
  <c r="L18" i="9"/>
  <c r="L21" i="9"/>
  <c r="L24" i="9"/>
  <c r="L27" i="9"/>
  <c r="L9" i="9"/>
  <c r="L12" i="5"/>
  <c r="L15" i="5"/>
  <c r="L18" i="5"/>
  <c r="L21" i="5"/>
  <c r="L24" i="5"/>
  <c r="L27" i="5"/>
  <c r="L9" i="5"/>
  <c r="L12" i="4"/>
  <c r="L15" i="4"/>
  <c r="L18" i="4"/>
  <c r="L21" i="4"/>
  <c r="L24" i="4"/>
  <c r="L27" i="4"/>
  <c r="L9" i="4"/>
  <c r="I27" i="3"/>
  <c r="L12" i="3"/>
  <c r="L15" i="3"/>
  <c r="L18" i="3"/>
  <c r="L21" i="3"/>
  <c r="L24" i="3"/>
  <c r="L27" i="3"/>
  <c r="L9" i="3"/>
  <c r="L12" i="2"/>
  <c r="L15" i="2"/>
  <c r="L18" i="2"/>
  <c r="L21" i="2"/>
  <c r="L24" i="2"/>
  <c r="L27" i="2"/>
  <c r="L9" i="2"/>
  <c r="I27" i="10"/>
  <c r="I27" i="7"/>
  <c r="L27" i="7"/>
  <c r="L24" i="7"/>
  <c r="L21" i="7"/>
  <c r="L18" i="7"/>
  <c r="L15" i="7"/>
  <c r="L12" i="7"/>
  <c r="L9" i="7"/>
  <c r="I27" i="6"/>
  <c r="L27" i="6"/>
  <c r="L9" i="6"/>
  <c r="L18" i="6"/>
  <c r="L12" i="6"/>
  <c r="I27" i="5"/>
  <c r="I27" i="4"/>
  <c r="J9" i="4"/>
  <c r="J9" i="5"/>
  <c r="J15" i="3"/>
  <c r="J15" i="4"/>
  <c r="J9" i="3"/>
  <c r="I27" i="2"/>
  <c r="J24" i="2"/>
  <c r="J21" i="2"/>
  <c r="J21" i="3"/>
  <c r="J18" i="2"/>
  <c r="J18" i="3"/>
  <c r="J15" i="2"/>
  <c r="J12" i="2"/>
  <c r="J12" i="3"/>
  <c r="J9" i="2"/>
  <c r="J12" i="4"/>
  <c r="J15" i="5"/>
  <c r="J21" i="4"/>
  <c r="M15" i="2"/>
  <c r="J18" i="4"/>
  <c r="J9" i="6"/>
  <c r="J27" i="2"/>
  <c r="M12" i="2"/>
  <c r="J24" i="3"/>
  <c r="L21" i="6"/>
  <c r="L15" i="6"/>
  <c r="L24" i="6"/>
  <c r="M9" i="2"/>
  <c r="M18" i="2"/>
  <c r="M27" i="2"/>
  <c r="J18" i="5"/>
  <c r="J15" i="6"/>
  <c r="J9" i="7"/>
  <c r="M24" i="2"/>
  <c r="J24" i="4"/>
  <c r="J12" i="5"/>
  <c r="J21" i="5"/>
  <c r="M21" i="2"/>
  <c r="J27" i="3"/>
  <c r="M24" i="3"/>
  <c r="J15" i="7"/>
  <c r="J12" i="6"/>
  <c r="J27" i="5"/>
  <c r="J18" i="6"/>
  <c r="M18" i="5"/>
  <c r="M21" i="5"/>
  <c r="J21" i="6"/>
  <c r="J24" i="5"/>
  <c r="M27" i="3"/>
  <c r="M12" i="3"/>
  <c r="M18" i="3"/>
  <c r="M15" i="3"/>
  <c r="M21" i="3"/>
  <c r="M9" i="3"/>
  <c r="J9" i="8"/>
  <c r="J27" i="4"/>
  <c r="J18" i="7"/>
  <c r="J12" i="7"/>
  <c r="M27" i="5"/>
  <c r="M9" i="5"/>
  <c r="M15" i="5"/>
  <c r="J15" i="8"/>
  <c r="M27" i="4"/>
  <c r="M15" i="4"/>
  <c r="M9" i="4"/>
  <c r="M21" i="4"/>
  <c r="M18" i="4"/>
  <c r="M12" i="4"/>
  <c r="J9" i="9"/>
  <c r="M12" i="5"/>
  <c r="M24" i="4"/>
  <c r="J24" i="6"/>
  <c r="M24" i="5"/>
  <c r="J21" i="7"/>
  <c r="J21" i="8"/>
  <c r="J12" i="8"/>
  <c r="J27" i="7"/>
  <c r="M21" i="7"/>
  <c r="M18" i="7"/>
  <c r="J18" i="8"/>
  <c r="J27" i="6"/>
  <c r="M24" i="6"/>
  <c r="J24" i="7"/>
  <c r="J9" i="10"/>
  <c r="J15" i="9"/>
  <c r="J18" i="9"/>
  <c r="J15" i="10"/>
  <c r="M27" i="7"/>
  <c r="M9" i="7"/>
  <c r="M15" i="7"/>
  <c r="J12" i="9"/>
  <c r="M12" i="7"/>
  <c r="M27" i="6"/>
  <c r="M9" i="6"/>
  <c r="M15" i="6"/>
  <c r="M18" i="6"/>
  <c r="M21" i="6"/>
  <c r="M12" i="6"/>
  <c r="M24" i="7"/>
  <c r="J24" i="8"/>
  <c r="J21" i="9"/>
  <c r="J24" i="9"/>
  <c r="J21" i="10"/>
  <c r="J27" i="8"/>
  <c r="M24" i="8"/>
  <c r="J12" i="10"/>
  <c r="J27" i="9"/>
  <c r="M18" i="9"/>
  <c r="J18" i="10"/>
  <c r="M12" i="9"/>
  <c r="M21" i="9"/>
  <c r="M27" i="8"/>
  <c r="M9" i="8"/>
  <c r="M15" i="8"/>
  <c r="M18" i="8"/>
  <c r="M12" i="8"/>
  <c r="M21" i="8"/>
  <c r="M27" i="9"/>
  <c r="M9" i="9"/>
  <c r="M15" i="9"/>
  <c r="M24" i="9"/>
  <c r="J24" i="10"/>
  <c r="J27" i="10"/>
  <c r="M27" i="10"/>
  <c r="M9" i="10"/>
  <c r="M15" i="10"/>
  <c r="M12" i="10"/>
  <c r="M21" i="10"/>
  <c r="M18" i="10"/>
  <c r="M24" i="10"/>
</calcChain>
</file>

<file path=xl/sharedStrings.xml><?xml version="1.0" encoding="utf-8"?>
<sst xmlns="http://schemas.openxmlformats.org/spreadsheetml/2006/main" count="536" uniqueCount="116">
  <si>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</si>
  <si>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</si>
  <si>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</si>
  <si>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</si>
  <si>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</si>
  <si>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</si>
  <si>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</si>
  <si>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</si>
  <si>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</si>
  <si>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</si>
  <si>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</si>
  <si>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</si>
  <si>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</si>
  <si>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</si>
  <si>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</si>
  <si>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</si>
  <si>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</si>
  <si>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</si>
  <si>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</si>
  <si>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</si>
  <si>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</si>
  <si>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</si>
  <si>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</si>
  <si>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</si>
  <si>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</si>
  <si>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Updated the spreadsheets</t>
  </si>
  <si>
    <t>Nil.</t>
  </si>
  <si>
    <t>Began writing HTML</t>
  </si>
  <si>
    <t>Subserdised text</t>
  </si>
  <si>
    <t>Team meeting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</si>
  <si>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</si>
  <si>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</si>
  <si>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</si>
  <si>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</si>
  <si>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</si>
  <si>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</si>
  <si>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</si>
  <si>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</si>
  <si>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</si>
  <si>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Working on an initial testing plan document</t>
  </si>
  <si>
    <t>Lectures and team meeting. Taking minutes and adding files to GitHub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</si>
  <si>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</si>
  <si>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</si>
  <si>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</si>
  <si>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</si>
  <si>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</si>
  <si>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</si>
  <si>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</si>
  <si>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</si>
  <si>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</si>
  <si>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</si>
  <si>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</si>
  <si>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</si>
  <si>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</si>
  <si>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</si>
  <si>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</si>
  <si>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</si>
  <si>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</si>
  <si>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</si>
  <si>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</si>
  <si>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</si>
  <si>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</si>
  <si>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</si>
  <si>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</si>
  <si>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</si>
  <si>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</si>
  <si>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</si>
  <si>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</si>
  <si>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</si>
  <si>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</si>
  <si>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</si>
  <si>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</si>
  <si>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</si>
  <si>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</si>
  <si>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</si>
  <si>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</si>
  <si>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</si>
  <si>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</si>
  <si>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</si>
  <si>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</si>
  <si>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</si>
  <si>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</si>
  <si>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</si>
  <si>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</si>
  <si>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/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</si>
  <si>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</si>
  <si>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</si>
  <si>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</si>
  <si>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</si>
  <si>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</si>
  <si>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</si>
  <si>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</si>
  <si>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</si>
  <si>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</si>
  <si>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</si>
  <si>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</si>
  <si>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</si>
  <si>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</si>
  <si>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</si>
  <si>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</si>
  <si>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</si>
  <si>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</si>
  <si>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</si>
  <si>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Away</t>
  </si>
  <si>
    <t>Communication with Client</t>
  </si>
  <si>
    <t>Communication with Course lead</t>
  </si>
  <si>
    <t xml:space="preserve">Discussion with Sponsor </t>
  </si>
  <si>
    <t>Preparing meeting minutes, updating management spreadsheets emails to team Started the MID term report.  Some coaching of JC regarding project management, following standing in while away!</t>
  </si>
  <si>
    <t>Communications with Course Lead ref Server Project meeting with team and weekly scrum.  Appointed deputy while away for family issues.  Some coaching of JC</t>
  </si>
  <si>
    <t>Attended the Glassroom to search for a team placement, discussed potential to join Men's Shed Project</t>
  </si>
  <si>
    <t>Attended optional lecture to gather STARL information, team meeting</t>
  </si>
  <si>
    <t>Researched how to implement bcrypt in a python flask application</t>
  </si>
  <si>
    <t>Lack of knowledge on flask implementation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</si>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</sst>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5">
    <xf numFmtId="0" fontId="0" fillId="0" borderId="0" xfId="0"/>
    <xf numFmtId="4" fontId="0" fillId="0" borderId="0" xfId="0" applyNumberFormat="1" applyAlignment="1">
      <alignment horizontal="center"/>
    </xf>
    <xf numFmtId="19" fontId="1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7" xfId="0" quotePrefix="1" applyFont="1" applyBorder="1" applyAlignment="1">
      <alignment horizontal="left" wrapText="1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1" fillId="0" borderId="11" xfId="0" applyNumberFormat="1" applyFont="1" applyBorder="1" applyAlignment="1">
      <alignment vertical="top"/>
    </xf>
    <xf numFmtId="164" fontId="1" fillId="0" borderId="11" xfId="0" applyNumberFormat="1" applyFont="1" applyBorder="1"/>
    <xf numFmtId="164" fontId="5" fillId="0" borderId="1" xfId="0" applyNumberFormat="1" applyFont="1" applyBorder="1" applyAlignment="1">
      <alignment vertical="top"/>
    </xf>
    <xf numFmtId="164" fontId="5" fillId="0" borderId="1" xfId="0" applyNumberFormat="1" applyFont="1" applyBorder="1"/>
    <xf numFmtId="3" fontId="1" fillId="0" borderId="1" xfId="0" applyNumberFormat="1" applyFont="1" applyBorder="1"/>
    <xf numFmtId="164" fontId="1" fillId="0" borderId="1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11" xfId="0" applyFont="1" applyBorder="1" applyAlignment="1">
      <alignment vertical="top"/>
    </xf>
    <xf numFmtId="164" fontId="1" fillId="0" borderId="1" xfId="0" applyNumberFormat="1" applyFont="1" applyBorder="1"/>
    <xf numFmtId="9" fontId="1" fillId="0" borderId="11" xfId="1" applyFont="1" applyBorder="1" applyAlignment="1">
      <alignment vertical="top"/>
    </xf>
    <xf numFmtId="4" fontId="1" fillId="0" borderId="17" xfId="0" applyNumberFormat="1" applyFont="1" applyBorder="1" applyAlignment="1">
      <alignment vertical="top"/>
    </xf>
    <xf numFmtId="4" fontId="1" fillId="0" borderId="1" xfId="0" applyNumberFormat="1" applyFont="1" applyBorder="1"/>
    <xf numFmtId="9" fontId="1" fillId="0" borderId="11" xfId="1" applyFont="1" applyBorder="1" applyAlignment="1"/>
    <xf numFmtId="9" fontId="1" fillId="0" borderId="1" xfId="1" applyFont="1" applyBorder="1" applyAlignment="1">
      <alignment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 vertical="top" wrapText="1"/>
    </xf>
    <xf numFmtId="4" fontId="1" fillId="0" borderId="12" xfId="0" applyNumberFormat="1" applyFont="1" applyBorder="1" applyAlignment="1">
      <alignment horizontal="center" wrapText="1"/>
    </xf>
    <xf numFmtId="4" fontId="1" fillId="0" borderId="14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vertical="top" wrapText="1"/>
    </xf>
    <xf numFmtId="4" fontId="1" fillId="0" borderId="10" xfId="0" applyNumberFormat="1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wrapText="1"/>
    </xf>
    <xf numFmtId="4" fontId="1" fillId="0" borderId="13" xfId="0" applyNumberFormat="1" applyFont="1" applyBorder="1" applyAlignment="1">
      <alignment horizontal="center" wrapText="1"/>
    </xf>
    <xf numFmtId="4" fontId="1" fillId="0" borderId="15" xfId="0" applyNumberFormat="1" applyFont="1" applyBorder="1" applyAlignment="1">
      <alignment horizontal="center" wrapText="1"/>
    </xf>
    <xf numFmtId="4" fontId="1" fillId="0" borderId="16" xfId="0" applyNumberFormat="1" applyFont="1" applyBorder="1" applyAlignment="1">
      <alignment horizontal="center" wrapText="1"/>
    </xf>
    <xf numFmtId="4" fontId="1" fillId="0" borderId="17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4" fontId="1" fillId="0" borderId="8" xfId="0" applyNumberFormat="1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13" xfId="0" applyNumberFormat="1" applyFont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5" x14ac:dyDescent="0.25"/>
  <cols>
    <col min="1" max="2" width="14.140625" bestFit="1" customWidth="1"/>
    <col min="3" max="3" width="19.85546875" style="24" bestFit="1" customWidth="1"/>
    <col min="4" max="4" width="37.42578125" style="30" bestFit="1" customWidth="1"/>
  </cols>
  <sheetData>
    <row r="1" spans="3:4" ht="19.5" customHeight="1" x14ac:dyDescent="0.25">
      <c r="D1" s="25"/>
    </row>
    <row r="2" spans="3:4" ht="19.5" customHeight="1" x14ac:dyDescent="0.25">
      <c r="D2" s="25"/>
    </row>
    <row r="3" spans="3:4" ht="19.5" customHeight="1" x14ac:dyDescent="0.25">
      <c r="D3" s="25"/>
    </row>
    <row r="4" spans="3:4" ht="27" customHeight="1" x14ac:dyDescent="0.25">
      <c r="C4" s="26" t="s">
        <v>96</v>
      </c>
      <c r="D4" s="27">
        <v>13</v>
      </c>
    </row>
    <row r="5" spans="3:4" ht="27" customHeight="1" x14ac:dyDescent="0.25">
      <c r="C5" s="26" t="s">
        <v>97</v>
      </c>
      <c r="D5" s="28" t="s">
        <v>98</v>
      </c>
    </row>
    <row r="6" spans="3:4" ht="27" customHeight="1" x14ac:dyDescent="0.25">
      <c r="C6" s="26" t="s">
        <v>99</v>
      </c>
      <c r="D6" s="28" t="s">
        <v>100</v>
      </c>
    </row>
    <row r="7" spans="3:4" ht="27" customHeight="1" x14ac:dyDescent="0.25">
      <c r="C7" s="26" t="s">
        <v>101</v>
      </c>
      <c r="D7" s="29">
        <v>44956</v>
      </c>
    </row>
    <row r="8" spans="3:4" ht="27" customHeight="1" x14ac:dyDescent="0.25">
      <c r="C8" s="26" t="s">
        <v>102</v>
      </c>
      <c r="D8" s="2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9"/>
  <sheetViews>
    <sheetView zoomScale="70" zoomScaleNormal="70" workbookViewId="0">
      <selection activeCell="L28" sqref="L28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25">
      <c r="J1" s="2"/>
      <c r="L1" s="4"/>
    </row>
    <row r="2" spans="2:13" ht="19.5" customHeight="1" x14ac:dyDescent="0.25">
      <c r="J2" s="2"/>
      <c r="L2" s="4"/>
    </row>
    <row r="3" spans="2:13" ht="19.5" customHeight="1" x14ac:dyDescent="0.25">
      <c r="J3" s="2"/>
      <c r="L3" s="4"/>
    </row>
    <row r="4" spans="2:13" ht="19.5" customHeight="1" x14ac:dyDescent="0.25">
      <c r="J4" s="2"/>
      <c r="L4" s="4"/>
    </row>
    <row r="5" spans="2:13" ht="19.5" customHeight="1" x14ac:dyDescent="0.25">
      <c r="J5" s="2"/>
      <c r="L5" s="4"/>
    </row>
    <row r="6" spans="2:13" ht="19.5" customHeight="1" x14ac:dyDescent="0.3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4"/>
    </row>
    <row r="7" spans="2:13" ht="19.5" customHeight="1" x14ac:dyDescent="0.25">
      <c r="J7" s="2"/>
      <c r="L7" s="4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25">
      <c r="B9" s="46" t="s">
        <v>10</v>
      </c>
      <c r="C9" s="13" t="s">
        <v>11</v>
      </c>
      <c r="D9" s="14"/>
      <c r="E9" s="14"/>
      <c r="F9" s="14"/>
      <c r="G9" s="14"/>
      <c r="H9" s="14"/>
      <c r="I9" s="48">
        <v>0</v>
      </c>
      <c r="J9" s="51">
        <f>SUM(I9,'WK 8 06-03-23'!J9:K11)</f>
        <v>29.6</v>
      </c>
      <c r="K9" s="52"/>
      <c r="L9" s="39" t="e">
        <f>I9/$I$27</f>
        <v>#DIV/0!</v>
      </c>
      <c r="M9" s="33">
        <f>J9/$J$27</f>
        <v>0.33277121978639684</v>
      </c>
    </row>
    <row r="10" spans="2:13" ht="42" customHeight="1" x14ac:dyDescent="0.25">
      <c r="B10" s="47"/>
      <c r="C10" s="13" t="s">
        <v>12</v>
      </c>
      <c r="D10" s="14"/>
      <c r="E10" s="14"/>
      <c r="F10" s="14"/>
      <c r="G10" s="14"/>
      <c r="H10" s="14"/>
      <c r="I10" s="49"/>
      <c r="J10" s="53"/>
      <c r="K10" s="54"/>
      <c r="L10" s="39"/>
      <c r="M10" s="34"/>
    </row>
    <row r="11" spans="2:13" ht="42" customHeight="1" x14ac:dyDescent="0.25">
      <c r="B11" s="47"/>
      <c r="C11" s="13" t="s">
        <v>13</v>
      </c>
      <c r="D11" s="14"/>
      <c r="E11" s="14"/>
      <c r="F11" s="14"/>
      <c r="G11" s="14"/>
      <c r="H11" s="14"/>
      <c r="I11" s="50"/>
      <c r="J11" s="55"/>
      <c r="K11" s="56"/>
      <c r="L11" s="39"/>
      <c r="M11" s="34"/>
    </row>
    <row r="12" spans="2:13" ht="42" customHeight="1" x14ac:dyDescent="0.25">
      <c r="B12" s="46" t="s">
        <v>14</v>
      </c>
      <c r="C12" s="13" t="s">
        <v>11</v>
      </c>
      <c r="D12" s="14"/>
      <c r="E12" s="14"/>
      <c r="F12" s="14"/>
      <c r="G12" s="14"/>
      <c r="H12" s="14"/>
      <c r="I12" s="48">
        <v>0</v>
      </c>
      <c r="J12" s="51">
        <f>SUM(I12,'WK 8 06-03-23'!J12:K14)</f>
        <v>19.3</v>
      </c>
      <c r="K12" s="52"/>
      <c r="L12" s="39" t="e">
        <f t="shared" ref="L12:L27" si="0">I12/$I$27</f>
        <v>#DIV/0!</v>
      </c>
      <c r="M12" s="33">
        <f>J12/$J$27</f>
        <v>0.21697582911748173</v>
      </c>
    </row>
    <row r="13" spans="2:13" ht="42" customHeight="1" x14ac:dyDescent="0.25">
      <c r="B13" s="47"/>
      <c r="C13" s="13" t="s">
        <v>12</v>
      </c>
      <c r="D13" s="14"/>
      <c r="E13" s="14"/>
      <c r="F13" s="14"/>
      <c r="G13" s="14"/>
      <c r="H13" s="14"/>
      <c r="I13" s="49"/>
      <c r="J13" s="53"/>
      <c r="K13" s="54"/>
      <c r="L13" s="39"/>
      <c r="M13" s="34"/>
    </row>
    <row r="14" spans="2:13" ht="42" customHeight="1" x14ac:dyDescent="0.25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39"/>
      <c r="M14" s="34"/>
    </row>
    <row r="15" spans="2:13" ht="42" customHeight="1" x14ac:dyDescent="0.25">
      <c r="B15" s="46" t="s">
        <v>15</v>
      </c>
      <c r="C15" s="13" t="s">
        <v>11</v>
      </c>
      <c r="D15" s="14"/>
      <c r="E15" s="14"/>
      <c r="F15" s="14"/>
      <c r="G15" s="14"/>
      <c r="H15" s="14"/>
      <c r="I15" s="48">
        <v>0</v>
      </c>
      <c r="J15" s="51">
        <f>SUM(I15,'WK 8 06-03-23'!J15:K17)</f>
        <v>11.8</v>
      </c>
      <c r="K15" s="52"/>
      <c r="L15" s="39" t="e">
        <f t="shared" si="0"/>
        <v>#DIV/0!</v>
      </c>
      <c r="M15" s="33">
        <f>J15/$J$27</f>
        <v>0.13265879707700956</v>
      </c>
    </row>
    <row r="16" spans="2:13" ht="42" customHeight="1" x14ac:dyDescent="0.25">
      <c r="B16" s="47"/>
      <c r="C16" s="13" t="s">
        <v>12</v>
      </c>
      <c r="D16" s="14"/>
      <c r="E16" s="14"/>
      <c r="F16" s="14"/>
      <c r="G16" s="14"/>
      <c r="H16" s="14"/>
      <c r="I16" s="49"/>
      <c r="J16" s="53"/>
      <c r="K16" s="54"/>
      <c r="L16" s="39"/>
      <c r="M16" s="34"/>
    </row>
    <row r="17" spans="2:13" ht="42" customHeight="1" x14ac:dyDescent="0.25">
      <c r="B17" s="47"/>
      <c r="C17" s="13" t="s">
        <v>13</v>
      </c>
      <c r="D17" s="14"/>
      <c r="E17" s="14"/>
      <c r="F17" s="14"/>
      <c r="G17" s="14"/>
      <c r="H17" s="14"/>
      <c r="I17" s="50"/>
      <c r="J17" s="55"/>
      <c r="K17" s="56"/>
      <c r="L17" s="39"/>
      <c r="M17" s="34"/>
    </row>
    <row r="18" spans="2:13" ht="42" customHeight="1" x14ac:dyDescent="0.25">
      <c r="B18" s="46" t="s">
        <v>16</v>
      </c>
      <c r="C18" s="13" t="s">
        <v>11</v>
      </c>
      <c r="D18" s="14"/>
      <c r="E18" s="14"/>
      <c r="F18" s="14"/>
      <c r="G18" s="14"/>
      <c r="H18" s="14"/>
      <c r="I18" s="48">
        <v>0</v>
      </c>
      <c r="J18" s="51">
        <f>SUM(I18,'WK 8 06-03-23'!J18:K20)</f>
        <v>22.75</v>
      </c>
      <c r="K18" s="52"/>
      <c r="L18" s="39" t="e">
        <f t="shared" si="0"/>
        <v>#DIV/0!</v>
      </c>
      <c r="M18" s="33">
        <f>J18/$J$27</f>
        <v>0.25576166385609894</v>
      </c>
    </row>
    <row r="19" spans="2:13" ht="42" customHeight="1" x14ac:dyDescent="0.25">
      <c r="B19" s="47"/>
      <c r="C19" s="13" t="s">
        <v>12</v>
      </c>
      <c r="D19" s="14"/>
      <c r="E19" s="14"/>
      <c r="F19" s="14"/>
      <c r="G19" s="14"/>
      <c r="H19" s="14"/>
      <c r="I19" s="49"/>
      <c r="J19" s="53"/>
      <c r="K19" s="54"/>
      <c r="L19" s="39"/>
      <c r="M19" s="34"/>
    </row>
    <row r="20" spans="2:13" ht="42" customHeight="1" x14ac:dyDescent="0.25">
      <c r="B20" s="47"/>
      <c r="C20" s="13" t="s">
        <v>13</v>
      </c>
      <c r="D20" s="14"/>
      <c r="E20" s="14"/>
      <c r="F20" s="14"/>
      <c r="G20" s="14"/>
      <c r="H20" s="14"/>
      <c r="I20" s="50"/>
      <c r="J20" s="55"/>
      <c r="K20" s="56"/>
      <c r="L20" s="39"/>
      <c r="M20" s="34"/>
    </row>
    <row r="21" spans="2:13" ht="46.5" customHeight="1" x14ac:dyDescent="0.25">
      <c r="B21" s="46" t="s">
        <v>17</v>
      </c>
      <c r="C21" s="13" t="s">
        <v>11</v>
      </c>
      <c r="D21" s="14"/>
      <c r="E21" s="14"/>
      <c r="F21" s="14"/>
      <c r="G21" s="14"/>
      <c r="H21" s="14"/>
      <c r="I21" s="48">
        <v>0</v>
      </c>
      <c r="J21" s="51">
        <f>SUM(I21,'WK 8 06-03-23'!J21:K23)</f>
        <v>5.5</v>
      </c>
      <c r="K21" s="52"/>
      <c r="L21" s="39" t="e">
        <f t="shared" si="0"/>
        <v>#DIV/0!</v>
      </c>
      <c r="M21" s="33">
        <f>J21/$J$27</f>
        <v>6.1832490163012926E-2</v>
      </c>
    </row>
    <row r="22" spans="2:13" ht="50.1" customHeight="1" x14ac:dyDescent="0.25">
      <c r="B22" s="47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39"/>
      <c r="M22" s="34"/>
    </row>
    <row r="23" spans="2:13" ht="47.1" customHeight="1" x14ac:dyDescent="0.25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39"/>
      <c r="M23" s="34"/>
    </row>
    <row r="24" spans="2:13" ht="40.5" customHeight="1" x14ac:dyDescent="0.25">
      <c r="B24" s="46" t="s">
        <v>18</v>
      </c>
      <c r="C24" s="13" t="s">
        <v>11</v>
      </c>
      <c r="D24" s="14"/>
      <c r="E24" s="14"/>
      <c r="F24" s="14"/>
      <c r="G24" s="14"/>
      <c r="H24" s="14"/>
      <c r="I24" s="48">
        <v>0</v>
      </c>
      <c r="J24" s="51">
        <f>SUM(I24,'WK 8 06-03-23'!J24:K26)</f>
        <v>0</v>
      </c>
      <c r="K24" s="52"/>
      <c r="L24" s="39" t="e">
        <f t="shared" si="0"/>
        <v>#DIV/0!</v>
      </c>
      <c r="M24" s="33">
        <f>J24/$J$27</f>
        <v>0</v>
      </c>
    </row>
    <row r="25" spans="2:13" ht="42.6" customHeight="1" x14ac:dyDescent="0.25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39"/>
      <c r="M25" s="34"/>
    </row>
    <row r="26" spans="2:13" ht="42.75" customHeight="1" x14ac:dyDescent="0.25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39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57">
        <f>SUM(I9:I26)</f>
        <v>0</v>
      </c>
      <c r="J27" s="57">
        <f>SUM(J9:K26)</f>
        <v>88.95</v>
      </c>
      <c r="K27" s="59"/>
      <c r="L27" s="39" t="e">
        <f t="shared" si="0"/>
        <v>#DIV/0!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32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32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  <ignoredErrors>
    <ignoredError sqref="L9 L12 L15 L18 L21 L24 L2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9"/>
  <sheetViews>
    <sheetView topLeftCell="A5" zoomScale="70" zoomScaleNormal="70" workbookViewId="0">
      <selection activeCell="L26" sqref="L26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18"/>
    </row>
    <row r="2" spans="2:13" ht="19.5" customHeight="1" x14ac:dyDescent="0.25">
      <c r="I2" s="17"/>
      <c r="J2" s="17"/>
      <c r="K2" s="4"/>
      <c r="L2" s="18"/>
    </row>
    <row r="3" spans="2:13" ht="19.5" customHeight="1" x14ac:dyDescent="0.25">
      <c r="I3" s="17"/>
      <c r="J3" s="17"/>
      <c r="K3" s="4"/>
      <c r="L3" s="18"/>
    </row>
    <row r="4" spans="2:13" ht="19.5" customHeight="1" x14ac:dyDescent="0.25">
      <c r="I4" s="17"/>
      <c r="J4" s="17"/>
      <c r="K4" s="4"/>
      <c r="L4" s="18"/>
    </row>
    <row r="5" spans="2:13" ht="19.5" customHeight="1" x14ac:dyDescent="0.25">
      <c r="I5" s="17"/>
      <c r="J5" s="17"/>
      <c r="K5" s="4"/>
      <c r="L5" s="18"/>
    </row>
    <row r="6" spans="2:13" ht="19.5" customHeight="1" x14ac:dyDescent="0.3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8"/>
    </row>
    <row r="7" spans="2:13" ht="19.5" customHeight="1" x14ac:dyDescent="0.25">
      <c r="I7" s="17"/>
      <c r="J7" s="17"/>
      <c r="K7" s="4"/>
      <c r="L7" s="18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42" customHeight="1" x14ac:dyDescent="0.25">
      <c r="B9" s="46" t="s">
        <v>10</v>
      </c>
      <c r="C9" s="13" t="s">
        <v>11</v>
      </c>
      <c r="D9" s="14" t="s">
        <v>34</v>
      </c>
      <c r="E9" s="14" t="s">
        <v>93</v>
      </c>
      <c r="F9" s="14" t="s">
        <v>34</v>
      </c>
      <c r="G9" s="14" t="s">
        <v>34</v>
      </c>
      <c r="H9" s="14" t="s">
        <v>34</v>
      </c>
      <c r="I9" s="48">
        <v>0.5</v>
      </c>
      <c r="J9" s="51">
        <f>I9</f>
        <v>0.5</v>
      </c>
      <c r="K9" s="52"/>
      <c r="L9" s="41">
        <f>I9/$I$27</f>
        <v>0.7142857142857143</v>
      </c>
      <c r="M9" s="33">
        <f>J9/$J$27</f>
        <v>0.7142857142857143</v>
      </c>
    </row>
    <row r="10" spans="2:13" ht="42" customHeight="1" x14ac:dyDescent="0.25">
      <c r="B10" s="47"/>
      <c r="C10" s="13" t="s">
        <v>12</v>
      </c>
      <c r="D10" s="14" t="s">
        <v>34</v>
      </c>
      <c r="E10" s="14" t="s">
        <v>34</v>
      </c>
      <c r="F10" s="14" t="s">
        <v>34</v>
      </c>
      <c r="G10" s="14" t="s">
        <v>34</v>
      </c>
      <c r="H10" s="14" t="s">
        <v>34</v>
      </c>
      <c r="I10" s="49"/>
      <c r="J10" s="53"/>
      <c r="K10" s="54"/>
      <c r="L10" s="41"/>
      <c r="M10" s="34"/>
    </row>
    <row r="11" spans="2:13" ht="42" customHeight="1" x14ac:dyDescent="0.25">
      <c r="B11" s="47"/>
      <c r="C11" s="13" t="s">
        <v>13</v>
      </c>
      <c r="D11" s="14" t="s">
        <v>94</v>
      </c>
      <c r="E11" s="14" t="s">
        <v>94</v>
      </c>
      <c r="F11" s="14" t="s">
        <v>94</v>
      </c>
      <c r="G11" s="14" t="s">
        <v>94</v>
      </c>
      <c r="H11" s="14" t="s">
        <v>94</v>
      </c>
      <c r="I11" s="50"/>
      <c r="J11" s="55"/>
      <c r="K11" s="56"/>
      <c r="L11" s="41"/>
      <c r="M11" s="34"/>
    </row>
    <row r="12" spans="2:13" ht="42" customHeight="1" x14ac:dyDescent="0.25">
      <c r="B12" s="46" t="s">
        <v>14</v>
      </c>
      <c r="C12" s="13" t="s">
        <v>11</v>
      </c>
      <c r="D12" s="14"/>
      <c r="E12" s="14"/>
      <c r="F12" s="14"/>
      <c r="G12" s="14"/>
      <c r="H12" s="14"/>
      <c r="I12" s="48"/>
      <c r="J12" s="51">
        <f>I12</f>
        <v>0</v>
      </c>
      <c r="K12" s="52"/>
      <c r="L12" s="41">
        <f t="shared" ref="L12:L27" si="0">I12/$I$27</f>
        <v>0</v>
      </c>
      <c r="M12" s="33">
        <f>J12/$J$27</f>
        <v>0</v>
      </c>
    </row>
    <row r="13" spans="2:13" ht="42" customHeight="1" x14ac:dyDescent="0.25">
      <c r="B13" s="47"/>
      <c r="C13" s="13" t="s">
        <v>12</v>
      </c>
      <c r="D13" s="14"/>
      <c r="E13" s="14"/>
      <c r="F13" s="14"/>
      <c r="G13" s="14"/>
      <c r="H13" s="14"/>
      <c r="I13" s="49"/>
      <c r="J13" s="53"/>
      <c r="K13" s="54"/>
      <c r="L13" s="41"/>
      <c r="M13" s="34"/>
    </row>
    <row r="14" spans="2:13" ht="42" customHeight="1" x14ac:dyDescent="0.25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41"/>
      <c r="M14" s="34"/>
    </row>
    <row r="15" spans="2:13" ht="42" customHeight="1" x14ac:dyDescent="0.25">
      <c r="B15" s="46" t="s">
        <v>15</v>
      </c>
      <c r="C15" s="13" t="s">
        <v>11</v>
      </c>
      <c r="D15" s="14" t="s">
        <v>34</v>
      </c>
      <c r="E15" s="14" t="s">
        <v>34</v>
      </c>
      <c r="F15" s="14" t="s">
        <v>34</v>
      </c>
      <c r="G15" s="14" t="s">
        <v>95</v>
      </c>
      <c r="H15" s="14" t="s">
        <v>34</v>
      </c>
      <c r="I15" s="48">
        <v>0.2</v>
      </c>
      <c r="J15" s="51">
        <f>I15</f>
        <v>0.2</v>
      </c>
      <c r="K15" s="52"/>
      <c r="L15" s="41">
        <f t="shared" si="0"/>
        <v>0.28571428571428575</v>
      </c>
      <c r="M15" s="33">
        <f>J15/$J$27</f>
        <v>0.28571428571428575</v>
      </c>
    </row>
    <row r="16" spans="2:13" ht="42" customHeight="1" x14ac:dyDescent="0.25">
      <c r="B16" s="47"/>
      <c r="C16" s="13" t="s">
        <v>12</v>
      </c>
      <c r="D16" s="14" t="s">
        <v>34</v>
      </c>
      <c r="E16" s="14" t="s">
        <v>34</v>
      </c>
      <c r="F16" s="14" t="s">
        <v>34</v>
      </c>
      <c r="G16" s="14" t="s">
        <v>34</v>
      </c>
      <c r="H16" s="14" t="s">
        <v>34</v>
      </c>
      <c r="I16" s="49"/>
      <c r="J16" s="53"/>
      <c r="K16" s="54"/>
      <c r="L16" s="41"/>
      <c r="M16" s="34"/>
    </row>
    <row r="17" spans="2:13" ht="42" customHeight="1" x14ac:dyDescent="0.25">
      <c r="B17" s="47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34</v>
      </c>
      <c r="H17" s="14" t="s">
        <v>34</v>
      </c>
      <c r="I17" s="50"/>
      <c r="J17" s="55"/>
      <c r="K17" s="56"/>
      <c r="L17" s="41"/>
      <c r="M17" s="34"/>
    </row>
    <row r="18" spans="2:13" ht="42" customHeight="1" x14ac:dyDescent="0.25">
      <c r="B18" s="46" t="s">
        <v>16</v>
      </c>
      <c r="C18" s="13" t="s">
        <v>11</v>
      </c>
      <c r="D18" s="14"/>
      <c r="E18" s="14"/>
      <c r="F18" s="14"/>
      <c r="G18" s="14"/>
      <c r="H18" s="14"/>
      <c r="I18" s="48"/>
      <c r="J18" s="51">
        <f>I18</f>
        <v>0</v>
      </c>
      <c r="K18" s="52"/>
      <c r="L18" s="41">
        <f t="shared" si="0"/>
        <v>0</v>
      </c>
      <c r="M18" s="33">
        <f>J18/$J$27</f>
        <v>0</v>
      </c>
    </row>
    <row r="19" spans="2:13" ht="42" customHeight="1" x14ac:dyDescent="0.25">
      <c r="B19" s="47"/>
      <c r="C19" s="13" t="s">
        <v>12</v>
      </c>
      <c r="D19" s="14"/>
      <c r="E19" s="14"/>
      <c r="F19" s="14"/>
      <c r="G19" s="14"/>
      <c r="H19" s="14"/>
      <c r="I19" s="49"/>
      <c r="J19" s="53"/>
      <c r="K19" s="54"/>
      <c r="L19" s="41"/>
      <c r="M19" s="34"/>
    </row>
    <row r="20" spans="2:13" ht="42" customHeight="1" x14ac:dyDescent="0.25">
      <c r="B20" s="47"/>
      <c r="C20" s="13" t="s">
        <v>13</v>
      </c>
      <c r="D20" s="14"/>
      <c r="E20" s="14"/>
      <c r="F20" s="14"/>
      <c r="G20" s="14"/>
      <c r="H20" s="14"/>
      <c r="I20" s="50"/>
      <c r="J20" s="55"/>
      <c r="K20" s="56"/>
      <c r="L20" s="41"/>
      <c r="M20" s="34"/>
    </row>
    <row r="21" spans="2:13" ht="46.5" customHeight="1" x14ac:dyDescent="0.25">
      <c r="B21" s="46" t="s">
        <v>17</v>
      </c>
      <c r="C21" s="13" t="s">
        <v>11</v>
      </c>
      <c r="D21" s="14"/>
      <c r="E21" s="14"/>
      <c r="F21" s="14"/>
      <c r="G21" s="14"/>
      <c r="H21" s="14"/>
      <c r="I21" s="48"/>
      <c r="J21" s="51">
        <f>I21</f>
        <v>0</v>
      </c>
      <c r="K21" s="52"/>
      <c r="L21" s="41">
        <f t="shared" si="0"/>
        <v>0</v>
      </c>
      <c r="M21" s="33">
        <f>J21/$J$27</f>
        <v>0</v>
      </c>
    </row>
    <row r="22" spans="2:13" ht="50.1" customHeight="1" x14ac:dyDescent="0.25">
      <c r="B22" s="47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41"/>
      <c r="M22" s="34"/>
    </row>
    <row r="23" spans="2:13" ht="47.1" customHeight="1" x14ac:dyDescent="0.25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41"/>
      <c r="M23" s="34"/>
    </row>
    <row r="24" spans="2:13" ht="40.5" customHeight="1" x14ac:dyDescent="0.25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I24</f>
        <v>0</v>
      </c>
      <c r="K24" s="52"/>
      <c r="L24" s="41">
        <f t="shared" si="0"/>
        <v>0</v>
      </c>
      <c r="M24" s="33">
        <f>J24/$J$27</f>
        <v>0</v>
      </c>
    </row>
    <row r="25" spans="2:13" ht="42.6" customHeight="1" x14ac:dyDescent="0.25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41"/>
      <c r="M25" s="34"/>
    </row>
    <row r="26" spans="2:13" ht="42.75" customHeight="1" x14ac:dyDescent="0.25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41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57">
        <f>SUM(I9:I26)</f>
        <v>0.7</v>
      </c>
      <c r="J27" s="57">
        <f>SUM(J9:K26)</f>
        <v>0.7</v>
      </c>
      <c r="K27" s="59"/>
      <c r="L27" s="41">
        <f t="shared" si="0"/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35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35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9"/>
  <sheetViews>
    <sheetView topLeftCell="A4" zoomScale="70" zoomScaleNormal="70" workbookViewId="0">
      <selection activeCell="E13" sqref="E13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18"/>
    </row>
    <row r="2" spans="2:13" ht="19.5" customHeight="1" x14ac:dyDescent="0.25">
      <c r="I2" s="17"/>
      <c r="J2" s="17"/>
      <c r="K2" s="4"/>
      <c r="L2" s="18"/>
    </row>
    <row r="3" spans="2:13" ht="19.5" customHeight="1" x14ac:dyDescent="0.25">
      <c r="I3" s="17"/>
      <c r="J3" s="17"/>
      <c r="K3" s="4"/>
      <c r="L3" s="18"/>
    </row>
    <row r="4" spans="2:13" ht="19.5" customHeight="1" x14ac:dyDescent="0.25">
      <c r="I4" s="17"/>
      <c r="J4" s="17"/>
      <c r="K4" s="4"/>
      <c r="L4" s="18"/>
    </row>
    <row r="5" spans="2:13" ht="19.5" customHeight="1" x14ac:dyDescent="0.25">
      <c r="I5" s="17"/>
      <c r="J5" s="17"/>
      <c r="K5" s="4"/>
      <c r="L5" s="18"/>
    </row>
    <row r="6" spans="2:13" ht="19.5" customHeight="1" x14ac:dyDescent="0.3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8"/>
    </row>
    <row r="7" spans="2:13" ht="19.5" customHeight="1" x14ac:dyDescent="0.25">
      <c r="I7" s="17"/>
      <c r="J7" s="17"/>
      <c r="K7" s="4"/>
      <c r="L7" s="18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42" customHeight="1" x14ac:dyDescent="0.25">
      <c r="B9" s="46" t="s">
        <v>10</v>
      </c>
      <c r="C9" s="13" t="s">
        <v>11</v>
      </c>
      <c r="D9" s="14" t="s">
        <v>34</v>
      </c>
      <c r="E9" s="14" t="s">
        <v>34</v>
      </c>
      <c r="F9" s="14" t="s">
        <v>34</v>
      </c>
      <c r="G9" s="14" t="s">
        <v>34</v>
      </c>
      <c r="H9" s="14" t="s">
        <v>34</v>
      </c>
      <c r="I9" s="48">
        <v>5.45</v>
      </c>
      <c r="J9" s="51">
        <f>SUM(I9,'WK 1 16-01-23'!J9:K11)</f>
        <v>5.95</v>
      </c>
      <c r="K9" s="52"/>
      <c r="L9" s="41">
        <f>I9/$I$27</f>
        <v>0.73154362416107388</v>
      </c>
      <c r="M9" s="33">
        <f>J9/$J$27</f>
        <v>0.73006134969325154</v>
      </c>
    </row>
    <row r="10" spans="2:13" ht="42" customHeight="1" x14ac:dyDescent="0.25">
      <c r="B10" s="47"/>
      <c r="C10" s="13" t="s">
        <v>12</v>
      </c>
      <c r="D10" s="14" t="s">
        <v>86</v>
      </c>
      <c r="E10" s="14" t="s">
        <v>86</v>
      </c>
      <c r="F10" s="14" t="s">
        <v>86</v>
      </c>
      <c r="G10" s="14" t="s">
        <v>87</v>
      </c>
      <c r="H10" s="14" t="s">
        <v>87</v>
      </c>
      <c r="I10" s="49"/>
      <c r="J10" s="53"/>
      <c r="K10" s="54"/>
      <c r="L10" s="41"/>
      <c r="M10" s="34"/>
    </row>
    <row r="11" spans="2:13" ht="42" customHeight="1" x14ac:dyDescent="0.25">
      <c r="B11" s="47"/>
      <c r="C11" s="13" t="s">
        <v>13</v>
      </c>
      <c r="D11" s="14" t="s">
        <v>88</v>
      </c>
      <c r="E11" s="14" t="s">
        <v>88</v>
      </c>
      <c r="F11" s="14" t="s">
        <v>88</v>
      </c>
      <c r="G11" s="14" t="s">
        <v>34</v>
      </c>
      <c r="H11" s="14" t="s">
        <v>34</v>
      </c>
      <c r="I11" s="50"/>
      <c r="J11" s="55"/>
      <c r="K11" s="56"/>
      <c r="L11" s="41"/>
      <c r="M11" s="34"/>
    </row>
    <row r="12" spans="2:13" ht="42" customHeight="1" x14ac:dyDescent="0.25">
      <c r="B12" s="46" t="s">
        <v>14</v>
      </c>
      <c r="C12" s="13" t="s">
        <v>11</v>
      </c>
      <c r="D12" s="14"/>
      <c r="E12" s="14"/>
      <c r="F12" s="14"/>
      <c r="G12" s="14"/>
      <c r="H12" s="14"/>
      <c r="I12" s="48">
        <v>1</v>
      </c>
      <c r="J12" s="51">
        <f>SUM(I12,'WK 1 16-01-23'!J12:K14)</f>
        <v>1</v>
      </c>
      <c r="K12" s="52"/>
      <c r="L12" s="41">
        <f t="shared" ref="L12:L27" si="0">I12/$I$27</f>
        <v>0.13422818791946309</v>
      </c>
      <c r="M12" s="33">
        <f>J12/$J$27</f>
        <v>0.12269938650306748</v>
      </c>
    </row>
    <row r="13" spans="2:13" ht="42" customHeight="1" x14ac:dyDescent="0.25">
      <c r="B13" s="47"/>
      <c r="C13" s="13" t="s">
        <v>12</v>
      </c>
      <c r="D13" s="14" t="s">
        <v>109</v>
      </c>
      <c r="E13" s="14"/>
      <c r="F13" s="14"/>
      <c r="G13" s="14"/>
      <c r="H13" s="14"/>
      <c r="I13" s="49"/>
      <c r="J13" s="53"/>
      <c r="K13" s="54"/>
      <c r="L13" s="41"/>
      <c r="M13" s="34"/>
    </row>
    <row r="14" spans="2:13" ht="42" customHeight="1" x14ac:dyDescent="0.25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41"/>
      <c r="M14" s="34"/>
    </row>
    <row r="15" spans="2:13" ht="42" customHeight="1" x14ac:dyDescent="0.25">
      <c r="B15" s="46" t="s">
        <v>15</v>
      </c>
      <c r="C15" s="13" t="s">
        <v>11</v>
      </c>
      <c r="D15" s="14" t="s">
        <v>34</v>
      </c>
      <c r="E15" s="14" t="s">
        <v>34</v>
      </c>
      <c r="F15" s="14" t="s">
        <v>34</v>
      </c>
      <c r="G15" s="14" t="s">
        <v>34</v>
      </c>
      <c r="H15" s="14" t="s">
        <v>34</v>
      </c>
      <c r="I15" s="48">
        <v>0.75</v>
      </c>
      <c r="J15" s="51">
        <f>SUM(I15,'WK 1 16-01-23'!J15:K17)</f>
        <v>0.95</v>
      </c>
      <c r="K15" s="52"/>
      <c r="L15" s="41">
        <f t="shared" si="0"/>
        <v>0.10067114093959731</v>
      </c>
      <c r="M15" s="33">
        <f>J15/$J$27</f>
        <v>0.1165644171779141</v>
      </c>
    </row>
    <row r="16" spans="2:13" ht="42" customHeight="1" x14ac:dyDescent="0.25">
      <c r="B16" s="47"/>
      <c r="C16" s="13" t="s">
        <v>12</v>
      </c>
      <c r="D16" s="14" t="s">
        <v>34</v>
      </c>
      <c r="E16" s="14" t="s">
        <v>34</v>
      </c>
      <c r="F16" s="14" t="s">
        <v>89</v>
      </c>
      <c r="G16" s="14" t="s">
        <v>34</v>
      </c>
      <c r="H16" s="14" t="s">
        <v>90</v>
      </c>
      <c r="I16" s="49"/>
      <c r="J16" s="53"/>
      <c r="K16" s="54"/>
      <c r="L16" s="41"/>
      <c r="M16" s="34"/>
    </row>
    <row r="17" spans="2:13" ht="42" customHeight="1" x14ac:dyDescent="0.25">
      <c r="B17" s="47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91</v>
      </c>
      <c r="H17" s="14" t="s">
        <v>34</v>
      </c>
      <c r="I17" s="50"/>
      <c r="J17" s="55"/>
      <c r="K17" s="56"/>
      <c r="L17" s="41"/>
      <c r="M17" s="34"/>
    </row>
    <row r="18" spans="2:13" ht="42" customHeight="1" x14ac:dyDescent="0.25">
      <c r="B18" s="46" t="s">
        <v>16</v>
      </c>
      <c r="C18" s="13" t="s">
        <v>11</v>
      </c>
      <c r="D18" s="14"/>
      <c r="E18" s="14"/>
      <c r="F18" s="14"/>
      <c r="G18" s="14"/>
      <c r="H18" s="14"/>
      <c r="I18" s="48">
        <v>0.25</v>
      </c>
      <c r="J18" s="51">
        <f>SUM(I18,'WK 1 16-01-23'!J18:K20)</f>
        <v>0.25</v>
      </c>
      <c r="K18" s="52"/>
      <c r="L18" s="41">
        <f t="shared" si="0"/>
        <v>3.3557046979865772E-2</v>
      </c>
      <c r="M18" s="33">
        <f>J18/$J$27</f>
        <v>3.0674846625766871E-2</v>
      </c>
    </row>
    <row r="19" spans="2:13" ht="42" customHeight="1" x14ac:dyDescent="0.25">
      <c r="B19" s="47"/>
      <c r="C19" s="13" t="s">
        <v>12</v>
      </c>
      <c r="D19" s="14"/>
      <c r="E19" s="14"/>
      <c r="F19" s="14"/>
      <c r="G19" s="14" t="s">
        <v>92</v>
      </c>
      <c r="H19" s="14"/>
      <c r="I19" s="49"/>
      <c r="J19" s="53"/>
      <c r="K19" s="54"/>
      <c r="L19" s="41"/>
      <c r="M19" s="34"/>
    </row>
    <row r="20" spans="2:13" ht="42" customHeight="1" x14ac:dyDescent="0.25">
      <c r="B20" s="47"/>
      <c r="C20" s="13" t="s">
        <v>13</v>
      </c>
      <c r="D20" s="14"/>
      <c r="E20" s="14"/>
      <c r="F20" s="14"/>
      <c r="G20" s="14"/>
      <c r="H20" s="14"/>
      <c r="I20" s="50"/>
      <c r="J20" s="55"/>
      <c r="K20" s="56"/>
      <c r="L20" s="41"/>
      <c r="M20" s="34"/>
    </row>
    <row r="21" spans="2:13" ht="46.5" customHeight="1" x14ac:dyDescent="0.25">
      <c r="B21" s="46" t="s">
        <v>17</v>
      </c>
      <c r="C21" s="13" t="s">
        <v>11</v>
      </c>
      <c r="D21" s="14"/>
      <c r="E21" s="14"/>
      <c r="F21" s="14"/>
      <c r="G21" s="14"/>
      <c r="H21" s="14"/>
      <c r="I21" s="48"/>
      <c r="J21" s="51">
        <f>SUM(I21,'WK 1 16-01-23'!J21:K23)</f>
        <v>0</v>
      </c>
      <c r="K21" s="52"/>
      <c r="L21" s="41">
        <f t="shared" si="0"/>
        <v>0</v>
      </c>
      <c r="M21" s="33">
        <f>J21/$J$27</f>
        <v>0</v>
      </c>
    </row>
    <row r="22" spans="2:13" ht="50.1" customHeight="1" x14ac:dyDescent="0.25">
      <c r="B22" s="47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41"/>
      <c r="M22" s="34"/>
    </row>
    <row r="23" spans="2:13" ht="47.1" customHeight="1" x14ac:dyDescent="0.25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41"/>
      <c r="M23" s="34"/>
    </row>
    <row r="24" spans="2:13" ht="40.5" customHeight="1" x14ac:dyDescent="0.25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1 16-01-23'!J24:K26)</f>
        <v>0</v>
      </c>
      <c r="K24" s="52"/>
      <c r="L24" s="41">
        <f t="shared" si="0"/>
        <v>0</v>
      </c>
      <c r="M24" s="33">
        <f>J24/$J$27</f>
        <v>0</v>
      </c>
    </row>
    <row r="25" spans="2:13" ht="42.6" customHeight="1" x14ac:dyDescent="0.25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41"/>
      <c r="M25" s="34"/>
    </row>
    <row r="26" spans="2:13" ht="42.75" customHeight="1" x14ac:dyDescent="0.25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41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57">
        <f>SUM(I9:I26)</f>
        <v>7.45</v>
      </c>
      <c r="J27" s="57">
        <f>SUM(J9:K26)</f>
        <v>8.15</v>
      </c>
      <c r="K27" s="59"/>
      <c r="L27" s="41">
        <f t="shared" si="0"/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35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35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9"/>
  <sheetViews>
    <sheetView topLeftCell="A6" zoomScale="70" zoomScaleNormal="70" workbookViewId="0">
      <selection activeCell="L9" sqref="L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18"/>
    </row>
    <row r="2" spans="2:13" ht="19.5" customHeight="1" x14ac:dyDescent="0.25">
      <c r="I2" s="17"/>
      <c r="J2" s="17"/>
      <c r="K2" s="4"/>
      <c r="L2" s="18"/>
    </row>
    <row r="3" spans="2:13" ht="19.5" customHeight="1" x14ac:dyDescent="0.25">
      <c r="I3" s="17"/>
      <c r="J3" s="17"/>
      <c r="K3" s="4"/>
      <c r="L3" s="18"/>
    </row>
    <row r="4" spans="2:13" ht="19.5" customHeight="1" x14ac:dyDescent="0.25">
      <c r="I4" s="17"/>
      <c r="J4" s="17"/>
      <c r="K4" s="4"/>
      <c r="L4" s="18"/>
    </row>
    <row r="5" spans="2:13" ht="19.5" customHeight="1" x14ac:dyDescent="0.25">
      <c r="I5" s="17"/>
      <c r="J5" s="17"/>
      <c r="K5" s="4"/>
      <c r="L5" s="18"/>
    </row>
    <row r="6" spans="2:13" ht="19.5" customHeight="1" x14ac:dyDescent="0.3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8"/>
    </row>
    <row r="7" spans="2:13" ht="19.5" customHeight="1" x14ac:dyDescent="0.25">
      <c r="I7" s="17"/>
      <c r="J7" s="17"/>
      <c r="K7" s="4"/>
      <c r="L7" s="18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90" x14ac:dyDescent="0.25">
      <c r="B9" s="46" t="s">
        <v>10</v>
      </c>
      <c r="C9" s="13" t="s">
        <v>11</v>
      </c>
      <c r="D9" s="22" t="s">
        <v>74</v>
      </c>
      <c r="E9" s="14" t="s">
        <v>75</v>
      </c>
      <c r="F9" s="14" t="s">
        <v>76</v>
      </c>
      <c r="G9" s="14" t="s">
        <v>77</v>
      </c>
      <c r="H9" s="14" t="s">
        <v>78</v>
      </c>
      <c r="I9" s="48">
        <v>5.45</v>
      </c>
      <c r="J9" s="51">
        <f>SUM(I9,'WK 2 23-01-23'!J9:K11)</f>
        <v>11.4</v>
      </c>
      <c r="K9" s="52"/>
      <c r="L9" s="41">
        <f>I9/$I$27</f>
        <v>0.46382978723404256</v>
      </c>
      <c r="M9" s="33">
        <f>J9/$J$27</f>
        <v>0.57286432160804024</v>
      </c>
    </row>
    <row r="10" spans="2:13" ht="90" x14ac:dyDescent="0.25">
      <c r="B10" s="47"/>
      <c r="C10" s="13" t="s">
        <v>12</v>
      </c>
      <c r="D10" s="14" t="s">
        <v>75</v>
      </c>
      <c r="E10" s="14" t="s">
        <v>76</v>
      </c>
      <c r="F10" s="14" t="s">
        <v>77</v>
      </c>
      <c r="G10" s="14" t="s">
        <v>78</v>
      </c>
      <c r="H10" s="14" t="s">
        <v>79</v>
      </c>
      <c r="I10" s="49"/>
      <c r="J10" s="53"/>
      <c r="K10" s="54"/>
      <c r="L10" s="41"/>
      <c r="M10" s="34"/>
    </row>
    <row r="11" spans="2:13" ht="42" customHeight="1" x14ac:dyDescent="0.25">
      <c r="B11" s="47"/>
      <c r="C11" s="13" t="s">
        <v>13</v>
      </c>
      <c r="D11" s="14" t="s">
        <v>34</v>
      </c>
      <c r="E11" s="14" t="s">
        <v>34</v>
      </c>
      <c r="F11" s="14" t="s">
        <v>34</v>
      </c>
      <c r="G11" s="14" t="s">
        <v>34</v>
      </c>
      <c r="H11" s="14" t="s">
        <v>34</v>
      </c>
      <c r="I11" s="50"/>
      <c r="J11" s="55"/>
      <c r="K11" s="56"/>
      <c r="L11" s="41"/>
      <c r="M11" s="34"/>
    </row>
    <row r="12" spans="2:13" ht="42" customHeight="1" x14ac:dyDescent="0.25">
      <c r="B12" s="46" t="s">
        <v>14</v>
      </c>
      <c r="C12" s="13" t="s">
        <v>11</v>
      </c>
      <c r="D12" s="14"/>
      <c r="E12" s="14" t="s">
        <v>80</v>
      </c>
      <c r="F12" s="14"/>
      <c r="G12" s="14"/>
      <c r="H12" s="14" t="s">
        <v>81</v>
      </c>
      <c r="I12" s="48">
        <v>5</v>
      </c>
      <c r="J12" s="51">
        <f>SUM(I12,'WK 2 23-01-23'!J12:K14)</f>
        <v>6</v>
      </c>
      <c r="K12" s="52"/>
      <c r="L12" s="41">
        <f t="shared" ref="L12:L27" si="0">I12/$I$27</f>
        <v>0.42553191489361702</v>
      </c>
      <c r="M12" s="33">
        <f>J12/$J$27</f>
        <v>0.30150753768844224</v>
      </c>
    </row>
    <row r="13" spans="2:13" ht="42" customHeight="1" x14ac:dyDescent="0.25">
      <c r="B13" s="47"/>
      <c r="C13" s="13" t="s">
        <v>12</v>
      </c>
      <c r="D13" s="14" t="s">
        <v>80</v>
      </c>
      <c r="E13" s="14"/>
      <c r="F13" s="14"/>
      <c r="G13" s="14" t="s">
        <v>81</v>
      </c>
      <c r="H13" s="14"/>
      <c r="I13" s="49"/>
      <c r="J13" s="53"/>
      <c r="K13" s="54"/>
      <c r="L13" s="41"/>
      <c r="M13" s="34"/>
    </row>
    <row r="14" spans="2:13" ht="42" customHeight="1" x14ac:dyDescent="0.25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41"/>
      <c r="M14" s="34"/>
    </row>
    <row r="15" spans="2:13" ht="42" customHeight="1" x14ac:dyDescent="0.25">
      <c r="B15" s="46" t="s">
        <v>15</v>
      </c>
      <c r="C15" s="13" t="s">
        <v>11</v>
      </c>
      <c r="D15" s="14"/>
      <c r="E15" s="14"/>
      <c r="F15" s="14"/>
      <c r="G15" s="14"/>
      <c r="H15" s="14"/>
      <c r="I15" s="48">
        <v>0.3</v>
      </c>
      <c r="J15" s="51">
        <f>SUM(I15,'WK 2 23-01-23'!J15:K17)</f>
        <v>1.25</v>
      </c>
      <c r="K15" s="52"/>
      <c r="L15" s="41">
        <f t="shared" si="0"/>
        <v>2.553191489361702E-2</v>
      </c>
      <c r="M15" s="33">
        <f>J15/$J$27</f>
        <v>6.2814070351758802E-2</v>
      </c>
    </row>
    <row r="16" spans="2:13" ht="42" customHeight="1" x14ac:dyDescent="0.25">
      <c r="B16" s="47"/>
      <c r="C16" s="13" t="s">
        <v>12</v>
      </c>
      <c r="D16" s="14" t="s">
        <v>82</v>
      </c>
      <c r="E16" s="14" t="s">
        <v>34</v>
      </c>
      <c r="F16" s="14" t="s">
        <v>34</v>
      </c>
      <c r="G16" s="14" t="s">
        <v>34</v>
      </c>
      <c r="H16" s="14" t="s">
        <v>83</v>
      </c>
      <c r="I16" s="49"/>
      <c r="J16" s="53"/>
      <c r="K16" s="54"/>
      <c r="L16" s="41"/>
      <c r="M16" s="34"/>
    </row>
    <row r="17" spans="2:13" ht="42" customHeight="1" x14ac:dyDescent="0.25">
      <c r="B17" s="47"/>
      <c r="C17" s="13" t="s">
        <v>13</v>
      </c>
      <c r="D17" s="14"/>
      <c r="E17" s="14"/>
      <c r="F17" s="14"/>
      <c r="G17" s="14"/>
      <c r="H17" s="14"/>
      <c r="I17" s="50"/>
      <c r="J17" s="55"/>
      <c r="K17" s="56"/>
      <c r="L17" s="41"/>
      <c r="M17" s="34"/>
    </row>
    <row r="18" spans="2:13" ht="42" customHeight="1" x14ac:dyDescent="0.25">
      <c r="B18" s="46" t="s">
        <v>16</v>
      </c>
      <c r="C18" s="13" t="s">
        <v>11</v>
      </c>
      <c r="D18" s="14" t="s">
        <v>19</v>
      </c>
      <c r="E18" s="23" t="s">
        <v>84</v>
      </c>
      <c r="F18" s="14"/>
      <c r="G18" s="14"/>
      <c r="H18" s="14"/>
      <c r="I18" s="48">
        <v>1</v>
      </c>
      <c r="J18" s="51">
        <f>SUM(I18,'WK 2 23-01-23'!J18:K20)</f>
        <v>1.25</v>
      </c>
      <c r="K18" s="52"/>
      <c r="L18" s="41">
        <f t="shared" si="0"/>
        <v>8.5106382978723402E-2</v>
      </c>
      <c r="M18" s="33">
        <f>J18/$J$27</f>
        <v>6.2814070351758802E-2</v>
      </c>
    </row>
    <row r="19" spans="2:13" ht="42" customHeight="1" x14ac:dyDescent="0.25">
      <c r="B19" s="47"/>
      <c r="C19" s="13" t="s">
        <v>12</v>
      </c>
      <c r="D19" s="14" t="s">
        <v>85</v>
      </c>
      <c r="E19" s="23" t="s">
        <v>84</v>
      </c>
      <c r="F19" s="14"/>
      <c r="G19" s="14"/>
      <c r="H19" s="14"/>
      <c r="I19" s="49"/>
      <c r="J19" s="53"/>
      <c r="K19" s="54"/>
      <c r="L19" s="41"/>
      <c r="M19" s="34"/>
    </row>
    <row r="20" spans="2:13" ht="42" customHeight="1" x14ac:dyDescent="0.25">
      <c r="B20" s="47"/>
      <c r="C20" s="13" t="s">
        <v>13</v>
      </c>
      <c r="D20" s="14" t="s">
        <v>19</v>
      </c>
      <c r="E20" s="14"/>
      <c r="F20" s="14"/>
      <c r="G20" s="14"/>
      <c r="H20" s="14"/>
      <c r="I20" s="50"/>
      <c r="J20" s="55"/>
      <c r="K20" s="56"/>
      <c r="L20" s="41"/>
      <c r="M20" s="34"/>
    </row>
    <row r="21" spans="2:13" ht="46.5" customHeight="1" x14ac:dyDescent="0.25">
      <c r="B21" s="46" t="s">
        <v>17</v>
      </c>
      <c r="C21" s="13" t="s">
        <v>11</v>
      </c>
      <c r="D21" s="14"/>
      <c r="E21" s="14"/>
      <c r="F21" s="14"/>
      <c r="G21" s="14"/>
      <c r="H21" s="14"/>
      <c r="I21" s="48"/>
      <c r="J21" s="51">
        <f>SUM(I21,'WK 2 23-01-23'!J21:K23)</f>
        <v>0</v>
      </c>
      <c r="K21" s="52"/>
      <c r="L21" s="41">
        <f t="shared" si="0"/>
        <v>0</v>
      </c>
      <c r="M21" s="33">
        <f>J21/$J$27</f>
        <v>0</v>
      </c>
    </row>
    <row r="22" spans="2:13" ht="50.1" customHeight="1" x14ac:dyDescent="0.25">
      <c r="B22" s="47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41"/>
      <c r="M22" s="34"/>
    </row>
    <row r="23" spans="2:13" ht="47.1" customHeight="1" x14ac:dyDescent="0.25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41"/>
      <c r="M23" s="34"/>
    </row>
    <row r="24" spans="2:13" ht="40.5" customHeight="1" x14ac:dyDescent="0.25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2 23-01-23'!J24:K26)</f>
        <v>0</v>
      </c>
      <c r="K24" s="52"/>
      <c r="L24" s="41">
        <f t="shared" si="0"/>
        <v>0</v>
      </c>
      <c r="M24" s="33">
        <f>J24/$J$27</f>
        <v>0</v>
      </c>
    </row>
    <row r="25" spans="2:13" ht="42.6" customHeight="1" x14ac:dyDescent="0.25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41"/>
      <c r="M25" s="34"/>
    </row>
    <row r="26" spans="2:13" ht="42.75" customHeight="1" x14ac:dyDescent="0.25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41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57">
        <f>SUM(I9:I26)</f>
        <v>11.75</v>
      </c>
      <c r="J27" s="57">
        <f>SUM(J9:K26)</f>
        <v>19.899999999999999</v>
      </c>
      <c r="K27" s="59"/>
      <c r="L27" s="41">
        <f t="shared" si="0"/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35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35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9"/>
  <sheetViews>
    <sheetView zoomScale="70" zoomScaleNormal="70" workbookViewId="0">
      <selection activeCell="L15" sqref="L1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1:13" ht="19.5" customHeight="1" x14ac:dyDescent="0.25">
      <c r="I1" s="17"/>
      <c r="J1" s="17"/>
      <c r="K1" s="4"/>
      <c r="L1" s="18"/>
    </row>
    <row r="2" spans="1:13" ht="19.5" customHeight="1" x14ac:dyDescent="0.25">
      <c r="I2" s="17"/>
      <c r="J2" s="17"/>
      <c r="K2" s="4"/>
      <c r="L2" s="18"/>
    </row>
    <row r="3" spans="1:13" ht="19.5" customHeight="1" x14ac:dyDescent="0.25">
      <c r="I3" s="17"/>
      <c r="J3" s="17"/>
      <c r="K3" s="4"/>
      <c r="L3" s="18"/>
    </row>
    <row r="4" spans="1:13" ht="19.5" customHeight="1" x14ac:dyDescent="0.25">
      <c r="I4" s="17"/>
      <c r="J4" s="17"/>
      <c r="K4" s="4"/>
      <c r="L4" s="18"/>
    </row>
    <row r="5" spans="1:13" ht="19.5" customHeight="1" x14ac:dyDescent="0.25">
      <c r="I5" s="17"/>
      <c r="J5" s="17"/>
      <c r="K5" s="4"/>
      <c r="L5" s="18"/>
    </row>
    <row r="6" spans="1:13" ht="19.5" customHeight="1" x14ac:dyDescent="0.3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8"/>
    </row>
    <row r="7" spans="1:13" ht="19.5" customHeight="1" x14ac:dyDescent="0.25">
      <c r="I7" s="17"/>
      <c r="J7" s="17"/>
      <c r="K7" s="4"/>
      <c r="L7" s="18"/>
    </row>
    <row r="8" spans="1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1:13" ht="42" customHeight="1" x14ac:dyDescent="0.25">
      <c r="A9" s="15"/>
      <c r="B9" s="46" t="s">
        <v>10</v>
      </c>
      <c r="C9" s="13" t="s">
        <v>11</v>
      </c>
      <c r="D9" s="14" t="s">
        <v>34</v>
      </c>
      <c r="E9" s="14" t="s">
        <v>56</v>
      </c>
      <c r="F9" s="14" t="s">
        <v>57</v>
      </c>
      <c r="G9" s="14" t="s">
        <v>57</v>
      </c>
      <c r="H9" s="14" t="s">
        <v>58</v>
      </c>
      <c r="I9" s="48">
        <v>4.45</v>
      </c>
      <c r="J9" s="51">
        <f>SUM(I9,'WK 3 30-01-23'!J9:K11)</f>
        <v>15.850000000000001</v>
      </c>
      <c r="K9" s="52"/>
      <c r="L9" s="41">
        <f>I9/$I$27</f>
        <v>0.23359580052493439</v>
      </c>
      <c r="M9" s="33">
        <f>J9/$J$27</f>
        <v>0.40693196405648269</v>
      </c>
    </row>
    <row r="10" spans="1:13" ht="42" customHeight="1" x14ac:dyDescent="0.25">
      <c r="A10" s="15"/>
      <c r="B10" s="47"/>
      <c r="C10" s="13" t="s">
        <v>12</v>
      </c>
      <c r="D10" s="14" t="s">
        <v>56</v>
      </c>
      <c r="E10" s="14" t="s">
        <v>57</v>
      </c>
      <c r="F10" s="14" t="s">
        <v>57</v>
      </c>
      <c r="G10" s="14" t="s">
        <v>58</v>
      </c>
      <c r="H10" s="14" t="s">
        <v>59</v>
      </c>
      <c r="I10" s="49"/>
      <c r="J10" s="53"/>
      <c r="K10" s="54"/>
      <c r="L10" s="41"/>
      <c r="M10" s="34"/>
    </row>
    <row r="11" spans="1:13" ht="42" customHeight="1" x14ac:dyDescent="0.25">
      <c r="A11" s="15"/>
      <c r="B11" s="47"/>
      <c r="C11" s="13" t="s">
        <v>13</v>
      </c>
      <c r="D11" s="14" t="s">
        <v>60</v>
      </c>
      <c r="E11" s="14" t="s">
        <v>60</v>
      </c>
      <c r="F11" s="14" t="s">
        <v>60</v>
      </c>
      <c r="G11" s="14" t="s">
        <v>60</v>
      </c>
      <c r="H11" s="14" t="s">
        <v>60</v>
      </c>
      <c r="I11" s="50"/>
      <c r="J11" s="55"/>
      <c r="K11" s="56"/>
      <c r="L11" s="41"/>
      <c r="M11" s="34"/>
    </row>
    <row r="12" spans="1:13" ht="42" customHeight="1" x14ac:dyDescent="0.25">
      <c r="A12" s="15"/>
      <c r="B12" s="46" t="s">
        <v>14</v>
      </c>
      <c r="C12" s="13" t="s">
        <v>11</v>
      </c>
      <c r="D12" s="14"/>
      <c r="E12" s="14" t="s">
        <v>61</v>
      </c>
      <c r="F12" s="14" t="s">
        <v>62</v>
      </c>
      <c r="G12" s="14"/>
      <c r="H12" s="14"/>
      <c r="I12" s="48">
        <v>3.3</v>
      </c>
      <c r="J12" s="51">
        <f>SUM(I12,'WK 3 30-01-23'!J12:K14)</f>
        <v>9.3000000000000007</v>
      </c>
      <c r="K12" s="52"/>
      <c r="L12" s="41">
        <f t="shared" ref="L12:L27" si="0">I12/$I$27</f>
        <v>0.17322834645669291</v>
      </c>
      <c r="M12" s="33">
        <f>J12/$J$27</f>
        <v>0.23876765083440307</v>
      </c>
    </row>
    <row r="13" spans="1:13" ht="42" customHeight="1" x14ac:dyDescent="0.25">
      <c r="A13" s="15"/>
      <c r="B13" s="47"/>
      <c r="C13" s="13" t="s">
        <v>12</v>
      </c>
      <c r="D13" s="14" t="s">
        <v>61</v>
      </c>
      <c r="E13" s="14" t="s">
        <v>62</v>
      </c>
      <c r="F13" s="14"/>
      <c r="G13" s="14" t="s">
        <v>63</v>
      </c>
      <c r="H13" s="14"/>
      <c r="I13" s="49"/>
      <c r="J13" s="53"/>
      <c r="K13" s="54"/>
      <c r="L13" s="41"/>
      <c r="M13" s="34"/>
    </row>
    <row r="14" spans="1:13" ht="42" customHeight="1" x14ac:dyDescent="0.25">
      <c r="A14" s="15"/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41"/>
      <c r="M14" s="34"/>
    </row>
    <row r="15" spans="1:13" ht="42" customHeight="1" x14ac:dyDescent="0.25">
      <c r="A15" s="15"/>
      <c r="B15" s="46" t="s">
        <v>15</v>
      </c>
      <c r="C15" s="13" t="s">
        <v>11</v>
      </c>
      <c r="D15" s="20" t="s">
        <v>34</v>
      </c>
      <c r="E15" s="20" t="s">
        <v>64</v>
      </c>
      <c r="F15" s="20" t="s">
        <v>65</v>
      </c>
      <c r="G15" s="20" t="s">
        <v>66</v>
      </c>
      <c r="H15" s="20" t="s">
        <v>67</v>
      </c>
      <c r="I15" s="48">
        <v>4.3</v>
      </c>
      <c r="J15" s="51">
        <f>SUM(I15,'WK 3 30-01-23'!J15:K17)</f>
        <v>5.55</v>
      </c>
      <c r="K15" s="52"/>
      <c r="L15" s="41">
        <f t="shared" si="0"/>
        <v>0.22572178477690286</v>
      </c>
      <c r="M15" s="33">
        <f>J15/$J$27</f>
        <v>0.14249037227214376</v>
      </c>
    </row>
    <row r="16" spans="1:13" ht="42" customHeight="1" x14ac:dyDescent="0.25">
      <c r="A16" s="15"/>
      <c r="B16" s="47"/>
      <c r="C16" s="13" t="s">
        <v>12</v>
      </c>
      <c r="D16" s="20" t="s">
        <v>64</v>
      </c>
      <c r="E16" s="20" t="s">
        <v>65</v>
      </c>
      <c r="F16" s="20" t="s">
        <v>66</v>
      </c>
      <c r="G16" s="20" t="s">
        <v>67</v>
      </c>
      <c r="H16" s="20" t="s">
        <v>68</v>
      </c>
      <c r="I16" s="49"/>
      <c r="J16" s="53"/>
      <c r="K16" s="54"/>
      <c r="L16" s="41"/>
      <c r="M16" s="34"/>
    </row>
    <row r="17" spans="1:13" ht="42" customHeight="1" x14ac:dyDescent="0.25">
      <c r="A17" s="15"/>
      <c r="B17" s="47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34</v>
      </c>
      <c r="H17" s="14" t="s">
        <v>34</v>
      </c>
      <c r="I17" s="50"/>
      <c r="J17" s="55"/>
      <c r="K17" s="56"/>
      <c r="L17" s="41"/>
      <c r="M17" s="34"/>
    </row>
    <row r="18" spans="1:13" ht="42" customHeight="1" x14ac:dyDescent="0.25">
      <c r="A18" s="15"/>
      <c r="B18" s="46" t="s">
        <v>16</v>
      </c>
      <c r="C18" s="13" t="s">
        <v>11</v>
      </c>
      <c r="D18" s="14" t="s">
        <v>19</v>
      </c>
      <c r="E18" s="14"/>
      <c r="F18" s="14" t="s">
        <v>26</v>
      </c>
      <c r="G18" s="14"/>
      <c r="H18" s="14" t="s">
        <v>19</v>
      </c>
      <c r="I18" s="48">
        <v>4</v>
      </c>
      <c r="J18" s="51">
        <f>SUM(I18,'WK 3 30-01-23'!J18:K20)</f>
        <v>5.25</v>
      </c>
      <c r="K18" s="52"/>
      <c r="L18" s="41">
        <f t="shared" si="0"/>
        <v>0.20997375328083989</v>
      </c>
      <c r="M18" s="33">
        <f>J18/$J$27</f>
        <v>0.13478818998716302</v>
      </c>
    </row>
    <row r="19" spans="1:13" ht="42" customHeight="1" x14ac:dyDescent="0.25">
      <c r="A19" s="15"/>
      <c r="B19" s="47"/>
      <c r="C19" s="13" t="s">
        <v>12</v>
      </c>
      <c r="D19" s="14" t="s">
        <v>69</v>
      </c>
      <c r="E19" s="14"/>
      <c r="F19" s="14" t="s">
        <v>70</v>
      </c>
      <c r="G19" s="14"/>
      <c r="H19" s="14" t="s">
        <v>71</v>
      </c>
      <c r="I19" s="49"/>
      <c r="J19" s="53"/>
      <c r="K19" s="54"/>
      <c r="L19" s="41"/>
      <c r="M19" s="34"/>
    </row>
    <row r="20" spans="1:13" ht="42" customHeight="1" x14ac:dyDescent="0.25">
      <c r="A20" s="15"/>
      <c r="B20" s="47"/>
      <c r="C20" s="13" t="s">
        <v>13</v>
      </c>
      <c r="D20" s="14" t="s">
        <v>72</v>
      </c>
      <c r="E20" s="14"/>
      <c r="F20" s="14" t="s">
        <v>26</v>
      </c>
      <c r="G20" s="14"/>
      <c r="H20" s="14" t="s">
        <v>26</v>
      </c>
      <c r="I20" s="50"/>
      <c r="J20" s="55"/>
      <c r="K20" s="56"/>
      <c r="L20" s="41"/>
      <c r="M20" s="34"/>
    </row>
    <row r="21" spans="1:13" ht="46.5" customHeight="1" x14ac:dyDescent="0.25">
      <c r="A21" s="15"/>
      <c r="B21" s="46" t="s">
        <v>17</v>
      </c>
      <c r="C21" s="13" t="s">
        <v>11</v>
      </c>
      <c r="D21" s="14"/>
      <c r="E21" s="14"/>
      <c r="F21" s="14"/>
      <c r="G21" s="14"/>
      <c r="H21" s="14"/>
      <c r="I21" s="48">
        <v>3</v>
      </c>
      <c r="J21" s="51">
        <f>SUM(I21,'WK 3 30-01-23'!J21:K23)</f>
        <v>3</v>
      </c>
      <c r="K21" s="52"/>
      <c r="L21" s="41">
        <f t="shared" si="0"/>
        <v>0.15748031496062992</v>
      </c>
      <c r="M21" s="33">
        <f>J21/$J$27</f>
        <v>7.7021822849807436E-2</v>
      </c>
    </row>
    <row r="22" spans="1:13" ht="50.1" customHeight="1" x14ac:dyDescent="0.25">
      <c r="A22" s="15"/>
      <c r="B22" s="47"/>
      <c r="C22" s="13" t="s">
        <v>12</v>
      </c>
      <c r="D22" s="14"/>
      <c r="E22" s="14"/>
      <c r="F22" s="14" t="s">
        <v>73</v>
      </c>
      <c r="G22" s="14"/>
      <c r="H22" s="14"/>
      <c r="I22" s="49"/>
      <c r="J22" s="53"/>
      <c r="K22" s="54"/>
      <c r="L22" s="41"/>
      <c r="M22" s="34"/>
    </row>
    <row r="23" spans="1:13" ht="47.1" customHeight="1" x14ac:dyDescent="0.25">
      <c r="A23" s="15"/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41"/>
      <c r="M23" s="34"/>
    </row>
    <row r="24" spans="1:13" ht="40.5" customHeight="1" x14ac:dyDescent="0.25">
      <c r="A24" s="15"/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3 30-01-23'!J24:K26)</f>
        <v>0</v>
      </c>
      <c r="K24" s="52"/>
      <c r="L24" s="41">
        <f t="shared" si="0"/>
        <v>0</v>
      </c>
      <c r="M24" s="33">
        <f>J24/$J$27</f>
        <v>0</v>
      </c>
    </row>
    <row r="25" spans="1:13" ht="42.6" customHeight="1" x14ac:dyDescent="0.25">
      <c r="A25" s="15"/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41"/>
      <c r="M25" s="34"/>
    </row>
    <row r="26" spans="1:13" ht="42.75" customHeight="1" x14ac:dyDescent="0.25">
      <c r="A26" s="15"/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41"/>
      <c r="M26" s="34"/>
    </row>
    <row r="27" spans="1:13" ht="19.5" customHeight="1" x14ac:dyDescent="0.25">
      <c r="A27" s="15"/>
      <c r="B27" s="15"/>
      <c r="C27" s="15"/>
      <c r="D27" s="15"/>
      <c r="E27" s="15"/>
      <c r="F27" s="15"/>
      <c r="G27" s="15"/>
      <c r="H27" s="15"/>
      <c r="I27" s="57">
        <f>SUM(I9:I26)</f>
        <v>19.05</v>
      </c>
      <c r="J27" s="57">
        <f>SUM(J9:K26)</f>
        <v>38.950000000000003</v>
      </c>
      <c r="K27" s="59"/>
      <c r="L27" s="41">
        <f t="shared" si="0"/>
        <v>1</v>
      </c>
      <c r="M27" s="33">
        <f>J27/$J$27</f>
        <v>1</v>
      </c>
    </row>
    <row r="28" spans="1:13" ht="19.5" customHeight="1" x14ac:dyDescent="0.25">
      <c r="A28" s="15"/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41"/>
      <c r="M28" s="34"/>
    </row>
    <row r="29" spans="1:13" ht="19.5" customHeight="1" x14ac:dyDescent="0.25">
      <c r="A29" s="15"/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41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9"/>
  <sheetViews>
    <sheetView zoomScale="70" zoomScaleNormal="70" workbookViewId="0">
      <selection activeCell="H13" sqref="H13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5" width="26.140625" bestFit="1" customWidth="1"/>
    <col min="6" max="6" width="29.7109375" bestFit="1" customWidth="1"/>
    <col min="7" max="8" width="26.140625" bestFit="1" customWidth="1"/>
    <col min="9" max="10" width="14.140625" style="1" bestFit="1" customWidth="1"/>
    <col min="11" max="11" width="14.140625" style="3" bestFit="1" customWidth="1"/>
    <col min="12" max="12" width="14.140625" style="5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18"/>
    </row>
    <row r="2" spans="2:13" ht="19.5" customHeight="1" x14ac:dyDescent="0.25">
      <c r="I2" s="17"/>
      <c r="J2" s="17"/>
      <c r="K2" s="4"/>
      <c r="L2" s="18"/>
    </row>
    <row r="3" spans="2:13" ht="19.5" customHeight="1" x14ac:dyDescent="0.25">
      <c r="I3" s="17"/>
      <c r="J3" s="17"/>
      <c r="K3" s="4"/>
      <c r="L3" s="18"/>
    </row>
    <row r="4" spans="2:13" ht="19.5" customHeight="1" x14ac:dyDescent="0.25">
      <c r="I4" s="17"/>
      <c r="J4" s="17"/>
      <c r="K4" s="4"/>
      <c r="L4" s="18"/>
    </row>
    <row r="5" spans="2:13" ht="19.5" customHeight="1" x14ac:dyDescent="0.25">
      <c r="I5" s="17"/>
      <c r="J5" s="17"/>
      <c r="K5" s="4"/>
      <c r="L5" s="18"/>
    </row>
    <row r="6" spans="2:13" ht="27.75" customHeight="1" x14ac:dyDescent="0.3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8"/>
    </row>
    <row r="7" spans="2:13" ht="19.5" customHeight="1" x14ac:dyDescent="0.25">
      <c r="I7" s="17"/>
      <c r="J7" s="17"/>
      <c r="K7" s="4"/>
      <c r="L7" s="18"/>
    </row>
    <row r="8" spans="2:13" ht="23.2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20.25" customHeight="1" x14ac:dyDescent="0.25">
      <c r="B9" s="46" t="s">
        <v>10</v>
      </c>
      <c r="C9" s="13" t="s">
        <v>11</v>
      </c>
      <c r="D9" s="14" t="s">
        <v>34</v>
      </c>
      <c r="E9" s="14" t="s">
        <v>26</v>
      </c>
      <c r="F9" s="14" t="s">
        <v>26</v>
      </c>
      <c r="G9" s="14" t="s">
        <v>26</v>
      </c>
      <c r="H9" s="14" t="s">
        <v>26</v>
      </c>
      <c r="I9" s="48">
        <v>4.75</v>
      </c>
      <c r="J9" s="51">
        <f>SUM(I9,'WK 4 06-02-23'!J9:K11)</f>
        <v>20.6</v>
      </c>
      <c r="K9" s="52"/>
      <c r="L9" s="31">
        <f>I9/$I$27</f>
        <v>0.2</v>
      </c>
      <c r="M9" s="33">
        <f>J9/$J$27</f>
        <v>0.32854864433811803</v>
      </c>
    </row>
    <row r="10" spans="2:13" ht="90" customHeight="1" x14ac:dyDescent="0.25">
      <c r="B10" s="47"/>
      <c r="C10" s="13" t="s">
        <v>12</v>
      </c>
      <c r="D10" s="14" t="s">
        <v>35</v>
      </c>
      <c r="E10" s="14" t="s">
        <v>36</v>
      </c>
      <c r="F10" s="14" t="s">
        <v>37</v>
      </c>
      <c r="G10" s="14"/>
      <c r="H10" s="14" t="s">
        <v>38</v>
      </c>
      <c r="I10" s="49"/>
      <c r="J10" s="53"/>
      <c r="K10" s="54"/>
      <c r="L10" s="32"/>
      <c r="M10" s="34"/>
    </row>
    <row r="11" spans="2:13" ht="20.25" customHeight="1" x14ac:dyDescent="0.25">
      <c r="B11" s="47"/>
      <c r="C11" s="13" t="s">
        <v>13</v>
      </c>
      <c r="D11" s="14" t="s">
        <v>26</v>
      </c>
      <c r="E11" s="14" t="s">
        <v>26</v>
      </c>
      <c r="F11" s="14" t="s">
        <v>26</v>
      </c>
      <c r="G11" s="14" t="s">
        <v>26</v>
      </c>
      <c r="H11" s="14" t="s">
        <v>26</v>
      </c>
      <c r="I11" s="50"/>
      <c r="J11" s="55"/>
      <c r="K11" s="56"/>
      <c r="L11" s="32"/>
      <c r="M11" s="34"/>
    </row>
    <row r="12" spans="2:13" ht="28.5" customHeight="1" x14ac:dyDescent="0.25">
      <c r="B12" s="46" t="s">
        <v>14</v>
      </c>
      <c r="C12" s="13" t="s">
        <v>11</v>
      </c>
      <c r="D12" s="14"/>
      <c r="E12" s="14"/>
      <c r="F12" s="14"/>
      <c r="G12" s="14"/>
      <c r="H12" s="14"/>
      <c r="I12" s="48">
        <v>4</v>
      </c>
      <c r="J12" s="51">
        <f>SUM(I12,'WK 4 06-02-23'!J12:K14)</f>
        <v>13.3</v>
      </c>
      <c r="K12" s="52"/>
      <c r="L12" s="31">
        <f>I12/$I$27</f>
        <v>0.16842105263157894</v>
      </c>
      <c r="M12" s="33">
        <f>J12/$J$27</f>
        <v>0.21212121212121213</v>
      </c>
    </row>
    <row r="13" spans="2:13" ht="18.75" customHeight="1" x14ac:dyDescent="0.25">
      <c r="B13" s="47"/>
      <c r="C13" s="13" t="s">
        <v>12</v>
      </c>
      <c r="D13" s="14" t="s">
        <v>40</v>
      </c>
      <c r="E13" s="14"/>
      <c r="F13" s="14"/>
      <c r="G13" s="14"/>
      <c r="H13" s="14" t="s">
        <v>39</v>
      </c>
      <c r="I13" s="49"/>
      <c r="J13" s="53"/>
      <c r="K13" s="54"/>
      <c r="L13" s="32"/>
      <c r="M13" s="34"/>
    </row>
    <row r="14" spans="2:13" ht="20.25" customHeight="1" x14ac:dyDescent="0.25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32"/>
      <c r="M14" s="34"/>
    </row>
    <row r="15" spans="2:13" ht="20.25" customHeight="1" x14ac:dyDescent="0.25">
      <c r="B15" s="46" t="s">
        <v>15</v>
      </c>
      <c r="C15" s="13" t="s">
        <v>11</v>
      </c>
      <c r="D15" s="14" t="s">
        <v>34</v>
      </c>
      <c r="E15" s="14" t="s">
        <v>26</v>
      </c>
      <c r="F15" s="14" t="s">
        <v>34</v>
      </c>
      <c r="G15" s="14" t="s">
        <v>26</v>
      </c>
      <c r="H15" s="14" t="s">
        <v>26</v>
      </c>
      <c r="I15" s="48">
        <v>6.25</v>
      </c>
      <c r="J15" s="51">
        <f>SUM(I15,'WK 4 06-02-23'!J15:K17)</f>
        <v>11.8</v>
      </c>
      <c r="K15" s="52"/>
      <c r="L15" s="31">
        <f>I15/$I$27</f>
        <v>0.26315789473684209</v>
      </c>
      <c r="M15" s="33">
        <f>J15/$J$27</f>
        <v>0.18819776714513556</v>
      </c>
    </row>
    <row r="16" spans="2:13" ht="52.5" customHeight="1" x14ac:dyDescent="0.25">
      <c r="B16" s="47"/>
      <c r="C16" s="13" t="s">
        <v>12</v>
      </c>
      <c r="D16" s="14" t="s">
        <v>40</v>
      </c>
      <c r="E16" s="14" t="s">
        <v>41</v>
      </c>
      <c r="F16" s="14" t="s">
        <v>42</v>
      </c>
      <c r="G16" s="14" t="s">
        <v>43</v>
      </c>
      <c r="H16" s="14" t="s">
        <v>44</v>
      </c>
      <c r="I16" s="49"/>
      <c r="J16" s="53"/>
      <c r="K16" s="54"/>
      <c r="L16" s="32"/>
      <c r="M16" s="34"/>
    </row>
    <row r="17" spans="2:13" ht="20.25" customHeight="1" x14ac:dyDescent="0.25">
      <c r="B17" s="47"/>
      <c r="C17" s="13" t="s">
        <v>13</v>
      </c>
      <c r="D17" s="14" t="s">
        <v>34</v>
      </c>
      <c r="E17" s="14" t="s">
        <v>26</v>
      </c>
      <c r="F17" s="14" t="s">
        <v>34</v>
      </c>
      <c r="G17" s="14" t="s">
        <v>26</v>
      </c>
      <c r="H17" s="14" t="s">
        <v>26</v>
      </c>
      <c r="I17" s="50"/>
      <c r="J17" s="55"/>
      <c r="K17" s="56"/>
      <c r="L17" s="32"/>
      <c r="M17" s="34"/>
    </row>
    <row r="18" spans="2:13" ht="37.5" customHeight="1" x14ac:dyDescent="0.25">
      <c r="B18" s="46" t="s">
        <v>16</v>
      </c>
      <c r="C18" s="13" t="s">
        <v>11</v>
      </c>
      <c r="D18" s="14" t="s">
        <v>26</v>
      </c>
      <c r="E18" s="14" t="s">
        <v>26</v>
      </c>
      <c r="F18" s="14" t="s">
        <v>45</v>
      </c>
      <c r="G18" s="14" t="s">
        <v>46</v>
      </c>
      <c r="H18" s="14" t="s">
        <v>47</v>
      </c>
      <c r="I18" s="48">
        <v>6.25</v>
      </c>
      <c r="J18" s="51">
        <f>SUM(I18,'WK 4 06-02-23'!J18:K20)</f>
        <v>11.5</v>
      </c>
      <c r="K18" s="52"/>
      <c r="L18" s="31">
        <f>I18/$I$27</f>
        <v>0.26315789473684209</v>
      </c>
      <c r="M18" s="33">
        <f>J18/$J$27</f>
        <v>0.18341307814992025</v>
      </c>
    </row>
    <row r="19" spans="2:13" ht="50.25" customHeight="1" x14ac:dyDescent="0.25">
      <c r="B19" s="47"/>
      <c r="C19" s="13" t="s">
        <v>12</v>
      </c>
      <c r="D19" s="14" t="s">
        <v>48</v>
      </c>
      <c r="E19" s="14" t="s">
        <v>49</v>
      </c>
      <c r="F19" s="14" t="s">
        <v>50</v>
      </c>
      <c r="G19" s="14" t="s">
        <v>51</v>
      </c>
      <c r="H19" s="14" t="s">
        <v>52</v>
      </c>
      <c r="I19" s="49"/>
      <c r="J19" s="53"/>
      <c r="K19" s="54"/>
      <c r="L19" s="32"/>
      <c r="M19" s="34"/>
    </row>
    <row r="20" spans="2:13" ht="35.25" customHeight="1" x14ac:dyDescent="0.25">
      <c r="B20" s="47"/>
      <c r="C20" s="13" t="s">
        <v>13</v>
      </c>
      <c r="D20" s="14" t="s">
        <v>26</v>
      </c>
      <c r="E20" s="14" t="s">
        <v>26</v>
      </c>
      <c r="F20" s="14" t="s">
        <v>53</v>
      </c>
      <c r="G20" s="14" t="s">
        <v>19</v>
      </c>
      <c r="H20" s="14" t="s">
        <v>26</v>
      </c>
      <c r="I20" s="50"/>
      <c r="J20" s="55"/>
      <c r="K20" s="56"/>
      <c r="L20" s="32"/>
      <c r="M20" s="34"/>
    </row>
    <row r="21" spans="2:13" ht="20.25" customHeight="1" x14ac:dyDescent="0.25">
      <c r="B21" s="46" t="s">
        <v>17</v>
      </c>
      <c r="C21" s="13" t="s">
        <v>11</v>
      </c>
      <c r="D21" s="14"/>
      <c r="E21" s="14"/>
      <c r="F21" s="14"/>
      <c r="G21" s="14"/>
      <c r="H21" s="14"/>
      <c r="I21" s="48">
        <v>2.5</v>
      </c>
      <c r="J21" s="51">
        <f>SUM(I21,'WK 4 06-02-23'!J21:K23)</f>
        <v>5.5</v>
      </c>
      <c r="K21" s="52"/>
      <c r="L21" s="31">
        <f>I21/$I$27</f>
        <v>0.10526315789473684</v>
      </c>
      <c r="M21" s="33">
        <f>J21/$J$27</f>
        <v>8.771929824561403E-2</v>
      </c>
    </row>
    <row r="22" spans="2:13" ht="62.25" customHeight="1" x14ac:dyDescent="0.25">
      <c r="B22" s="47"/>
      <c r="C22" s="13" t="s">
        <v>12</v>
      </c>
      <c r="D22" s="19" t="s">
        <v>54</v>
      </c>
      <c r="E22" s="14"/>
      <c r="F22" s="14"/>
      <c r="G22" s="14"/>
      <c r="H22" s="14" t="s">
        <v>55</v>
      </c>
      <c r="I22" s="49"/>
      <c r="J22" s="53"/>
      <c r="K22" s="54"/>
      <c r="L22" s="32"/>
      <c r="M22" s="34"/>
    </row>
    <row r="23" spans="2:13" ht="20.25" customHeight="1" x14ac:dyDescent="0.25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32"/>
      <c r="M23" s="34"/>
    </row>
    <row r="24" spans="2:13" ht="20.25" customHeight="1" x14ac:dyDescent="0.25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4 06-02-23'!J24:K26)</f>
        <v>0</v>
      </c>
      <c r="K24" s="52"/>
      <c r="L24" s="31">
        <f>I24/$I$27</f>
        <v>0</v>
      </c>
      <c r="M24" s="33">
        <f>J24/$J$27</f>
        <v>0</v>
      </c>
    </row>
    <row r="25" spans="2:13" ht="42.6" customHeight="1" x14ac:dyDescent="0.25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32"/>
      <c r="M25" s="34"/>
    </row>
    <row r="26" spans="2:13" ht="42.75" customHeight="1" x14ac:dyDescent="0.25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32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57">
        <f>SUM(I9:I26)</f>
        <v>23.75</v>
      </c>
      <c r="J27" s="57">
        <f>SUM(J9:K26)</f>
        <v>62.7</v>
      </c>
      <c r="K27" s="59"/>
      <c r="L27" s="31">
        <f>I27/$I$27</f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32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32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9"/>
  <sheetViews>
    <sheetView topLeftCell="A2" zoomScale="70" zoomScaleNormal="70" workbookViewId="0">
      <selection activeCell="D13" sqref="D13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1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16"/>
    </row>
    <row r="2" spans="2:13" ht="19.5" customHeight="1" x14ac:dyDescent="0.25">
      <c r="I2" s="17"/>
      <c r="J2" s="17"/>
      <c r="K2" s="4"/>
      <c r="L2" s="16"/>
    </row>
    <row r="3" spans="2:13" ht="19.5" customHeight="1" x14ac:dyDescent="0.25">
      <c r="I3" s="17"/>
      <c r="J3" s="17"/>
      <c r="K3" s="4"/>
      <c r="L3" s="16"/>
    </row>
    <row r="4" spans="2:13" ht="19.5" customHeight="1" x14ac:dyDescent="0.25">
      <c r="I4" s="17"/>
      <c r="J4" s="17"/>
      <c r="K4" s="4"/>
      <c r="L4" s="16"/>
    </row>
    <row r="5" spans="2:13" ht="19.5" customHeight="1" x14ac:dyDescent="0.25">
      <c r="I5" s="17"/>
      <c r="J5" s="17"/>
      <c r="K5" s="4"/>
      <c r="L5" s="16"/>
    </row>
    <row r="6" spans="2:13" ht="27.75" customHeight="1" x14ac:dyDescent="0.3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6"/>
    </row>
    <row r="7" spans="2:13" ht="19.5" customHeight="1" x14ac:dyDescent="0.25">
      <c r="I7" s="17"/>
      <c r="J7" s="17"/>
      <c r="K7" s="4"/>
      <c r="L7" s="16"/>
    </row>
    <row r="8" spans="2:13" ht="23.2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6"/>
    </row>
    <row r="9" spans="2:13" ht="19.5" customHeight="1" x14ac:dyDescent="0.25">
      <c r="B9" s="46" t="s">
        <v>10</v>
      </c>
      <c r="C9" s="13" t="s">
        <v>11</v>
      </c>
      <c r="D9" s="14" t="s">
        <v>25</v>
      </c>
      <c r="E9" s="14"/>
      <c r="F9" s="14"/>
      <c r="G9" s="14"/>
      <c r="H9" s="14"/>
      <c r="I9" s="63">
        <v>4</v>
      </c>
      <c r="J9" s="66">
        <f>SUM(I9,'WK 5 13-02-23'!J9:K11)</f>
        <v>24.6</v>
      </c>
      <c r="K9" s="67"/>
      <c r="L9" s="36">
        <f>I9/$I$27</f>
        <v>0.35555555555555557</v>
      </c>
      <c r="M9" s="37">
        <f>J9/$J$27</f>
        <v>0.33265720081135902</v>
      </c>
    </row>
    <row r="10" spans="2:13" ht="105" x14ac:dyDescent="0.25">
      <c r="B10" s="47"/>
      <c r="C10" s="13" t="s">
        <v>12</v>
      </c>
      <c r="D10" s="14" t="s">
        <v>108</v>
      </c>
      <c r="E10" s="14"/>
      <c r="F10" s="14" t="s">
        <v>104</v>
      </c>
      <c r="G10" s="14"/>
      <c r="H10" s="14" t="s">
        <v>105</v>
      </c>
      <c r="I10" s="64"/>
      <c r="J10" s="68"/>
      <c r="K10" s="69"/>
      <c r="L10" s="36"/>
      <c r="M10" s="37"/>
    </row>
    <row r="11" spans="2:13" ht="19.5" customHeight="1" x14ac:dyDescent="0.25">
      <c r="B11" s="47"/>
      <c r="C11" s="13" t="s">
        <v>13</v>
      </c>
      <c r="D11" s="14"/>
      <c r="E11" s="14"/>
      <c r="F11" s="14"/>
      <c r="G11" s="14"/>
      <c r="H11" s="14"/>
      <c r="I11" s="65"/>
      <c r="J11" s="70"/>
      <c r="K11" s="71"/>
      <c r="L11" s="36"/>
      <c r="M11" s="37"/>
    </row>
    <row r="12" spans="2:13" ht="19.5" customHeight="1" x14ac:dyDescent="0.25">
      <c r="B12" s="46" t="s">
        <v>14</v>
      </c>
      <c r="C12" s="13" t="s">
        <v>11</v>
      </c>
      <c r="D12" s="14"/>
      <c r="E12" s="14"/>
      <c r="F12" s="14"/>
      <c r="G12" s="14"/>
      <c r="H12" s="14"/>
      <c r="I12" s="63">
        <v>1</v>
      </c>
      <c r="J12" s="66">
        <f>SUM(I12,'WK 5 13-02-23'!J12:K14)</f>
        <v>14.3</v>
      </c>
      <c r="K12" s="67"/>
      <c r="L12" s="36">
        <f>I12/$I$27</f>
        <v>8.8888888888888892E-2</v>
      </c>
      <c r="M12" s="37">
        <f>J12/$J$27</f>
        <v>0.19337390128465179</v>
      </c>
    </row>
    <row r="13" spans="2:13" ht="19.5" customHeight="1" x14ac:dyDescent="0.25">
      <c r="B13" s="47"/>
      <c r="C13" s="13" t="s">
        <v>12</v>
      </c>
      <c r="D13" s="14" t="s">
        <v>29</v>
      </c>
      <c r="E13" s="14"/>
      <c r="F13" s="14"/>
      <c r="G13" s="14"/>
      <c r="H13" s="14"/>
      <c r="I13" s="64"/>
      <c r="J13" s="68"/>
      <c r="K13" s="69"/>
      <c r="L13" s="36"/>
      <c r="M13" s="37"/>
    </row>
    <row r="14" spans="2:13" ht="19.5" customHeight="1" x14ac:dyDescent="0.25">
      <c r="B14" s="47"/>
      <c r="C14" s="13" t="s">
        <v>13</v>
      </c>
      <c r="D14" s="14"/>
      <c r="E14" s="14"/>
      <c r="F14" s="14"/>
      <c r="G14" s="14"/>
      <c r="H14" s="14"/>
      <c r="I14" s="65"/>
      <c r="J14" s="70"/>
      <c r="K14" s="71"/>
      <c r="L14" s="36"/>
      <c r="M14" s="37"/>
    </row>
    <row r="15" spans="2:13" ht="19.5" customHeight="1" x14ac:dyDescent="0.25">
      <c r="B15" s="46" t="s">
        <v>15</v>
      </c>
      <c r="C15" s="13" t="s">
        <v>11</v>
      </c>
      <c r="D15" s="14"/>
      <c r="E15" s="14"/>
      <c r="F15" s="14"/>
      <c r="G15" s="14"/>
      <c r="H15" s="14"/>
      <c r="I15" s="63"/>
      <c r="J15" s="66">
        <f>SUM(I15,'WK 5 13-02-23'!J15:K17)</f>
        <v>11.8</v>
      </c>
      <c r="K15" s="67"/>
      <c r="L15" s="36">
        <f>I15/$I$27</f>
        <v>0</v>
      </c>
      <c r="M15" s="37">
        <f>J15/$J$27</f>
        <v>0.15956727518593644</v>
      </c>
    </row>
    <row r="16" spans="2:13" ht="19.5" customHeight="1" x14ac:dyDescent="0.25">
      <c r="B16" s="47"/>
      <c r="C16" s="13" t="s">
        <v>12</v>
      </c>
      <c r="D16" s="14"/>
      <c r="E16" s="14"/>
      <c r="F16" s="14"/>
      <c r="G16" s="14"/>
      <c r="H16" s="14"/>
      <c r="I16" s="64"/>
      <c r="J16" s="68"/>
      <c r="K16" s="69"/>
      <c r="L16" s="36"/>
      <c r="M16" s="37"/>
    </row>
    <row r="17" spans="2:13" ht="19.5" customHeight="1" x14ac:dyDescent="0.25">
      <c r="B17" s="47"/>
      <c r="C17" s="13" t="s">
        <v>13</v>
      </c>
      <c r="D17" s="14"/>
      <c r="E17" s="14"/>
      <c r="F17" s="14"/>
      <c r="G17" s="14"/>
      <c r="H17" s="14"/>
      <c r="I17" s="65"/>
      <c r="J17" s="70"/>
      <c r="K17" s="71"/>
      <c r="L17" s="36"/>
      <c r="M17" s="37"/>
    </row>
    <row r="18" spans="2:13" ht="19.5" customHeight="1" x14ac:dyDescent="0.25">
      <c r="B18" s="46" t="s">
        <v>16</v>
      </c>
      <c r="C18" s="13" t="s">
        <v>11</v>
      </c>
      <c r="D18" s="14" t="s">
        <v>26</v>
      </c>
      <c r="E18" s="14"/>
      <c r="F18" s="14" t="s">
        <v>26</v>
      </c>
      <c r="G18" s="14" t="s">
        <v>27</v>
      </c>
      <c r="H18" s="14" t="s">
        <v>28</v>
      </c>
      <c r="I18" s="63">
        <v>6.25</v>
      </c>
      <c r="J18" s="66">
        <f>SUM(I18,'WK 5 13-02-23'!J18:K20)</f>
        <v>17.75</v>
      </c>
      <c r="K18" s="67"/>
      <c r="L18" s="36">
        <f>I18/$I$27</f>
        <v>0.55555555555555558</v>
      </c>
      <c r="M18" s="37">
        <f>J18/$J$27</f>
        <v>0.24002704530087896</v>
      </c>
    </row>
    <row r="19" spans="2:13" ht="56.25" customHeight="1" x14ac:dyDescent="0.25">
      <c r="B19" s="47"/>
      <c r="C19" s="13" t="s">
        <v>12</v>
      </c>
      <c r="D19" s="14" t="s">
        <v>29</v>
      </c>
      <c r="E19" s="14"/>
      <c r="F19" s="14" t="s">
        <v>30</v>
      </c>
      <c r="G19" s="14" t="s">
        <v>31</v>
      </c>
      <c r="H19" s="14" t="s">
        <v>32</v>
      </c>
      <c r="I19" s="64"/>
      <c r="J19" s="68"/>
      <c r="K19" s="69"/>
      <c r="L19" s="36"/>
      <c r="M19" s="37"/>
    </row>
    <row r="20" spans="2:13" ht="19.5" customHeight="1" x14ac:dyDescent="0.25">
      <c r="B20" s="47"/>
      <c r="C20" s="13" t="s">
        <v>13</v>
      </c>
      <c r="D20" s="14" t="s">
        <v>19</v>
      </c>
      <c r="E20" s="14"/>
      <c r="F20" s="14" t="s">
        <v>33</v>
      </c>
      <c r="G20" s="14" t="s">
        <v>26</v>
      </c>
      <c r="H20" s="14" t="s">
        <v>26</v>
      </c>
      <c r="I20" s="65"/>
      <c r="J20" s="70"/>
      <c r="K20" s="71"/>
      <c r="L20" s="36"/>
      <c r="M20" s="37"/>
    </row>
    <row r="21" spans="2:13" ht="19.5" customHeight="1" x14ac:dyDescent="0.25">
      <c r="B21" s="46" t="s">
        <v>17</v>
      </c>
      <c r="C21" s="13" t="s">
        <v>11</v>
      </c>
      <c r="D21" s="14"/>
      <c r="E21" s="14"/>
      <c r="F21" s="14"/>
      <c r="G21" s="14"/>
      <c r="H21" s="14"/>
      <c r="I21" s="63"/>
      <c r="J21" s="66">
        <f>SUM(I21,'WK 5 13-02-23'!J21:K23)</f>
        <v>5.5</v>
      </c>
      <c r="K21" s="67"/>
      <c r="L21" s="36">
        <f>I21/$I$27</f>
        <v>0</v>
      </c>
      <c r="M21" s="37">
        <f>J21/$J$27</f>
        <v>7.4374577417173765E-2</v>
      </c>
    </row>
    <row r="22" spans="2:13" ht="19.5" customHeight="1" x14ac:dyDescent="0.25">
      <c r="B22" s="47"/>
      <c r="C22" s="13" t="s">
        <v>12</v>
      </c>
      <c r="D22" s="14"/>
      <c r="E22" s="14"/>
      <c r="F22" s="14"/>
      <c r="G22" s="14"/>
      <c r="H22" s="14"/>
      <c r="I22" s="64"/>
      <c r="J22" s="68"/>
      <c r="K22" s="69"/>
      <c r="L22" s="36"/>
      <c r="M22" s="37"/>
    </row>
    <row r="23" spans="2:13" ht="19.5" customHeight="1" x14ac:dyDescent="0.25">
      <c r="B23" s="47"/>
      <c r="C23" s="13" t="s">
        <v>13</v>
      </c>
      <c r="D23" s="14"/>
      <c r="E23" s="14"/>
      <c r="F23" s="14"/>
      <c r="G23" s="14"/>
      <c r="H23" s="14"/>
      <c r="I23" s="65"/>
      <c r="J23" s="70"/>
      <c r="K23" s="71"/>
      <c r="L23" s="36"/>
      <c r="M23" s="37"/>
    </row>
    <row r="24" spans="2:13" ht="19.5" customHeight="1" x14ac:dyDescent="0.25">
      <c r="B24" s="46" t="s">
        <v>18</v>
      </c>
      <c r="C24" s="13" t="s">
        <v>11</v>
      </c>
      <c r="D24" s="14"/>
      <c r="E24" s="14"/>
      <c r="F24" s="14"/>
      <c r="G24" s="14"/>
      <c r="H24" s="14"/>
      <c r="I24" s="63"/>
      <c r="J24" s="66">
        <f>SUM(I24,'WK 5 13-02-23'!J24:K26)</f>
        <v>0</v>
      </c>
      <c r="K24" s="67"/>
      <c r="L24" s="36">
        <f>I24/$I$27</f>
        <v>0</v>
      </c>
      <c r="M24" s="37">
        <f>J24/$J$27</f>
        <v>0</v>
      </c>
    </row>
    <row r="25" spans="2:13" ht="42.6" customHeight="1" x14ac:dyDescent="0.25">
      <c r="B25" s="47"/>
      <c r="C25" s="13" t="s">
        <v>12</v>
      </c>
      <c r="D25" s="14"/>
      <c r="E25" s="14"/>
      <c r="F25" s="14"/>
      <c r="G25" s="14"/>
      <c r="H25" s="14"/>
      <c r="I25" s="64"/>
      <c r="J25" s="68"/>
      <c r="K25" s="69"/>
      <c r="L25" s="36"/>
      <c r="M25" s="37"/>
    </row>
    <row r="26" spans="2:13" ht="42.75" customHeight="1" x14ac:dyDescent="0.25">
      <c r="B26" s="47"/>
      <c r="C26" s="13" t="s">
        <v>13</v>
      </c>
      <c r="D26" s="14"/>
      <c r="E26" s="14"/>
      <c r="F26" s="14"/>
      <c r="G26" s="14"/>
      <c r="H26" s="14"/>
      <c r="I26" s="65"/>
      <c r="J26" s="70"/>
      <c r="K26" s="71"/>
      <c r="L26" s="36"/>
      <c r="M26" s="37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72">
        <f>SUM(I9:I26)</f>
        <v>11.25</v>
      </c>
      <c r="J27" s="72">
        <f>SUM(J9:K26)</f>
        <v>73.95</v>
      </c>
      <c r="K27" s="72"/>
      <c r="L27" s="38">
        <f>I27/$I$27*100</f>
        <v>100</v>
      </c>
      <c r="M27" s="37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73"/>
      <c r="J28" s="73"/>
      <c r="K28" s="73"/>
      <c r="L28" s="38"/>
      <c r="M28" s="37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73"/>
      <c r="J29" s="73"/>
      <c r="K29" s="73"/>
      <c r="L29" s="38"/>
      <c r="M29" s="37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9"/>
  <sheetViews>
    <sheetView zoomScale="70" zoomScaleNormal="70" workbookViewId="0">
      <selection activeCell="H13" sqref="H13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4" width="26.140625" bestFit="1" customWidth="1"/>
    <col min="5" max="5" width="27.7109375" bestFit="1" customWidth="1"/>
    <col min="6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4"/>
    </row>
    <row r="2" spans="2:13" ht="19.5" customHeight="1" x14ac:dyDescent="0.25">
      <c r="I2" s="17"/>
      <c r="J2" s="17"/>
      <c r="K2" s="4"/>
      <c r="L2" s="4"/>
    </row>
    <row r="3" spans="2:13" ht="19.5" customHeight="1" x14ac:dyDescent="0.25">
      <c r="I3" s="17"/>
      <c r="J3" s="17"/>
      <c r="K3" s="4"/>
      <c r="L3" s="4"/>
    </row>
    <row r="4" spans="2:13" ht="19.5" customHeight="1" x14ac:dyDescent="0.25">
      <c r="I4" s="17"/>
      <c r="J4" s="17"/>
      <c r="K4" s="4"/>
      <c r="L4" s="4"/>
    </row>
    <row r="5" spans="2:13" ht="19.5" customHeight="1" x14ac:dyDescent="0.25">
      <c r="I5" s="17"/>
      <c r="J5" s="17"/>
      <c r="K5" s="4"/>
      <c r="L5" s="4"/>
    </row>
    <row r="6" spans="2:13" ht="19.5" customHeight="1" x14ac:dyDescent="0.3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4"/>
    </row>
    <row r="7" spans="2:13" ht="19.5" customHeight="1" x14ac:dyDescent="0.25">
      <c r="I7" s="17"/>
      <c r="J7" s="17"/>
      <c r="K7" s="4"/>
      <c r="L7" s="4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25">
      <c r="B9" s="46" t="s">
        <v>10</v>
      </c>
      <c r="C9" s="13" t="s">
        <v>11</v>
      </c>
      <c r="D9" s="14"/>
      <c r="E9" s="14"/>
      <c r="F9" s="14"/>
      <c r="G9" s="14"/>
      <c r="H9" s="14"/>
      <c r="I9" s="48">
        <v>0.5</v>
      </c>
      <c r="J9" s="51">
        <f>SUM(I9,'WK 6 20-02-23 '!J9:K11)</f>
        <v>25.1</v>
      </c>
      <c r="K9" s="52"/>
      <c r="L9" s="41">
        <f>I9/$I$27</f>
        <v>5.8823529411764705E-2</v>
      </c>
      <c r="M9" s="33">
        <f>J9/$J$27</f>
        <v>0.30442692540933902</v>
      </c>
    </row>
    <row r="10" spans="2:13" ht="42" customHeight="1" x14ac:dyDescent="0.25">
      <c r="B10" s="47"/>
      <c r="C10" s="13" t="s">
        <v>12</v>
      </c>
      <c r="D10" s="14" t="s">
        <v>106</v>
      </c>
      <c r="E10" s="14" t="s">
        <v>103</v>
      </c>
      <c r="F10" s="14" t="s">
        <v>103</v>
      </c>
      <c r="G10" s="14" t="s">
        <v>103</v>
      </c>
      <c r="H10" s="14" t="s">
        <v>103</v>
      </c>
      <c r="I10" s="49"/>
      <c r="J10" s="53"/>
      <c r="K10" s="54"/>
      <c r="L10" s="44"/>
      <c r="M10" s="34"/>
    </row>
    <row r="11" spans="2:13" ht="42" customHeight="1" x14ac:dyDescent="0.25">
      <c r="B11" s="47"/>
      <c r="C11" s="13" t="s">
        <v>13</v>
      </c>
      <c r="D11" s="14"/>
      <c r="E11" s="14"/>
      <c r="F11" s="14"/>
      <c r="G11" s="14"/>
      <c r="H11" s="14"/>
      <c r="I11" s="50"/>
      <c r="J11" s="55"/>
      <c r="K11" s="56"/>
      <c r="L11" s="44"/>
      <c r="M11" s="34"/>
    </row>
    <row r="12" spans="2:13" ht="42" customHeight="1" x14ac:dyDescent="0.25">
      <c r="B12" s="46" t="s">
        <v>14</v>
      </c>
      <c r="C12" s="13" t="s">
        <v>11</v>
      </c>
      <c r="D12" s="14"/>
      <c r="E12" s="14"/>
      <c r="F12" s="14"/>
      <c r="G12" s="14"/>
      <c r="H12" s="14"/>
      <c r="I12" s="48">
        <v>3</v>
      </c>
      <c r="J12" s="51">
        <f>SUM(I12,'WK 6 20-02-23 '!J12:K14)</f>
        <v>17.3</v>
      </c>
      <c r="K12" s="52"/>
      <c r="L12" s="41">
        <f>I12/$I$27</f>
        <v>0.35294117647058826</v>
      </c>
      <c r="M12" s="33">
        <f>J12/$J$27</f>
        <v>0.20982413583990298</v>
      </c>
    </row>
    <row r="13" spans="2:13" ht="42" customHeight="1" x14ac:dyDescent="0.25">
      <c r="B13" s="47"/>
      <c r="C13" s="13" t="s">
        <v>12</v>
      </c>
      <c r="D13" s="14" t="s">
        <v>110</v>
      </c>
      <c r="E13" s="14"/>
      <c r="F13" s="14"/>
      <c r="G13" s="14" t="s">
        <v>111</v>
      </c>
      <c r="H13" s="14"/>
      <c r="I13" s="49"/>
      <c r="J13" s="53"/>
      <c r="K13" s="54"/>
      <c r="L13" s="44"/>
      <c r="M13" s="34"/>
    </row>
    <row r="14" spans="2:13" ht="42" customHeight="1" x14ac:dyDescent="0.25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44"/>
      <c r="M14" s="34"/>
    </row>
    <row r="15" spans="2:13" ht="42" customHeight="1" x14ac:dyDescent="0.25">
      <c r="B15" s="46" t="s">
        <v>15</v>
      </c>
      <c r="C15" s="13" t="s">
        <v>11</v>
      </c>
      <c r="D15" s="14"/>
      <c r="E15" s="14"/>
      <c r="F15" s="14"/>
      <c r="G15" s="14"/>
      <c r="H15" s="14"/>
      <c r="I15" s="48"/>
      <c r="J15" s="51">
        <f>SUM(I15,'WK 6 20-02-23 '!J15:K17)</f>
        <v>11.8</v>
      </c>
      <c r="K15" s="52"/>
      <c r="L15" s="41">
        <f>I15/$I$27</f>
        <v>0</v>
      </c>
      <c r="M15" s="33">
        <f>J15/$J$27</f>
        <v>0.14311704063068525</v>
      </c>
    </row>
    <row r="16" spans="2:13" ht="42" customHeight="1" x14ac:dyDescent="0.25">
      <c r="B16" s="47"/>
      <c r="C16" s="13" t="s">
        <v>12</v>
      </c>
      <c r="D16" s="14"/>
      <c r="E16" s="14"/>
      <c r="F16" s="14"/>
      <c r="G16" s="14"/>
      <c r="H16" s="14"/>
      <c r="I16" s="49"/>
      <c r="J16" s="53"/>
      <c r="K16" s="54"/>
      <c r="L16" s="44"/>
      <c r="M16" s="34"/>
    </row>
    <row r="17" spans="2:13" ht="42" customHeight="1" x14ac:dyDescent="0.25">
      <c r="B17" s="47"/>
      <c r="C17" s="13" t="s">
        <v>13</v>
      </c>
      <c r="D17" s="14"/>
      <c r="E17" s="14"/>
      <c r="F17" s="14"/>
      <c r="G17" s="14"/>
      <c r="H17" s="14"/>
      <c r="I17" s="50"/>
      <c r="J17" s="55"/>
      <c r="K17" s="56"/>
      <c r="L17" s="44"/>
      <c r="M17" s="34"/>
    </row>
    <row r="18" spans="2:13" ht="42" customHeight="1" x14ac:dyDescent="0.25">
      <c r="B18" s="46" t="s">
        <v>16</v>
      </c>
      <c r="C18" s="13" t="s">
        <v>11</v>
      </c>
      <c r="D18" s="14" t="s">
        <v>19</v>
      </c>
      <c r="E18" s="14" t="s">
        <v>19</v>
      </c>
      <c r="F18" s="14" t="s">
        <v>20</v>
      </c>
      <c r="G18" s="14"/>
      <c r="H18" s="14"/>
      <c r="I18" s="48">
        <v>5</v>
      </c>
      <c r="J18" s="51">
        <f>SUM(I18,'WK 6 20-02-23 '!J18:K20)</f>
        <v>22.75</v>
      </c>
      <c r="K18" s="52"/>
      <c r="L18" s="41">
        <f>I18/$I$27</f>
        <v>0.58823529411764708</v>
      </c>
      <c r="M18" s="33">
        <f>J18/$J$27</f>
        <v>0.27592480291085503</v>
      </c>
    </row>
    <row r="19" spans="2:13" ht="63" customHeight="1" x14ac:dyDescent="0.25">
      <c r="B19" s="47"/>
      <c r="C19" s="13" t="s">
        <v>12</v>
      </c>
      <c r="D19" s="14" t="s">
        <v>21</v>
      </c>
      <c r="E19" s="14" t="s">
        <v>22</v>
      </c>
      <c r="F19" s="14" t="s">
        <v>23</v>
      </c>
      <c r="G19" s="14"/>
      <c r="H19" s="14"/>
      <c r="I19" s="49"/>
      <c r="J19" s="53"/>
      <c r="K19" s="54"/>
      <c r="L19" s="44"/>
      <c r="M19" s="34"/>
    </row>
    <row r="20" spans="2:13" ht="42" customHeight="1" x14ac:dyDescent="0.25">
      <c r="B20" s="47"/>
      <c r="C20" s="13" t="s">
        <v>13</v>
      </c>
      <c r="D20" s="14" t="s">
        <v>19</v>
      </c>
      <c r="E20" s="14" t="s">
        <v>19</v>
      </c>
      <c r="F20" s="14" t="s">
        <v>24</v>
      </c>
      <c r="G20" s="14"/>
      <c r="H20" s="14"/>
      <c r="I20" s="50"/>
      <c r="J20" s="55"/>
      <c r="K20" s="56"/>
      <c r="L20" s="44"/>
      <c r="M20" s="34"/>
    </row>
    <row r="21" spans="2:13" ht="46.5" customHeight="1" x14ac:dyDescent="0.25">
      <c r="B21" s="46" t="s">
        <v>17</v>
      </c>
      <c r="C21" s="13" t="s">
        <v>11</v>
      </c>
      <c r="D21" s="14"/>
      <c r="E21" s="14"/>
      <c r="F21" s="14"/>
      <c r="G21" s="14"/>
      <c r="H21" s="14"/>
      <c r="I21" s="48"/>
      <c r="J21" s="51">
        <f>SUM(I21,'WK 6 20-02-23 '!J21:K23)</f>
        <v>5.5</v>
      </c>
      <c r="K21" s="52"/>
      <c r="L21" s="41">
        <f>I21/$I$27</f>
        <v>0</v>
      </c>
      <c r="M21" s="33">
        <f>J21/$J$27</f>
        <v>6.6707095209217707E-2</v>
      </c>
    </row>
    <row r="22" spans="2:13" ht="50.1" customHeight="1" x14ac:dyDescent="0.25">
      <c r="B22" s="47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44"/>
      <c r="M22" s="34"/>
    </row>
    <row r="23" spans="2:13" ht="47.1" customHeight="1" x14ac:dyDescent="0.25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44"/>
      <c r="M23" s="34"/>
    </row>
    <row r="24" spans="2:13" ht="40.5" customHeight="1" x14ac:dyDescent="0.25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6 20-02-23 '!J24:K26)</f>
        <v>0</v>
      </c>
      <c r="K24" s="52"/>
      <c r="L24" s="41">
        <f>I24/$I$27</f>
        <v>0</v>
      </c>
      <c r="M24" s="33">
        <f>J24/$J$27</f>
        <v>0</v>
      </c>
    </row>
    <row r="25" spans="2:13" ht="42.6" customHeight="1" x14ac:dyDescent="0.25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44"/>
      <c r="M25" s="34"/>
    </row>
    <row r="26" spans="2:13" ht="42.75" customHeight="1" x14ac:dyDescent="0.25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44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57">
        <f>SUM(I9:I26)</f>
        <v>8.5</v>
      </c>
      <c r="J27" s="57">
        <f>SUM(J9:K26)</f>
        <v>82.45</v>
      </c>
      <c r="K27" s="59"/>
      <c r="L27" s="45">
        <f>SUM(L9:L26)</f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40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40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9"/>
  <sheetViews>
    <sheetView tabSelected="1" topLeftCell="A13" zoomScale="60" zoomScaleNormal="60" workbookViewId="0">
      <selection activeCell="H14" sqref="H14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25">
      <c r="J1" s="2"/>
      <c r="L1" s="4"/>
    </row>
    <row r="2" spans="2:13" ht="19.5" customHeight="1" x14ac:dyDescent="0.25">
      <c r="J2" s="2"/>
      <c r="L2" s="4"/>
    </row>
    <row r="3" spans="2:13" ht="19.5" customHeight="1" x14ac:dyDescent="0.25">
      <c r="J3" s="2"/>
      <c r="L3" s="4"/>
    </row>
    <row r="4" spans="2:13" ht="19.5" customHeight="1" x14ac:dyDescent="0.25">
      <c r="J4" s="2"/>
      <c r="L4" s="4"/>
    </row>
    <row r="5" spans="2:13" ht="19.5" customHeight="1" x14ac:dyDescent="0.25">
      <c r="J5" s="2"/>
      <c r="L5" s="4"/>
    </row>
    <row r="6" spans="2:13" ht="19.5" customHeight="1" x14ac:dyDescent="0.3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4"/>
    </row>
    <row r="7" spans="2:13" ht="19.5" customHeight="1" x14ac:dyDescent="0.25">
      <c r="J7" s="2"/>
      <c r="L7" s="4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25">
      <c r="B9" s="46" t="s">
        <v>10</v>
      </c>
      <c r="C9" s="13" t="s">
        <v>11</v>
      </c>
      <c r="D9" s="14"/>
      <c r="E9" s="14"/>
      <c r="F9" s="14"/>
      <c r="G9" s="14"/>
      <c r="H9" s="14"/>
      <c r="I9" s="48">
        <v>4.5</v>
      </c>
      <c r="J9" s="51">
        <f>SUM(I9,'WK 7 27-02-23'!J9:K11)</f>
        <v>29.6</v>
      </c>
      <c r="K9" s="52"/>
      <c r="L9" s="41">
        <f>I9/$I$27</f>
        <v>0.69230769230769229</v>
      </c>
      <c r="M9" s="33">
        <f>J9/$J$27</f>
        <v>0.33277121978639684</v>
      </c>
    </row>
    <row r="10" spans="2:13" ht="42" customHeight="1" x14ac:dyDescent="0.25">
      <c r="B10" s="47"/>
      <c r="C10" s="13" t="s">
        <v>12</v>
      </c>
      <c r="D10" s="14" t="s">
        <v>107</v>
      </c>
      <c r="E10" s="14"/>
      <c r="F10" s="14"/>
      <c r="G10" s="14"/>
      <c r="H10" s="14"/>
      <c r="I10" s="49"/>
      <c r="J10" s="53"/>
      <c r="K10" s="54"/>
      <c r="L10" s="39"/>
      <c r="M10" s="34"/>
    </row>
    <row r="11" spans="2:13" ht="42" customHeight="1" x14ac:dyDescent="0.25">
      <c r="B11" s="47"/>
      <c r="C11" s="13" t="s">
        <v>13</v>
      </c>
      <c r="D11" s="14"/>
      <c r="E11" s="14"/>
      <c r="F11" s="14"/>
      <c r="G11" s="14"/>
      <c r="H11" s="14"/>
      <c r="I11" s="50"/>
      <c r="J11" s="55"/>
      <c r="K11" s="56"/>
      <c r="L11" s="39"/>
      <c r="M11" s="34"/>
    </row>
    <row r="12" spans="2:13" ht="42" customHeight="1" x14ac:dyDescent="0.25">
      <c r="B12" s="46" t="s">
        <v>14</v>
      </c>
      <c r="C12" s="13" t="s">
        <v>11</v>
      </c>
      <c r="D12" s="14"/>
      <c r="E12" s="14"/>
      <c r="F12" s="14"/>
      <c r="G12" s="14"/>
      <c r="H12" s="14" t="s">
        <v>113</v>
      </c>
      <c r="I12" s="48">
        <v>2</v>
      </c>
      <c r="J12" s="51">
        <f>SUM(I12,'WK 7 27-02-23'!J12:K14)</f>
        <v>19.3</v>
      </c>
      <c r="K12" s="52"/>
      <c r="L12" s="39">
        <f t="shared" ref="L12:L27" si="0">I12/$I$27</f>
        <v>0.30769230769230771</v>
      </c>
      <c r="M12" s="33">
        <f>J12/$J$27</f>
        <v>0.21697582911748173</v>
      </c>
    </row>
    <row r="13" spans="2:13" ht="42" customHeight="1" x14ac:dyDescent="0.25">
      <c r="B13" s="47"/>
      <c r="C13" s="13" t="s">
        <v>12</v>
      </c>
      <c r="D13" s="14" t="s">
        <v>29</v>
      </c>
      <c r="E13" s="14"/>
      <c r="F13" s="14"/>
      <c r="G13" s="14" t="s">
        <v>114</v>
      </c>
      <c r="H13" s="14" t="s">
        <v>115</v>
      </c>
      <c r="I13" s="49"/>
      <c r="J13" s="53"/>
      <c r="K13" s="54"/>
      <c r="L13" s="39"/>
      <c r="M13" s="34"/>
    </row>
    <row r="14" spans="2:13" ht="42" customHeight="1" x14ac:dyDescent="0.25">
      <c r="B14" s="47"/>
      <c r="C14" s="13" t="s">
        <v>13</v>
      </c>
      <c r="D14" s="14"/>
      <c r="E14" s="14"/>
      <c r="F14" s="14"/>
      <c r="G14" s="14" t="s">
        <v>112</v>
      </c>
      <c r="H14" s="14"/>
      <c r="I14" s="50"/>
      <c r="J14" s="55"/>
      <c r="K14" s="56"/>
      <c r="L14" s="39"/>
      <c r="M14" s="34"/>
    </row>
    <row r="15" spans="2:13" ht="42" customHeight="1" x14ac:dyDescent="0.25">
      <c r="B15" s="46" t="s">
        <v>15</v>
      </c>
      <c r="C15" s="13" t="s">
        <v>11</v>
      </c>
      <c r="D15" s="14"/>
      <c r="E15" s="14"/>
      <c r="F15" s="14"/>
      <c r="G15" s="14"/>
      <c r="H15" s="14"/>
      <c r="I15" s="48"/>
      <c r="J15" s="51">
        <f>SUM(I15,'WK 7 27-02-23'!J15:K17)</f>
        <v>11.8</v>
      </c>
      <c r="K15" s="52"/>
      <c r="L15" s="39">
        <f t="shared" si="0"/>
        <v>0</v>
      </c>
      <c r="M15" s="33">
        <f>J15/$J$27</f>
        <v>0.13265879707700956</v>
      </c>
    </row>
    <row r="16" spans="2:13" ht="42" customHeight="1" x14ac:dyDescent="0.25">
      <c r="B16" s="47"/>
      <c r="C16" s="13" t="s">
        <v>12</v>
      </c>
      <c r="D16" s="14"/>
      <c r="E16" s="14"/>
      <c r="F16" s="14"/>
      <c r="G16" s="14"/>
      <c r="H16" s="14"/>
      <c r="I16" s="49"/>
      <c r="J16" s="53"/>
      <c r="K16" s="54"/>
      <c r="L16" s="39"/>
      <c r="M16" s="34"/>
    </row>
    <row r="17" spans="2:13" ht="42" customHeight="1" x14ac:dyDescent="0.25">
      <c r="B17" s="47"/>
      <c r="C17" s="13" t="s">
        <v>13</v>
      </c>
      <c r="D17" s="14"/>
      <c r="E17" s="14"/>
      <c r="F17" s="14"/>
      <c r="G17" s="14"/>
      <c r="H17" s="14"/>
      <c r="I17" s="50"/>
      <c r="J17" s="55"/>
      <c r="K17" s="56"/>
      <c r="L17" s="39"/>
      <c r="M17" s="34"/>
    </row>
    <row r="18" spans="2:13" ht="42" customHeight="1" x14ac:dyDescent="0.25">
      <c r="B18" s="46" t="s">
        <v>16</v>
      </c>
      <c r="C18" s="13" t="s">
        <v>11</v>
      </c>
      <c r="D18" s="14"/>
      <c r="E18" s="14"/>
      <c r="F18" s="14"/>
      <c r="G18" s="14"/>
      <c r="H18" s="14"/>
      <c r="I18" s="48"/>
      <c r="J18" s="51">
        <f>SUM(I18,'WK 7 27-02-23'!J18:K20)</f>
        <v>22.75</v>
      </c>
      <c r="K18" s="52"/>
      <c r="L18" s="39">
        <f t="shared" si="0"/>
        <v>0</v>
      </c>
      <c r="M18" s="33">
        <f>J18/$J$27</f>
        <v>0.25576166385609894</v>
      </c>
    </row>
    <row r="19" spans="2:13" ht="42" customHeight="1" x14ac:dyDescent="0.25">
      <c r="B19" s="47"/>
      <c r="C19" s="13" t="s">
        <v>12</v>
      </c>
      <c r="D19" s="14"/>
      <c r="E19" s="14"/>
      <c r="F19" s="14"/>
      <c r="G19" s="14"/>
      <c r="H19" s="14"/>
      <c r="I19" s="49"/>
      <c r="J19" s="53"/>
      <c r="K19" s="54"/>
      <c r="L19" s="39"/>
      <c r="M19" s="34"/>
    </row>
    <row r="20" spans="2:13" ht="42" customHeight="1" x14ac:dyDescent="0.25">
      <c r="B20" s="47"/>
      <c r="C20" s="13" t="s">
        <v>13</v>
      </c>
      <c r="D20" s="14"/>
      <c r="E20" s="14"/>
      <c r="F20" s="14"/>
      <c r="G20" s="14"/>
      <c r="H20" s="14"/>
      <c r="I20" s="50"/>
      <c r="J20" s="55"/>
      <c r="K20" s="56"/>
      <c r="L20" s="39"/>
      <c r="M20" s="34"/>
    </row>
    <row r="21" spans="2:13" ht="46.5" customHeight="1" x14ac:dyDescent="0.25">
      <c r="B21" s="46" t="s">
        <v>17</v>
      </c>
      <c r="C21" s="13" t="s">
        <v>11</v>
      </c>
      <c r="D21" s="14"/>
      <c r="E21" s="14"/>
      <c r="F21" s="14"/>
      <c r="G21" s="14"/>
      <c r="H21" s="14"/>
      <c r="I21" s="48"/>
      <c r="J21" s="51">
        <f>SUM(I21,'WK 7 27-02-23'!J21:K23)</f>
        <v>5.5</v>
      </c>
      <c r="K21" s="52"/>
      <c r="L21" s="39">
        <f t="shared" si="0"/>
        <v>0</v>
      </c>
      <c r="M21" s="33">
        <f>J21/$J$27</f>
        <v>6.1832490163012926E-2</v>
      </c>
    </row>
    <row r="22" spans="2:13" ht="50.1" customHeight="1" x14ac:dyDescent="0.25">
      <c r="B22" s="47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39"/>
      <c r="M22" s="34"/>
    </row>
    <row r="23" spans="2:13" ht="47.1" customHeight="1" x14ac:dyDescent="0.25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39"/>
      <c r="M23" s="34"/>
    </row>
    <row r="24" spans="2:13" ht="40.5" customHeight="1" x14ac:dyDescent="0.25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7 27-02-23'!J24:K26)</f>
        <v>0</v>
      </c>
      <c r="K24" s="52"/>
      <c r="L24" s="39">
        <f t="shared" si="0"/>
        <v>0</v>
      </c>
      <c r="M24" s="33">
        <f>J24/$J$27</f>
        <v>0</v>
      </c>
    </row>
    <row r="25" spans="2:13" ht="42.6" customHeight="1" x14ac:dyDescent="0.25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39"/>
      <c r="M25" s="34"/>
    </row>
    <row r="26" spans="2:13" ht="42.75" customHeight="1" x14ac:dyDescent="0.25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39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42">
        <f>SUM(I9:I26)</f>
        <v>6.5</v>
      </c>
      <c r="J27" s="57">
        <f>SUM(J9:K26)</f>
        <v>88.95</v>
      </c>
      <c r="K27" s="74"/>
      <c r="L27" s="39">
        <f t="shared" si="0"/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43"/>
      <c r="J28" s="43"/>
      <c r="K28" s="43"/>
      <c r="L28" s="40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43"/>
      <c r="J29" s="43"/>
      <c r="K29" s="43"/>
      <c r="L29" s="40"/>
      <c r="M29" s="34"/>
    </row>
  </sheetData>
  <mergeCells count="20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J27:K27"/>
    <mergeCell ref="B21:B23"/>
    <mergeCell ref="I21:I23"/>
    <mergeCell ref="J21:K23"/>
    <mergeCell ref="B24:B26"/>
    <mergeCell ref="I24:I26"/>
    <mergeCell ref="J24:K26"/>
  </mergeCells>
  <pageMargins left="0.7" right="0.7" top="0.75" bottom="0.75" header="0.3" footer="0.3"/>
  <ignoredErrors>
    <ignoredError sqref="L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Cloke</cp:lastModifiedBy>
  <dcterms:created xsi:type="dcterms:W3CDTF">2023-03-01T16:57:58Z</dcterms:created>
  <dcterms:modified xsi:type="dcterms:W3CDTF">2023-03-09T18:46:10Z</dcterms:modified>
</cp:coreProperties>
</file>