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30" documentId="13_ncr:1_{8181C02E-2ED7-4675-BFB9-0EBA3198EB2C}" xr6:coauthVersionLast="47" xr6:coauthVersionMax="47" xr10:uidLastSave="{7C9B79B6-B631-4557-887F-EE2719B827C9}"/>
  <bookViews>
    <workbookView xWindow="-98" yWindow="-98" windowWidth="20715" windowHeight="13425" firstSheet="11" activeTab="12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10 20-03-23" sheetId="11" r:id="rId11"/>
    <sheet name="WK 11 27-03-23" sheetId="12" r:id="rId12"/>
    <sheet name="WK 12 03-04-23" sheetId="13" r:id="rId13"/>
    <sheet name="WK 13 10-04-23" sheetId="14" r:id="rId14"/>
    <sheet name="WK 14 17-04-23" sheetId="15" r:id="rId15"/>
    <sheet name="WK15 24-04-23" sheetId="16" r:id="rId16"/>
    <sheet name="WK16 01-05-2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7" l="1"/>
  <c r="I22" i="17"/>
  <c r="L10" i="17" s="1"/>
  <c r="L19" i="17"/>
  <c r="J19" i="17"/>
  <c r="L16" i="17"/>
  <c r="J16" i="17"/>
  <c r="M16" i="17" s="1"/>
  <c r="L13" i="17"/>
  <c r="J13" i="17"/>
  <c r="J10" i="17"/>
  <c r="L7" i="17"/>
  <c r="J7" i="17"/>
  <c r="L4" i="17"/>
  <c r="J4" i="17"/>
  <c r="J22" i="17" s="1"/>
  <c r="I22" i="16"/>
  <c r="L16" i="16" s="1"/>
  <c r="J19" i="16"/>
  <c r="J16" i="16"/>
  <c r="J13" i="16"/>
  <c r="J10" i="16"/>
  <c r="J7" i="16"/>
  <c r="J4" i="16"/>
  <c r="J22" i="16" s="1"/>
  <c r="I22" i="15"/>
  <c r="L16" i="15" s="1"/>
  <c r="J19" i="15"/>
  <c r="J16" i="15"/>
  <c r="J13" i="15"/>
  <c r="J10" i="15"/>
  <c r="J7" i="15"/>
  <c r="J4" i="15"/>
  <c r="J22" i="15" s="1"/>
  <c r="I22" i="14"/>
  <c r="L16" i="14" s="1"/>
  <c r="J19" i="14"/>
  <c r="J16" i="14"/>
  <c r="J13" i="14"/>
  <c r="J10" i="14"/>
  <c r="J7" i="14"/>
  <c r="J4" i="14"/>
  <c r="I22" i="13"/>
  <c r="L13" i="13" s="1"/>
  <c r="L22" i="12"/>
  <c r="I22" i="12"/>
  <c r="L10" i="12" s="1"/>
  <c r="L19" i="12"/>
  <c r="L16" i="12"/>
  <c r="L13" i="12"/>
  <c r="L7" i="12"/>
  <c r="L4" i="12"/>
  <c r="I22" i="11"/>
  <c r="L10" i="11" s="1"/>
  <c r="L13" i="11"/>
  <c r="L22" i="10"/>
  <c r="I22" i="10"/>
  <c r="L10" i="10" s="1"/>
  <c r="L19" i="10"/>
  <c r="L16" i="10"/>
  <c r="L13" i="10"/>
  <c r="L7" i="10"/>
  <c r="L4" i="10"/>
  <c r="I22" i="9"/>
  <c r="L13" i="9"/>
  <c r="L10" i="9"/>
  <c r="I22" i="8"/>
  <c r="L10" i="8" s="1"/>
  <c r="L19" i="8"/>
  <c r="L16" i="8"/>
  <c r="L13" i="8"/>
  <c r="L7" i="8"/>
  <c r="L4" i="8"/>
  <c r="L22" i="8" s="1"/>
  <c r="I22" i="7"/>
  <c r="L13" i="7" s="1"/>
  <c r="L10" i="7"/>
  <c r="L22" i="6"/>
  <c r="I22" i="6"/>
  <c r="L10" i="6" s="1"/>
  <c r="L19" i="6"/>
  <c r="L16" i="6"/>
  <c r="L13" i="6"/>
  <c r="L7" i="6"/>
  <c r="L4" i="6"/>
  <c r="I22" i="5"/>
  <c r="L13" i="5"/>
  <c r="L10" i="5"/>
  <c r="L22" i="4"/>
  <c r="I22" i="4"/>
  <c r="L10" i="4" s="1"/>
  <c r="L19" i="4"/>
  <c r="L16" i="4"/>
  <c r="L13" i="4"/>
  <c r="L7" i="4"/>
  <c r="L4" i="4"/>
  <c r="L22" i="3"/>
  <c r="I22" i="3"/>
  <c r="L19" i="3" s="1"/>
  <c r="J19" i="3"/>
  <c r="L13" i="3"/>
  <c r="L10" i="3"/>
  <c r="L7" i="3"/>
  <c r="J7" i="3"/>
  <c r="I22" i="2"/>
  <c r="L10" i="2" s="1"/>
  <c r="L19" i="2"/>
  <c r="J19" i="2"/>
  <c r="J16" i="2"/>
  <c r="J16" i="3" s="1"/>
  <c r="L13" i="2"/>
  <c r="J13" i="2"/>
  <c r="J10" i="2"/>
  <c r="J10" i="3" s="1"/>
  <c r="L7" i="2"/>
  <c r="J7" i="2"/>
  <c r="L4" i="2"/>
  <c r="J4" i="2"/>
  <c r="J4" i="3" s="1"/>
  <c r="M7" i="15" l="1"/>
  <c r="M19" i="15"/>
  <c r="M10" i="15"/>
  <c r="L13" i="14"/>
  <c r="M22" i="17"/>
  <c r="M19" i="17"/>
  <c r="M7" i="17"/>
  <c r="M10" i="17"/>
  <c r="M13" i="17"/>
  <c r="M4" i="17"/>
  <c r="M22" i="16"/>
  <c r="M4" i="16"/>
  <c r="M16" i="16"/>
  <c r="M13" i="16"/>
  <c r="M7" i="16"/>
  <c r="M19" i="16"/>
  <c r="M10" i="16"/>
  <c r="L10" i="16"/>
  <c r="L7" i="16"/>
  <c r="L19" i="16"/>
  <c r="L22" i="16"/>
  <c r="L13" i="16"/>
  <c r="L4" i="16"/>
  <c r="M22" i="15"/>
  <c r="M16" i="15"/>
  <c r="M4" i="15"/>
  <c r="M13" i="15"/>
  <c r="L10" i="15"/>
  <c r="L7" i="15"/>
  <c r="L19" i="15"/>
  <c r="L22" i="15"/>
  <c r="L13" i="15"/>
  <c r="L4" i="15"/>
  <c r="M19" i="14"/>
  <c r="J22" i="14"/>
  <c r="M10" i="14" s="1"/>
  <c r="L7" i="14"/>
  <c r="L19" i="14"/>
  <c r="L22" i="14"/>
  <c r="L10" i="14"/>
  <c r="L4" i="14"/>
  <c r="L10" i="13"/>
  <c r="J16" i="4"/>
  <c r="J4" i="4"/>
  <c r="J10" i="4"/>
  <c r="L16" i="2"/>
  <c r="J19" i="4"/>
  <c r="J22" i="2"/>
  <c r="J13" i="3"/>
  <c r="J22" i="3" s="1"/>
  <c r="L16" i="3"/>
  <c r="L4" i="3"/>
  <c r="L22" i="2"/>
  <c r="J7" i="4"/>
  <c r="L16" i="5"/>
  <c r="L4" i="5"/>
  <c r="L22" i="5"/>
  <c r="L19" i="5"/>
  <c r="L7" i="5"/>
  <c r="L16" i="7"/>
  <c r="L4" i="7"/>
  <c r="L22" i="7"/>
  <c r="L19" i="7"/>
  <c r="L7" i="7"/>
  <c r="L16" i="9"/>
  <c r="L4" i="9"/>
  <c r="L22" i="9"/>
  <c r="L19" i="9"/>
  <c r="L7" i="9"/>
  <c r="L16" i="11"/>
  <c r="L4" i="11"/>
  <c r="L22" i="11"/>
  <c r="L19" i="11"/>
  <c r="L7" i="11"/>
  <c r="L16" i="13"/>
  <c r="L4" i="13"/>
  <c r="L22" i="13"/>
  <c r="L19" i="13"/>
  <c r="L7" i="13"/>
  <c r="M22" i="14" l="1"/>
  <c r="M13" i="14"/>
  <c r="M16" i="14"/>
  <c r="M4" i="14"/>
  <c r="M7" i="14"/>
  <c r="M22" i="3"/>
  <c r="M16" i="3"/>
  <c r="M10" i="3"/>
  <c r="M19" i="3"/>
  <c r="M4" i="3"/>
  <c r="M7" i="3"/>
  <c r="M7" i="2"/>
  <c r="M22" i="2"/>
  <c r="M19" i="2"/>
  <c r="M4" i="2"/>
  <c r="M10" i="2"/>
  <c r="J7" i="5"/>
  <c r="M16" i="2"/>
  <c r="M13" i="2"/>
  <c r="J19" i="5"/>
  <c r="J10" i="5"/>
  <c r="J16" i="5"/>
  <c r="J13" i="4"/>
  <c r="M13" i="3"/>
  <c r="J22" i="4"/>
  <c r="M22" i="4" s="1"/>
  <c r="J4" i="5"/>
  <c r="M19" i="4" l="1"/>
  <c r="M10" i="4"/>
  <c r="J10" i="6"/>
  <c r="J16" i="6"/>
  <c r="J7" i="6"/>
  <c r="M4" i="4"/>
  <c r="J13" i="5"/>
  <c r="M13" i="4"/>
  <c r="J4" i="6"/>
  <c r="M16" i="4"/>
  <c r="J19" i="6"/>
  <c r="M7" i="4"/>
  <c r="J7" i="7" l="1"/>
  <c r="M7" i="6"/>
  <c r="J10" i="7"/>
  <c r="M10" i="6"/>
  <c r="J13" i="6"/>
  <c r="J19" i="7"/>
  <c r="J22" i="6"/>
  <c r="M22" i="6" s="1"/>
  <c r="J4" i="7"/>
  <c r="M4" i="6"/>
  <c r="J16" i="7"/>
  <c r="M16" i="6"/>
  <c r="J22" i="5"/>
  <c r="J16" i="8" l="1"/>
  <c r="J19" i="8"/>
  <c r="M19" i="6"/>
  <c r="J10" i="8"/>
  <c r="J4" i="8"/>
  <c r="M22" i="5"/>
  <c r="M16" i="5"/>
  <c r="M19" i="5"/>
  <c r="M7" i="5"/>
  <c r="M10" i="5"/>
  <c r="M4" i="5"/>
  <c r="M13" i="5"/>
  <c r="J13" i="7"/>
  <c r="M13" i="6"/>
  <c r="J7" i="8"/>
  <c r="J7" i="9" l="1"/>
  <c r="J19" i="9"/>
  <c r="J13" i="8"/>
  <c r="M13" i="7"/>
  <c r="J10" i="9"/>
  <c r="J22" i="7"/>
  <c r="J22" i="8"/>
  <c r="M22" i="8" s="1"/>
  <c r="J4" i="9"/>
  <c r="J16" i="9"/>
  <c r="J16" i="13" l="1"/>
  <c r="J16" i="11"/>
  <c r="J16" i="10"/>
  <c r="J16" i="12"/>
  <c r="J4" i="13"/>
  <c r="J4" i="11"/>
  <c r="J4" i="12"/>
  <c r="J4" i="10"/>
  <c r="M10" i="8"/>
  <c r="J19" i="12"/>
  <c r="J19" i="10"/>
  <c r="J19" i="13"/>
  <c r="J19" i="11"/>
  <c r="M4" i="8"/>
  <c r="J10" i="12"/>
  <c r="J10" i="10"/>
  <c r="J10" i="13"/>
  <c r="J10" i="11"/>
  <c r="M19" i="8"/>
  <c r="M7" i="8"/>
  <c r="M16" i="8"/>
  <c r="M22" i="7"/>
  <c r="M7" i="7"/>
  <c r="M16" i="7"/>
  <c r="M10" i="7"/>
  <c r="M19" i="7"/>
  <c r="M4" i="7"/>
  <c r="J13" i="9"/>
  <c r="M13" i="8"/>
  <c r="J7" i="12"/>
  <c r="J7" i="10"/>
  <c r="J7" i="13"/>
  <c r="J7" i="11"/>
  <c r="J22" i="13" l="1"/>
  <c r="M22" i="13" s="1"/>
  <c r="J13" i="13"/>
  <c r="J13" i="11"/>
  <c r="J13" i="12"/>
  <c r="J13" i="10"/>
  <c r="J22" i="9"/>
  <c r="M10" i="13" l="1"/>
  <c r="M4" i="13"/>
  <c r="J22" i="10"/>
  <c r="M22" i="9"/>
  <c r="M10" i="9"/>
  <c r="M7" i="9"/>
  <c r="M4" i="9"/>
  <c r="M19" i="9"/>
  <c r="M16" i="9"/>
  <c r="M7" i="13"/>
  <c r="M16" i="13"/>
  <c r="M13" i="9"/>
  <c r="M13" i="13"/>
  <c r="J22" i="12"/>
  <c r="J22" i="11"/>
  <c r="M13" i="11" s="1"/>
  <c r="M19" i="13"/>
  <c r="M22" i="12" l="1"/>
  <c r="M10" i="12"/>
  <c r="M16" i="12"/>
  <c r="M4" i="12"/>
  <c r="M19" i="12"/>
  <c r="M7" i="12"/>
  <c r="M22" i="10"/>
  <c r="M16" i="10"/>
  <c r="M7" i="10"/>
  <c r="M4" i="10"/>
  <c r="M10" i="10"/>
  <c r="M19" i="10"/>
  <c r="M22" i="11"/>
  <c r="M16" i="11"/>
  <c r="M4" i="11"/>
  <c r="M7" i="11"/>
  <c r="M19" i="11"/>
  <c r="M10" i="11"/>
  <c r="M13" i="12"/>
  <c r="M13" i="10"/>
</calcChain>
</file>

<file path=xl/sharedStrings.xml><?xml version="1.0" encoding="utf-8"?>
<sst xmlns="http://schemas.openxmlformats.org/spreadsheetml/2006/main" count="838" uniqueCount="158">
  <si>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</si>
  <si>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</si>
  <si>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</si>
  <si>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</si>
  <si>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</si>
  <si>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</si>
  <si>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</si>
  <si>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</si>
  <si>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</si>
  <si>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</si>
  <si>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</si>
  <si>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</si>
  <si>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</si>
  <si>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</si>
  <si>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</si>
  <si>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</si>
  <si>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</si>
  <si>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</si>
  <si>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</si>
  <si>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Agenda &amp; Spreadsheets</t>
  </si>
  <si>
    <t>Meeting , Minutes emails</t>
  </si>
  <si>
    <t xml:space="preserve">Agena Spreadsheets </t>
  </si>
  <si>
    <t>emails and chat messages</t>
  </si>
  <si>
    <t>Preporation for the Client meetingMeeting with Client</t>
  </si>
  <si>
    <t>Team meeting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</si>
  <si>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</si>
  <si>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</si>
  <si>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</si>
  <si>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</si>
  <si>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</si>
  <si>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</si>
  <si>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</si>
  <si>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</si>
  <si>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</si>
  <si>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</si>
  <si>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</si>
  <si>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</si>
  <si>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</si>
  <si>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</si>
  <si>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</si>
  <si>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</si>
  <si>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</si>
  <si>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</si>
  <si>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</si>
  <si>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</si>
  <si>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</si>
  <si>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</si>
  <si>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</si>
  <si>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</si>
  <si>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</si>
  <si>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</si>
  <si>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</si>
  <si>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</si>
  <si>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</si>
  <si>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</si>
  <si>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</si>
  <si>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</si>
  <si>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</si>
  <si>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</si>
  <si>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</si>
  <si>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</si>
  <si>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</si>
  <si>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</si>
  <si>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</si>
  <si>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</si>
  <si>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</si>
  <si>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</si>
  <si>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</si>
  <si>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</si>
  <si>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</si>
  <si>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</si>
  <si>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</si>
  <si>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</si>
  <si>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</si>
  <si>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</si>
  <si>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</si>
  <si>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</si>
  <si>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</si>
  <si>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</si>
  <si>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</si>
  <si>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</si>
  <si>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</si>
  <si>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</si>
  <si>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</si>
  <si>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</si>
  <si>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</si>
  <si>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</si>
  <si>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</si>
  <si>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</si>
  <si>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</si>
  <si>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</si>
  <si>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</si>
  <si>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</si>
  <si>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</si>
  <si>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</si>
  <si>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</si>
  <si>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</si>
  <si>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</si>
  <si>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</si>
  <si>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</si>
  <si>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</si>
  <si>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</si>
  <si>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</si>
  <si>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</si>
  <si>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</si>
  <si>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</si>
  <si>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</si>
  <si>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</si>
  <si>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</si>
  <si>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</si>
  <si>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</si>
  <si>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</si>
  <si>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</si>
  <si>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</si>
  <si>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</si>
  <si>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</si>
  <si>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</si>
  <si>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</si>
  <si>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</si>
  <si>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</si>
  <si>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</si>
  <si>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</si>
  <si>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</si>
  <si>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</si>
  <si>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</si>
  <si>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</si>
  <si>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</si>
  <si>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</si>
  <si>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</si>
  <si>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</si>
  <si>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</si>
  <si>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</si>
  <si>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</si>
  <si>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</si>
  <si>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</si>
  <si>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</si>
  <si>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</si>
  <si>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</si>
  <si>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</si>
  <si>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</si>
  <si>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</si>
  <si>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</si>
  <si>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</si>
  <si>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</si>
  <si>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</si>
  <si>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</si>
  <si>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set up database</t>
  </si>
  <si>
    <t>Worked on register and Login fetures</t>
  </si>
  <si>
    <t xml:space="preserve">Got register and login features working </t>
  </si>
  <si>
    <t>Worked on booking feature prototype</t>
  </si>
  <si>
    <t>Continued working on Booking prototype</t>
  </si>
  <si>
    <t xml:space="preserve">Finished the bokking feature prototype </t>
  </si>
  <si>
    <t>Team meeting with the team and updating the tables</t>
  </si>
  <si>
    <t>an email with the module lead and the client</t>
  </si>
  <si>
    <t>unavailable</t>
  </si>
  <si>
    <t>emails with the client and the press office</t>
  </si>
  <si>
    <t>Meeting with the team.  Emails to the press office and the module lead</t>
  </si>
  <si>
    <t>spreadsheet updates.  Peer review for group 49 agenda for monda meeting.  And emails to the team.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</si>
</sst>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h:mm:ss\ \t\t"/>
  </numFmts>
  <fonts count="8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center"/>
    </xf>
    <xf numFmtId="1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164" fontId="2" fillId="0" borderId="1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9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right"/>
    </xf>
    <xf numFmtId="0" fontId="2" fillId="0" borderId="3" xfId="0" applyFont="1" applyBorder="1" applyAlignment="1">
      <alignment horizontal="left" wrapText="1"/>
    </xf>
    <xf numFmtId="3" fontId="2" fillId="0" borderId="3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4" fontId="2" fillId="0" borderId="17" xfId="0" applyNumberFormat="1" applyFont="1" applyBorder="1" applyAlignment="1">
      <alignment horizontal="center" vertical="top"/>
    </xf>
    <xf numFmtId="4" fontId="2" fillId="0" borderId="3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4" fontId="2" fillId="0" borderId="8" xfId="0" applyNumberFormat="1" applyFont="1" applyBorder="1" applyAlignment="1">
      <alignment horizontal="center" vertical="top" wrapText="1"/>
    </xf>
    <xf numFmtId="4" fontId="2" fillId="0" borderId="12" xfId="0" applyNumberFormat="1" applyFont="1" applyBorder="1" applyAlignment="1">
      <alignment horizontal="center" wrapText="1"/>
    </xf>
    <xf numFmtId="4" fontId="2" fillId="0" borderId="14" xfId="0" applyNumberFormat="1" applyFont="1" applyBorder="1" applyAlignment="1">
      <alignment horizontal="center" wrapText="1"/>
    </xf>
    <xf numFmtId="4" fontId="2" fillId="0" borderId="9" xfId="0" applyNumberFormat="1" applyFont="1" applyBorder="1" applyAlignment="1">
      <alignment horizontal="center" vertical="top" wrapText="1"/>
    </xf>
    <xf numFmtId="4" fontId="2" fillId="0" borderId="10" xfId="0" applyNumberFormat="1" applyFont="1" applyBorder="1" applyAlignment="1">
      <alignment horizontal="center" wrapText="1"/>
    </xf>
    <xf numFmtId="4" fontId="2" fillId="0" borderId="11" xfId="0" applyNumberFormat="1" applyFont="1" applyBorder="1" applyAlignment="1">
      <alignment horizontal="center" wrapText="1"/>
    </xf>
    <xf numFmtId="4" fontId="2" fillId="0" borderId="13" xfId="0" applyNumberFormat="1" applyFont="1" applyBorder="1" applyAlignment="1">
      <alignment horizontal="center" wrapText="1"/>
    </xf>
    <xf numFmtId="4" fontId="2" fillId="0" borderId="15" xfId="0" applyNumberFormat="1" applyFont="1" applyBorder="1" applyAlignment="1">
      <alignment horizontal="center" wrapText="1"/>
    </xf>
    <xf numFmtId="4" fontId="2" fillId="0" borderId="16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9" fontId="1" fillId="2" borderId="2" xfId="0" applyNumberFormat="1" applyFont="1" applyFill="1" applyBorder="1" applyAlignment="1">
      <alignment horizontal="center"/>
    </xf>
    <xf numFmtId="4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4.25" x14ac:dyDescent="0.45"/>
  <cols>
    <col min="1" max="2" width="14.1328125" bestFit="1" customWidth="1"/>
    <col min="3" max="3" width="19.86328125" style="17" bestFit="1" customWidth="1"/>
    <col min="4" max="4" width="37.3984375" style="31" bestFit="1" customWidth="1"/>
  </cols>
  <sheetData>
    <row r="1" spans="3:4" ht="19.5" customHeight="1" x14ac:dyDescent="0.45">
      <c r="C1" s="3"/>
      <c r="D1" s="33"/>
    </row>
    <row r="2" spans="3:4" ht="19.5" customHeight="1" x14ac:dyDescent="0.45">
      <c r="C2" s="3"/>
      <c r="D2" s="33"/>
    </row>
    <row r="3" spans="3:4" ht="19.5" customHeight="1" x14ac:dyDescent="0.45">
      <c r="C3" s="3"/>
      <c r="D3" s="33"/>
    </row>
    <row r="4" spans="3:4" ht="27" customHeight="1" x14ac:dyDescent="0.45">
      <c r="C4" s="34" t="s">
        <v>139</v>
      </c>
      <c r="D4" s="35">
        <v>13</v>
      </c>
    </row>
    <row r="5" spans="3:4" ht="27" customHeight="1" x14ac:dyDescent="0.45">
      <c r="C5" s="34" t="s">
        <v>140</v>
      </c>
      <c r="D5" s="36" t="s">
        <v>141</v>
      </c>
    </row>
    <row r="6" spans="3:4" ht="27" customHeight="1" x14ac:dyDescent="0.45">
      <c r="C6" s="34" t="s">
        <v>142</v>
      </c>
      <c r="D6" s="36" t="s">
        <v>143</v>
      </c>
    </row>
    <row r="7" spans="3:4" ht="27" customHeight="1" x14ac:dyDescent="0.45">
      <c r="C7" s="34" t="s">
        <v>144</v>
      </c>
      <c r="D7" s="37">
        <v>44956</v>
      </c>
    </row>
    <row r="8" spans="3:4" ht="27" customHeight="1" x14ac:dyDescent="0.45">
      <c r="C8" s="34" t="s">
        <v>145</v>
      </c>
      <c r="D8" s="3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4"/>
  <sheetViews>
    <sheetView zoomScale="60" zoomScaleNormal="60" workbookViewId="0"/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2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41" t="s">
        <v>10</v>
      </c>
      <c r="C4" s="14" t="s">
        <v>11</v>
      </c>
      <c r="D4" s="15" t="s">
        <v>21</v>
      </c>
      <c r="E4" s="15"/>
      <c r="F4" s="15"/>
      <c r="G4" s="15"/>
      <c r="H4" s="15"/>
      <c r="I4" s="43">
        <v>5</v>
      </c>
      <c r="J4" s="46">
        <f>SUM(I4,'WK 8 06-03-23'!J4:K6)</f>
        <v>31.35</v>
      </c>
      <c r="K4" s="47"/>
      <c r="L4" s="16">
        <f>I4/$I$22</f>
        <v>0.55555555555555558</v>
      </c>
      <c r="M4" s="2">
        <f>J4/$J$22</f>
        <v>0.25654664484451717</v>
      </c>
    </row>
    <row r="5" spans="2:13" ht="42" customHeight="1" x14ac:dyDescent="0.45">
      <c r="B5" s="42"/>
      <c r="C5" s="14" t="s">
        <v>12</v>
      </c>
      <c r="D5" s="15" t="s">
        <v>20</v>
      </c>
      <c r="E5" s="15"/>
      <c r="F5" s="15" t="s">
        <v>22</v>
      </c>
      <c r="G5" s="15" t="s">
        <v>23</v>
      </c>
      <c r="H5" s="15"/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0.1111111111111111</v>
      </c>
      <c r="M7" s="2">
        <f>J7/$J$22</f>
        <v>0.16612111292962356</v>
      </c>
    </row>
    <row r="8" spans="2:13" ht="42" customHeight="1" x14ac:dyDescent="0.4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3</v>
      </c>
      <c r="J10" s="46">
        <f>SUM(I10,'WK 8 06-03-23'!J10:K12)</f>
        <v>25.3</v>
      </c>
      <c r="K10" s="47"/>
      <c r="L10" s="16">
        <f>I10/$I$22</f>
        <v>0.33333333333333331</v>
      </c>
      <c r="M10" s="2">
        <f>J10/$J$22</f>
        <v>0.20703764320785598</v>
      </c>
    </row>
    <row r="11" spans="2:13" ht="42" customHeight="1" x14ac:dyDescent="0.45">
      <c r="B11" s="42"/>
      <c r="C11" s="14" t="s">
        <v>12</v>
      </c>
      <c r="D11" s="15" t="s">
        <v>25</v>
      </c>
      <c r="E11" s="15"/>
      <c r="F11" s="15" t="s">
        <v>26</v>
      </c>
      <c r="G11" s="15" t="s">
        <v>27</v>
      </c>
      <c r="H11" s="15" t="s">
        <v>28</v>
      </c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 t="s">
        <v>29</v>
      </c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0.17798690671031095</v>
      </c>
    </row>
    <row r="14" spans="2:13" ht="42" customHeight="1" x14ac:dyDescent="0.4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0</v>
      </c>
      <c r="J16" s="46">
        <f>SUM(I16,'WK 8 06-03-23'!J16:K18)</f>
        <v>13.5</v>
      </c>
      <c r="K16" s="47"/>
      <c r="L16" s="16">
        <f>I16/$I$22</f>
        <v>0</v>
      </c>
      <c r="M16" s="2">
        <f>J16/$J$22</f>
        <v>0.11047463175122749</v>
      </c>
    </row>
    <row r="17" spans="2:13" ht="50.1" customHeight="1" x14ac:dyDescent="0.4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8.1833060556464804E-2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9</v>
      </c>
      <c r="J22" s="38">
        <f>SUM(J4:K21)</f>
        <v>122.2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M24"/>
  <sheetViews>
    <sheetView topLeftCell="A4" zoomScale="60" zoomScaleNormal="60" workbookViewId="0">
      <selection activeCell="G16" sqref="G1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2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41" t="s">
        <v>10</v>
      </c>
      <c r="C4" s="14" t="s">
        <v>11</v>
      </c>
      <c r="D4" s="15" t="s">
        <v>19</v>
      </c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0.15151515151515152</v>
      </c>
      <c r="M4" s="2">
        <f>J4/$J$22</f>
        <v>0.22243639167309179</v>
      </c>
    </row>
    <row r="5" spans="2:13" ht="42" customHeight="1" x14ac:dyDescent="0.45">
      <c r="B5" s="42"/>
      <c r="C5" s="14" t="s">
        <v>12</v>
      </c>
      <c r="D5" s="15" t="s">
        <v>20</v>
      </c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0.14880493446414805</v>
      </c>
    </row>
    <row r="8" spans="2:13" ht="42" customHeight="1" x14ac:dyDescent="0.4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0.17193523515805709</v>
      </c>
    </row>
    <row r="11" spans="2:13" ht="42" customHeight="1" x14ac:dyDescent="0.4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0.16769468003084043</v>
      </c>
    </row>
    <row r="14" spans="2:13" ht="42" customHeight="1" x14ac:dyDescent="0.4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14</v>
      </c>
      <c r="J16" s="46">
        <f>SUM(I16,'WK 8 06-03-23'!J16:K18)</f>
        <v>27.5</v>
      </c>
      <c r="K16" s="47"/>
      <c r="L16" s="16">
        <f>I16/$I$22</f>
        <v>0.84848484848484851</v>
      </c>
      <c r="M16" s="2">
        <f>J16/$J$22</f>
        <v>0.21202775636083271</v>
      </c>
    </row>
    <row r="17" spans="2:13" ht="50.1" customHeight="1" x14ac:dyDescent="0.45">
      <c r="B17" s="42"/>
      <c r="C17" s="14" t="s">
        <v>12</v>
      </c>
      <c r="D17" s="15"/>
      <c r="E17" s="15"/>
      <c r="F17" s="15" t="s">
        <v>147</v>
      </c>
      <c r="G17" s="15" t="s">
        <v>148</v>
      </c>
      <c r="H17" s="15"/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7.7101002313030076E-2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16.5</v>
      </c>
      <c r="J22" s="38">
        <f>SUM(J4:K21)</f>
        <v>129.69999999999999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B1:M24"/>
  <sheetViews>
    <sheetView zoomScale="60" zoomScaleNormal="60" workbookViewId="0">
      <selection activeCell="G5" sqref="G5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2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1</v>
      </c>
      <c r="M4" s="2">
        <f>J4/$J$22</f>
        <v>0.24935177182368196</v>
      </c>
    </row>
    <row r="5" spans="2:13" ht="42" customHeight="1" x14ac:dyDescent="0.45">
      <c r="B5" s="42"/>
      <c r="C5" s="14" t="s">
        <v>12</v>
      </c>
      <c r="D5" s="15" t="s">
        <v>152</v>
      </c>
      <c r="E5" s="15"/>
      <c r="F5" s="15"/>
      <c r="G5" s="15" t="s">
        <v>153</v>
      </c>
      <c r="H5" s="15"/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0.16681071737251513</v>
      </c>
    </row>
    <row r="8" spans="2:13" ht="42" customHeight="1" x14ac:dyDescent="0.4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0.19273984442523767</v>
      </c>
    </row>
    <row r="11" spans="2:13" ht="42" customHeight="1" x14ac:dyDescent="0.4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0.18798617113223853</v>
      </c>
    </row>
    <row r="14" spans="2:13" ht="42" customHeight="1" x14ac:dyDescent="0.4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0</v>
      </c>
      <c r="J16" s="46">
        <f>SUM(I16,'WK 8 06-03-23'!J16:K18)</f>
        <v>13.5</v>
      </c>
      <c r="K16" s="47"/>
      <c r="L16" s="16">
        <f>I16/$I$22</f>
        <v>0</v>
      </c>
      <c r="M16" s="2">
        <f>J16/$J$22</f>
        <v>0.11668107173725151</v>
      </c>
    </row>
    <row r="17" spans="2:13" ht="50.1" customHeight="1" x14ac:dyDescent="0.4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8.6430423509075191E-2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2.5</v>
      </c>
      <c r="J22" s="38">
        <f>SUM(J4:K21)</f>
        <v>115.7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B1:M24"/>
  <sheetViews>
    <sheetView tabSelected="1" topLeftCell="A5" zoomScale="60" zoomScaleNormal="60" workbookViewId="0">
      <selection activeCell="J4" sqref="J4:K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2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0.5</v>
      </c>
      <c r="J4" s="46">
        <f>SUM(I4,'WK 8 06-03-23'!J4:K6)</f>
        <v>26.85</v>
      </c>
      <c r="K4" s="47"/>
      <c r="L4" s="16">
        <f>I4/$I$22</f>
        <v>2.4390243902439025E-2</v>
      </c>
      <c r="M4" s="2">
        <f>J4/$J$22</f>
        <v>0.20082273747195217</v>
      </c>
    </row>
    <row r="5" spans="2:13" ht="42" customHeight="1" x14ac:dyDescent="0.45">
      <c r="B5" s="42"/>
      <c r="C5" s="14" t="s">
        <v>12</v>
      </c>
      <c r="D5" s="15" t="s">
        <v>154</v>
      </c>
      <c r="E5" s="15" t="s">
        <v>154</v>
      </c>
      <c r="F5" s="15" t="s">
        <v>154</v>
      </c>
      <c r="G5" s="15" t="s">
        <v>154</v>
      </c>
      <c r="H5" s="15" t="s">
        <v>155</v>
      </c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0.14435302916978313</v>
      </c>
    </row>
    <row r="8" spans="2:13" ht="42" customHeight="1" x14ac:dyDescent="0.4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0.16679132385938672</v>
      </c>
    </row>
    <row r="11" spans="2:13" ht="42" customHeight="1" x14ac:dyDescent="0.4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0.16267763649962605</v>
      </c>
    </row>
    <row r="14" spans="2:13" ht="42" customHeight="1" x14ac:dyDescent="0.4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0.97560975609756095</v>
      </c>
      <c r="M16" s="2">
        <f>J16/$J$22</f>
        <v>0.2505609573672401</v>
      </c>
    </row>
    <row r="17" spans="2:13" ht="50.1" customHeight="1" x14ac:dyDescent="0.4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7.4794315632011971E-2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20.5</v>
      </c>
      <c r="J22" s="38">
        <f>SUM(J4:K21)</f>
        <v>133.69999999999999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19CE-3366-43DA-BB5D-21080736719F}">
  <sheetPr>
    <outlinePr summaryBelow="0"/>
  </sheetPr>
  <dimension ref="B1:M24"/>
  <sheetViews>
    <sheetView zoomScale="60" zoomScaleNormal="60" workbookViewId="0">
      <selection activeCell="J4" sqref="J4:K6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2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</v>
      </c>
      <c r="J4" s="46">
        <f>SUM(I4,'WK 8 06-03-23'!J4:K6)</f>
        <v>26.35</v>
      </c>
      <c r="K4" s="47"/>
      <c r="L4" s="16">
        <f>I4/$I$22</f>
        <v>0</v>
      </c>
      <c r="M4" s="2">
        <f>J4/$J$22</f>
        <v>0.19782282282282285</v>
      </c>
    </row>
    <row r="5" spans="2:13" ht="42" customHeight="1" x14ac:dyDescent="0.45">
      <c r="B5" s="42"/>
      <c r="C5" s="14" t="s">
        <v>12</v>
      </c>
      <c r="D5" s="15" t="s">
        <v>154</v>
      </c>
      <c r="E5" s="15" t="s">
        <v>154</v>
      </c>
      <c r="F5" s="15" t="s">
        <v>154</v>
      </c>
      <c r="G5" s="15" t="s">
        <v>154</v>
      </c>
      <c r="H5" s="15" t="s">
        <v>154</v>
      </c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0.1448948948948949</v>
      </c>
    </row>
    <row r="8" spans="2:13" ht="42" customHeight="1" x14ac:dyDescent="0.4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0.16741741741741745</v>
      </c>
    </row>
    <row r="11" spans="2:13" ht="42" customHeight="1" x14ac:dyDescent="0.4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0.16328828828828831</v>
      </c>
    </row>
    <row r="14" spans="2:13" ht="42" customHeight="1" x14ac:dyDescent="0.4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1</v>
      </c>
      <c r="M16" s="2">
        <f>J16/$J$22</f>
        <v>0.25150150150150152</v>
      </c>
    </row>
    <row r="17" spans="2:13" ht="50.1" customHeight="1" x14ac:dyDescent="0.4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7.5075075075075076E-2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20</v>
      </c>
      <c r="J22" s="38">
        <f>SUM(J4:K21)</f>
        <v>133.19999999999999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A702-B0B8-47EF-B5EA-9CF19F1F26DA}">
  <sheetPr>
    <outlinePr summaryBelow="0"/>
  </sheetPr>
  <dimension ref="B1:M24"/>
  <sheetViews>
    <sheetView zoomScale="60" zoomScaleNormal="60" workbookViewId="0">
      <selection activeCell="O5" sqref="O5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2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3</v>
      </c>
      <c r="J4" s="46">
        <f>SUM(I4,'WK 8 06-03-23'!J4:K6)</f>
        <v>29.35</v>
      </c>
      <c r="K4" s="47"/>
      <c r="L4" s="16">
        <f>I4/$I$22</f>
        <v>0.13043478260869565</v>
      </c>
      <c r="M4" s="2">
        <f>J4/$J$22</f>
        <v>0.21549192364170341</v>
      </c>
    </row>
    <row r="5" spans="2:13" ht="57" x14ac:dyDescent="0.45">
      <c r="B5" s="42"/>
      <c r="C5" s="14" t="s">
        <v>12</v>
      </c>
      <c r="D5" s="15" t="s">
        <v>156</v>
      </c>
      <c r="E5" s="15"/>
      <c r="F5" s="15"/>
      <c r="G5" s="15"/>
      <c r="H5" s="15" t="s">
        <v>157</v>
      </c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0.14170337738619679</v>
      </c>
    </row>
    <row r="8" spans="2:13" ht="42" customHeight="1" x14ac:dyDescent="0.4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0.16372980910425847</v>
      </c>
    </row>
    <row r="11" spans="2:13" ht="42" customHeight="1" x14ac:dyDescent="0.4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0.15969162995594716</v>
      </c>
    </row>
    <row r="14" spans="2:13" ht="42" customHeight="1" x14ac:dyDescent="0.4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0.86956521739130432</v>
      </c>
      <c r="M16" s="2">
        <f>J16/$J$22</f>
        <v>0.24596182085168872</v>
      </c>
    </row>
    <row r="17" spans="2:13" ht="50.1" customHeight="1" x14ac:dyDescent="0.4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7.3421439060205582E-2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23</v>
      </c>
      <c r="J22" s="38">
        <f>SUM(J4:K21)</f>
        <v>136.19999999999999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4C08-E3A7-4672-A21A-0B76AA867D0B}">
  <sheetPr>
    <outlinePr summaryBelow="0"/>
  </sheetPr>
  <dimension ref="B1:M24"/>
  <sheetViews>
    <sheetView topLeftCell="A5" zoomScale="60" zoomScaleNormal="60" workbookViewId="0">
      <selection activeCell="G17" sqref="G17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2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0.1111111111111111</v>
      </c>
      <c r="M4" s="2">
        <f>J4/$J$22</f>
        <v>0.21260132645541638</v>
      </c>
    </row>
    <row r="5" spans="2:13" ht="42" customHeight="1" x14ac:dyDescent="0.45">
      <c r="B5" s="42"/>
      <c r="C5" s="14" t="s">
        <v>12</v>
      </c>
      <c r="D5" s="15"/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0.14222549742078114</v>
      </c>
    </row>
    <row r="8" spans="2:13" ht="42" customHeight="1" x14ac:dyDescent="0.4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0.16433308769344143</v>
      </c>
    </row>
    <row r="11" spans="2:13" ht="42" customHeight="1" x14ac:dyDescent="0.4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0.16028002947678704</v>
      </c>
    </row>
    <row r="14" spans="2:13" ht="42" customHeight="1" x14ac:dyDescent="0.4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0.88888888888888884</v>
      </c>
      <c r="M16" s="2">
        <f>J16/$J$22</f>
        <v>0.24686809137803981</v>
      </c>
    </row>
    <row r="17" spans="2:13" ht="50.1" customHeight="1" x14ac:dyDescent="0.4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7.369196757553427E-2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22.5</v>
      </c>
      <c r="J22" s="38">
        <f>SUM(J4:K21)</f>
        <v>135.69999999999999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3AEB-B50E-4988-94C7-54F2D06C77B5}">
  <sheetPr>
    <outlinePr summaryBelow="0"/>
  </sheetPr>
  <dimension ref="B1:M24"/>
  <sheetViews>
    <sheetView zoomScale="60" zoomScaleNormal="60" workbookViewId="0">
      <selection activeCell="G17" sqref="G17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2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0.1111111111111111</v>
      </c>
      <c r="M4" s="2">
        <f>J4/$J$22</f>
        <v>0.21260132645541638</v>
      </c>
    </row>
    <row r="5" spans="2:13" ht="42" customHeight="1" x14ac:dyDescent="0.45">
      <c r="B5" s="42"/>
      <c r="C5" s="14" t="s">
        <v>12</v>
      </c>
      <c r="D5" s="15"/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0.14222549742078114</v>
      </c>
    </row>
    <row r="8" spans="2:13" ht="42" customHeight="1" x14ac:dyDescent="0.4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0.16433308769344143</v>
      </c>
    </row>
    <row r="11" spans="2:13" ht="42" customHeight="1" x14ac:dyDescent="0.4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0.16028002947678704</v>
      </c>
    </row>
    <row r="14" spans="2:13" ht="42" customHeight="1" x14ac:dyDescent="0.4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0.88888888888888884</v>
      </c>
      <c r="M16" s="2">
        <f>J16/$J$22</f>
        <v>0.24686809137803981</v>
      </c>
    </row>
    <row r="17" spans="2:13" ht="50.1" customHeight="1" x14ac:dyDescent="0.4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7.369196757553427E-2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22.5</v>
      </c>
      <c r="J22" s="38">
        <f>SUM(J4:K21)</f>
        <v>135.69999999999999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4"/>
  <sheetViews>
    <sheetView zoomScale="60" zoomScaleNormal="60" workbookViewId="0"/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3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42" customHeight="1" x14ac:dyDescent="0.45">
      <c r="B4" s="41" t="s">
        <v>10</v>
      </c>
      <c r="C4" s="14" t="s">
        <v>11</v>
      </c>
      <c r="D4" s="15" t="s">
        <v>75</v>
      </c>
      <c r="E4" s="15" t="s">
        <v>136</v>
      </c>
      <c r="F4" s="15" t="s">
        <v>75</v>
      </c>
      <c r="G4" s="15" t="s">
        <v>75</v>
      </c>
      <c r="H4" s="15" t="s">
        <v>75</v>
      </c>
      <c r="I4" s="43">
        <v>0.5</v>
      </c>
      <c r="J4" s="46">
        <f>I4</f>
        <v>0.5</v>
      </c>
      <c r="K4" s="47"/>
      <c r="L4" s="16">
        <f>I4/$I$22</f>
        <v>0.7142857142857143</v>
      </c>
      <c r="M4" s="2">
        <f>J4/$J$22</f>
        <v>0.7142857142857143</v>
      </c>
    </row>
    <row r="5" spans="2:13" ht="42" customHeight="1" x14ac:dyDescent="0.45">
      <c r="B5" s="42"/>
      <c r="C5" s="14" t="s">
        <v>12</v>
      </c>
      <c r="D5" s="15" t="s">
        <v>75</v>
      </c>
      <c r="E5" s="15" t="s">
        <v>75</v>
      </c>
      <c r="F5" s="15" t="s">
        <v>75</v>
      </c>
      <c r="G5" s="15" t="s">
        <v>75</v>
      </c>
      <c r="H5" s="15" t="s">
        <v>75</v>
      </c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 t="s">
        <v>137</v>
      </c>
      <c r="E6" s="15" t="s">
        <v>137</v>
      </c>
      <c r="F6" s="15" t="s">
        <v>137</v>
      </c>
      <c r="G6" s="15" t="s">
        <v>137</v>
      </c>
      <c r="H6" s="15" t="s">
        <v>137</v>
      </c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/>
      <c r="J7" s="46">
        <f>I7</f>
        <v>0</v>
      </c>
      <c r="K7" s="47"/>
      <c r="L7" s="16">
        <f>I7/$I$22</f>
        <v>0</v>
      </c>
      <c r="M7" s="2">
        <f>J7/$J$22</f>
        <v>0</v>
      </c>
    </row>
    <row r="8" spans="2:13" ht="42" customHeight="1" x14ac:dyDescent="0.4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 t="s">
        <v>75</v>
      </c>
      <c r="E10" s="15" t="s">
        <v>75</v>
      </c>
      <c r="F10" s="15" t="s">
        <v>75</v>
      </c>
      <c r="G10" s="15" t="s">
        <v>138</v>
      </c>
      <c r="H10" s="15" t="s">
        <v>75</v>
      </c>
      <c r="I10" s="43">
        <v>0.2</v>
      </c>
      <c r="J10" s="46">
        <f>I10</f>
        <v>0.2</v>
      </c>
      <c r="K10" s="47"/>
      <c r="L10" s="16">
        <f>I10/$I$22</f>
        <v>0.28571428571428575</v>
      </c>
      <c r="M10" s="2">
        <f>J10/$J$22</f>
        <v>0.28571428571428575</v>
      </c>
    </row>
    <row r="11" spans="2:13" ht="42" customHeight="1" x14ac:dyDescent="0.45">
      <c r="B11" s="42"/>
      <c r="C11" s="14" t="s">
        <v>12</v>
      </c>
      <c r="D11" s="15" t="s">
        <v>75</v>
      </c>
      <c r="E11" s="15" t="s">
        <v>75</v>
      </c>
      <c r="F11" s="15" t="s">
        <v>75</v>
      </c>
      <c r="G11" s="15" t="s">
        <v>75</v>
      </c>
      <c r="H11" s="15" t="s">
        <v>75</v>
      </c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75</v>
      </c>
      <c r="H12" s="15" t="s">
        <v>75</v>
      </c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/>
      <c r="E13" s="15"/>
      <c r="F13" s="15"/>
      <c r="G13" s="15"/>
      <c r="H13" s="15"/>
      <c r="I13" s="43"/>
      <c r="J13" s="46">
        <f>I13</f>
        <v>0</v>
      </c>
      <c r="K13" s="47"/>
      <c r="L13" s="16">
        <f>I13/$I$22</f>
        <v>0</v>
      </c>
      <c r="M13" s="2">
        <f>J13/$J$22</f>
        <v>0</v>
      </c>
    </row>
    <row r="14" spans="2:13" ht="42" customHeight="1" x14ac:dyDescent="0.4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I16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4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I19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0.7</v>
      </c>
      <c r="J22" s="38">
        <f>SUM(J4:K21)</f>
        <v>0.7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4"/>
  <sheetViews>
    <sheetView zoomScale="60" zoomScaleNormal="60" workbookViewId="0"/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3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42" customHeight="1" x14ac:dyDescent="0.45">
      <c r="B4" s="41" t="s">
        <v>10</v>
      </c>
      <c r="C4" s="14" t="s">
        <v>11</v>
      </c>
      <c r="D4" s="15" t="s">
        <v>75</v>
      </c>
      <c r="E4" s="15" t="s">
        <v>75</v>
      </c>
      <c r="F4" s="15" t="s">
        <v>75</v>
      </c>
      <c r="G4" s="15" t="s">
        <v>75</v>
      </c>
      <c r="H4" s="15" t="s">
        <v>75</v>
      </c>
      <c r="I4" s="43">
        <v>5.45</v>
      </c>
      <c r="J4" s="46">
        <f>SUM(I4,'WK 1 16-01-23'!J4:K6)</f>
        <v>5.95</v>
      </c>
      <c r="K4" s="47"/>
      <c r="L4" s="16">
        <f>I4/$I$22</f>
        <v>0.73154362416107388</v>
      </c>
      <c r="M4" s="2">
        <f>J4/$J$22</f>
        <v>0.73006134969325154</v>
      </c>
    </row>
    <row r="5" spans="2:13" ht="42" customHeight="1" x14ac:dyDescent="0.45">
      <c r="B5" s="42"/>
      <c r="C5" s="14" t="s">
        <v>12</v>
      </c>
      <c r="D5" s="15" t="s">
        <v>128</v>
      </c>
      <c r="E5" s="15" t="s">
        <v>128</v>
      </c>
      <c r="F5" s="15" t="s">
        <v>128</v>
      </c>
      <c r="G5" s="15" t="s">
        <v>129</v>
      </c>
      <c r="H5" s="15" t="s">
        <v>129</v>
      </c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 t="s">
        <v>130</v>
      </c>
      <c r="E6" s="15" t="s">
        <v>130</v>
      </c>
      <c r="F6" s="15" t="s">
        <v>130</v>
      </c>
      <c r="G6" s="15" t="s">
        <v>75</v>
      </c>
      <c r="H6" s="15" t="s">
        <v>75</v>
      </c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1 16-01-23'!J7:K9)</f>
        <v>1</v>
      </c>
      <c r="K7" s="47"/>
      <c r="L7" s="16">
        <f>I7/$I$22</f>
        <v>0.13422818791946309</v>
      </c>
      <c r="M7" s="2">
        <f>J7/$J$22</f>
        <v>0.12269938650306748</v>
      </c>
    </row>
    <row r="8" spans="2:13" ht="42" customHeight="1" x14ac:dyDescent="0.45">
      <c r="B8" s="42"/>
      <c r="C8" s="14" t="s">
        <v>12</v>
      </c>
      <c r="D8" s="15" t="s">
        <v>131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 t="s">
        <v>75</v>
      </c>
      <c r="E10" s="15" t="s">
        <v>75</v>
      </c>
      <c r="F10" s="15" t="s">
        <v>75</v>
      </c>
      <c r="G10" s="15" t="s">
        <v>75</v>
      </c>
      <c r="H10" s="15" t="s">
        <v>75</v>
      </c>
      <c r="I10" s="43">
        <v>0.75</v>
      </c>
      <c r="J10" s="46">
        <f>SUM(I10,'WK 1 16-01-23'!J10:K12)</f>
        <v>0.95</v>
      </c>
      <c r="K10" s="47"/>
      <c r="L10" s="16">
        <f>I10/$I$22</f>
        <v>0.10067114093959731</v>
      </c>
      <c r="M10" s="2">
        <f>J10/$J$22</f>
        <v>0.1165644171779141</v>
      </c>
    </row>
    <row r="11" spans="2:13" ht="42" customHeight="1" x14ac:dyDescent="0.45">
      <c r="B11" s="42"/>
      <c r="C11" s="14" t="s">
        <v>12</v>
      </c>
      <c r="D11" s="15" t="s">
        <v>75</v>
      </c>
      <c r="E11" s="15" t="s">
        <v>75</v>
      </c>
      <c r="F11" s="15" t="s">
        <v>132</v>
      </c>
      <c r="G11" s="15" t="s">
        <v>75</v>
      </c>
      <c r="H11" s="15" t="s">
        <v>133</v>
      </c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134</v>
      </c>
      <c r="H12" s="15" t="s">
        <v>75</v>
      </c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0.25</v>
      </c>
      <c r="J13" s="46">
        <f>SUM(I13,'WK 1 16-01-23'!J13:K15)</f>
        <v>0.25</v>
      </c>
      <c r="K13" s="47"/>
      <c r="L13" s="16">
        <f>I13/$I$22</f>
        <v>3.3557046979865772E-2</v>
      </c>
      <c r="M13" s="2">
        <f>J13/$J$22</f>
        <v>3.0674846625766871E-2</v>
      </c>
    </row>
    <row r="14" spans="2:13" ht="42" customHeight="1" x14ac:dyDescent="0.45">
      <c r="B14" s="42"/>
      <c r="C14" s="14" t="s">
        <v>12</v>
      </c>
      <c r="D14" s="15"/>
      <c r="E14" s="15"/>
      <c r="F14" s="15"/>
      <c r="G14" s="15" t="s">
        <v>135</v>
      </c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1 16-01-23'!J16:K18)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4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SUM(I19,'WK 1 16-01-23'!J19:K21)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7.45</v>
      </c>
      <c r="J22" s="38">
        <f>SUM(J4:K21)</f>
        <v>8.15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4"/>
  <sheetViews>
    <sheetView zoomScale="60" zoomScaleNormal="60" workbookViewId="0">
      <selection activeCell="A4" sqref="A4:XFD5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3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85.5" x14ac:dyDescent="0.45">
      <c r="B4" s="41" t="s">
        <v>10</v>
      </c>
      <c r="C4" s="14" t="s">
        <v>11</v>
      </c>
      <c r="D4" s="32" t="s">
        <v>117</v>
      </c>
      <c r="E4" s="15" t="s">
        <v>118</v>
      </c>
      <c r="F4" s="15" t="s">
        <v>119</v>
      </c>
      <c r="G4" s="15" t="s">
        <v>120</v>
      </c>
      <c r="H4" s="15" t="s">
        <v>121</v>
      </c>
      <c r="I4" s="43">
        <v>5.45</v>
      </c>
      <c r="J4" s="46">
        <f>SUM(I4,'WK 2 23-01-23'!J4:K6)</f>
        <v>11.4</v>
      </c>
      <c r="K4" s="47"/>
      <c r="L4" s="16">
        <f>I4/$I$22</f>
        <v>0.46382978723404256</v>
      </c>
      <c r="M4" s="2">
        <f>J4/$J$22</f>
        <v>0.57286432160804024</v>
      </c>
    </row>
    <row r="5" spans="2:13" ht="85.5" x14ac:dyDescent="0.45">
      <c r="B5" s="42"/>
      <c r="C5" s="14" t="s">
        <v>12</v>
      </c>
      <c r="D5" s="15" t="s">
        <v>118</v>
      </c>
      <c r="E5" s="15" t="s">
        <v>119</v>
      </c>
      <c r="F5" s="15" t="s">
        <v>120</v>
      </c>
      <c r="G5" s="15" t="s">
        <v>121</v>
      </c>
      <c r="H5" s="15" t="s">
        <v>122</v>
      </c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 t="s">
        <v>75</v>
      </c>
      <c r="E6" s="15" t="s">
        <v>75</v>
      </c>
      <c r="F6" s="15" t="s">
        <v>75</v>
      </c>
      <c r="G6" s="15" t="s">
        <v>75</v>
      </c>
      <c r="H6" s="15" t="s">
        <v>75</v>
      </c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 t="s">
        <v>123</v>
      </c>
      <c r="F7" s="15"/>
      <c r="G7" s="15"/>
      <c r="H7" s="15" t="s">
        <v>124</v>
      </c>
      <c r="I7" s="43">
        <v>5</v>
      </c>
      <c r="J7" s="46">
        <f>SUM(I7,'WK 2 23-01-23'!J7:K9)</f>
        <v>6</v>
      </c>
      <c r="K7" s="47"/>
      <c r="L7" s="16">
        <f>I7/$I$22</f>
        <v>0.42553191489361702</v>
      </c>
      <c r="M7" s="2">
        <f>J7/$J$22</f>
        <v>0.30150753768844224</v>
      </c>
    </row>
    <row r="8" spans="2:13" ht="42" customHeight="1" x14ac:dyDescent="0.45">
      <c r="B8" s="42"/>
      <c r="C8" s="14" t="s">
        <v>12</v>
      </c>
      <c r="D8" s="15" t="s">
        <v>123</v>
      </c>
      <c r="E8" s="15"/>
      <c r="F8" s="15"/>
      <c r="G8" s="15" t="s">
        <v>124</v>
      </c>
      <c r="H8" s="15"/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0.3</v>
      </c>
      <c r="J10" s="46">
        <f>SUM(I10,'WK 2 23-01-23'!J10:K12)</f>
        <v>1.25</v>
      </c>
      <c r="K10" s="47"/>
      <c r="L10" s="16">
        <f>I10/$I$22</f>
        <v>2.553191489361702E-2</v>
      </c>
      <c r="M10" s="2">
        <f>J10/$J$22</f>
        <v>6.2814070351758802E-2</v>
      </c>
    </row>
    <row r="11" spans="2:13" ht="42" customHeight="1" x14ac:dyDescent="0.45">
      <c r="B11" s="42"/>
      <c r="C11" s="14" t="s">
        <v>12</v>
      </c>
      <c r="D11" s="15" t="s">
        <v>125</v>
      </c>
      <c r="E11" s="15" t="s">
        <v>75</v>
      </c>
      <c r="F11" s="15" t="s">
        <v>75</v>
      </c>
      <c r="G11" s="15" t="s">
        <v>75</v>
      </c>
      <c r="H11" s="15" t="s">
        <v>126</v>
      </c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 t="s">
        <v>50</v>
      </c>
      <c r="E13" s="15"/>
      <c r="F13" s="15"/>
      <c r="G13" s="15"/>
      <c r="H13" s="15"/>
      <c r="I13" s="43">
        <v>1</v>
      </c>
      <c r="J13" s="46">
        <f>SUM(I13,'WK 2 23-01-23'!J13:K15)</f>
        <v>1.25</v>
      </c>
      <c r="K13" s="47"/>
      <c r="L13" s="16">
        <f>I13/$I$22</f>
        <v>8.5106382978723402E-2</v>
      </c>
      <c r="M13" s="2">
        <f>J13/$J$22</f>
        <v>6.2814070351758802E-2</v>
      </c>
    </row>
    <row r="14" spans="2:13" ht="42" customHeight="1" x14ac:dyDescent="0.45">
      <c r="B14" s="42"/>
      <c r="C14" s="14" t="s">
        <v>12</v>
      </c>
      <c r="D14" s="15" t="s">
        <v>127</v>
      </c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 t="s">
        <v>50</v>
      </c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2 23-01-23'!J16:K18)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4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SUM(I19,'WK 2 23-01-23'!J19:K21)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11.75</v>
      </c>
      <c r="J22" s="38">
        <f>SUM(J4:K21)</f>
        <v>19.899999999999999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4"/>
  <sheetViews>
    <sheetView zoomScale="60" zoomScaleNormal="60" workbookViewId="0"/>
  </sheetViews>
  <sheetFormatPr defaultRowHeight="14.25" x14ac:dyDescent="0.45"/>
  <cols>
    <col min="1" max="1" width="4.1328125" style="17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31" bestFit="1" customWidth="1"/>
    <col min="13" max="13" width="13.59765625" style="21" bestFit="1" customWidth="1"/>
  </cols>
  <sheetData>
    <row r="1" spans="1:13" ht="19.5" customHeight="1" x14ac:dyDescent="0.7">
      <c r="A1" s="3"/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1:13" ht="19.5" customHeight="1" x14ac:dyDescent="0.45">
      <c r="A2" s="3"/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1:13" ht="25.5" customHeight="1" x14ac:dyDescent="0.55000000000000004">
      <c r="A3" s="3"/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1:13" ht="42" customHeight="1" x14ac:dyDescent="0.45">
      <c r="A4" s="3"/>
      <c r="B4" s="41" t="s">
        <v>10</v>
      </c>
      <c r="C4" s="14" t="s">
        <v>11</v>
      </c>
      <c r="D4" s="15" t="s">
        <v>75</v>
      </c>
      <c r="E4" s="15" t="s">
        <v>98</v>
      </c>
      <c r="F4" s="15" t="s">
        <v>99</v>
      </c>
      <c r="G4" s="15" t="s">
        <v>99</v>
      </c>
      <c r="H4" s="15" t="s">
        <v>100</v>
      </c>
      <c r="I4" s="43">
        <v>4.45</v>
      </c>
      <c r="J4" s="46">
        <f>SUM(I4,'WK 3 30-01-23'!J4:K6)</f>
        <v>15.850000000000001</v>
      </c>
      <c r="K4" s="47"/>
      <c r="L4" s="16">
        <f>I4/$I$22</f>
        <v>0.21140142517814728</v>
      </c>
      <c r="M4" s="2">
        <f>J4/$J$22</f>
        <v>0.38705738705738707</v>
      </c>
    </row>
    <row r="5" spans="1:13" ht="42" customHeight="1" x14ac:dyDescent="0.45">
      <c r="A5" s="3"/>
      <c r="B5" s="42"/>
      <c r="C5" s="14" t="s">
        <v>12</v>
      </c>
      <c r="D5" s="15" t="s">
        <v>98</v>
      </c>
      <c r="E5" s="15" t="s">
        <v>99</v>
      </c>
      <c r="F5" s="15" t="s">
        <v>99</v>
      </c>
      <c r="G5" s="15" t="s">
        <v>100</v>
      </c>
      <c r="H5" s="15" t="s">
        <v>101</v>
      </c>
      <c r="I5" s="44"/>
      <c r="J5" s="48"/>
      <c r="K5" s="49"/>
      <c r="L5" s="16"/>
      <c r="M5" s="2"/>
    </row>
    <row r="6" spans="1:13" ht="42" customHeight="1" x14ac:dyDescent="0.45">
      <c r="A6" s="3"/>
      <c r="B6" s="42"/>
      <c r="C6" s="14" t="s">
        <v>13</v>
      </c>
      <c r="D6" s="15" t="s">
        <v>102</v>
      </c>
      <c r="E6" s="15" t="s">
        <v>102</v>
      </c>
      <c r="F6" s="15" t="s">
        <v>102</v>
      </c>
      <c r="G6" s="15" t="s">
        <v>102</v>
      </c>
      <c r="H6" s="15" t="s">
        <v>102</v>
      </c>
      <c r="I6" s="45"/>
      <c r="J6" s="50"/>
      <c r="K6" s="51"/>
      <c r="L6" s="16"/>
      <c r="M6" s="2"/>
    </row>
    <row r="7" spans="1:13" ht="42" customHeight="1" x14ac:dyDescent="0.45">
      <c r="A7" s="3"/>
      <c r="B7" s="41" t="s">
        <v>14</v>
      </c>
      <c r="C7" s="14" t="s">
        <v>11</v>
      </c>
      <c r="D7" s="15"/>
      <c r="E7" s="15" t="s">
        <v>103</v>
      </c>
      <c r="F7" s="15" t="s">
        <v>104</v>
      </c>
      <c r="G7" s="15"/>
      <c r="H7" s="15"/>
      <c r="I7" s="43">
        <v>3.3</v>
      </c>
      <c r="J7" s="46">
        <f>SUM(I7,'WK 3 30-01-23'!J7:K9)</f>
        <v>9.3000000000000007</v>
      </c>
      <c r="K7" s="47"/>
      <c r="L7" s="16">
        <f>I7/$I$22</f>
        <v>0.15676959619952494</v>
      </c>
      <c r="M7" s="2">
        <f>J7/$J$22</f>
        <v>0.2271062271062271</v>
      </c>
    </row>
    <row r="8" spans="1:13" ht="42" customHeight="1" x14ac:dyDescent="0.45">
      <c r="A8" s="3"/>
      <c r="B8" s="42"/>
      <c r="C8" s="14" t="s">
        <v>12</v>
      </c>
      <c r="D8" s="15" t="s">
        <v>103</v>
      </c>
      <c r="E8" s="15" t="s">
        <v>104</v>
      </c>
      <c r="F8" s="15"/>
      <c r="G8" s="15" t="s">
        <v>105</v>
      </c>
      <c r="H8" s="15"/>
      <c r="I8" s="44"/>
      <c r="J8" s="48"/>
      <c r="K8" s="49"/>
      <c r="L8" s="16"/>
      <c r="M8" s="2"/>
    </row>
    <row r="9" spans="1:13" ht="42" customHeight="1" x14ac:dyDescent="0.45">
      <c r="A9" s="3"/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1:13" ht="42" customHeight="1" x14ac:dyDescent="0.45">
      <c r="A10" s="3"/>
      <c r="B10" s="41" t="s">
        <v>15</v>
      </c>
      <c r="C10" s="14" t="s">
        <v>11</v>
      </c>
      <c r="D10" s="15" t="s">
        <v>75</v>
      </c>
      <c r="E10" s="15" t="s">
        <v>106</v>
      </c>
      <c r="F10" s="15" t="s">
        <v>107</v>
      </c>
      <c r="G10" s="15" t="s">
        <v>108</v>
      </c>
      <c r="H10" s="15" t="s">
        <v>109</v>
      </c>
      <c r="I10" s="43">
        <v>4.3</v>
      </c>
      <c r="J10" s="46">
        <f>SUM(I10,'WK 3 30-01-23'!J10:K12)</f>
        <v>5.55</v>
      </c>
      <c r="K10" s="47"/>
      <c r="L10" s="16">
        <f>I10/$I$22</f>
        <v>0.20427553444180521</v>
      </c>
      <c r="M10" s="2">
        <f>J10/$J$22</f>
        <v>0.13553113553113552</v>
      </c>
    </row>
    <row r="11" spans="1:13" ht="42" customHeight="1" x14ac:dyDescent="0.45">
      <c r="A11" s="3"/>
      <c r="B11" s="42"/>
      <c r="C11" s="14" t="s">
        <v>12</v>
      </c>
      <c r="D11" s="15" t="s">
        <v>106</v>
      </c>
      <c r="E11" s="15" t="s">
        <v>107</v>
      </c>
      <c r="F11" s="15" t="s">
        <v>108</v>
      </c>
      <c r="G11" s="15" t="s">
        <v>109</v>
      </c>
      <c r="H11" s="15" t="s">
        <v>110</v>
      </c>
      <c r="I11" s="44"/>
      <c r="J11" s="48"/>
      <c r="K11" s="49"/>
      <c r="L11" s="16"/>
      <c r="M11" s="2"/>
    </row>
    <row r="12" spans="1:13" ht="42" customHeight="1" x14ac:dyDescent="0.45">
      <c r="A12" s="3"/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75</v>
      </c>
      <c r="H12" s="15" t="s">
        <v>75</v>
      </c>
      <c r="I12" s="45"/>
      <c r="J12" s="50"/>
      <c r="K12" s="51"/>
      <c r="L12" s="16"/>
      <c r="M12" s="2"/>
    </row>
    <row r="13" spans="1:13" ht="42" customHeight="1" x14ac:dyDescent="0.45">
      <c r="A13" s="3"/>
      <c r="B13" s="41" t="s">
        <v>16</v>
      </c>
      <c r="C13" s="14" t="s">
        <v>11</v>
      </c>
      <c r="D13" s="15" t="s">
        <v>50</v>
      </c>
      <c r="E13" s="15"/>
      <c r="F13" s="15" t="s">
        <v>66</v>
      </c>
      <c r="G13" s="15"/>
      <c r="H13" s="15" t="s">
        <v>50</v>
      </c>
      <c r="I13" s="43">
        <v>4</v>
      </c>
      <c r="J13" s="46">
        <f>SUM(I13,'WK 3 30-01-23'!J13:K15)</f>
        <v>5.25</v>
      </c>
      <c r="K13" s="47"/>
      <c r="L13" s="16">
        <f>I13/$I$22</f>
        <v>0.19002375296912113</v>
      </c>
      <c r="M13" s="2">
        <f>J13/$J$22</f>
        <v>0.12820512820512819</v>
      </c>
    </row>
    <row r="14" spans="1:13" ht="42" customHeight="1" x14ac:dyDescent="0.45">
      <c r="A14" s="3"/>
      <c r="B14" s="42"/>
      <c r="C14" s="14" t="s">
        <v>12</v>
      </c>
      <c r="D14" s="15" t="s">
        <v>111</v>
      </c>
      <c r="E14" s="15"/>
      <c r="F14" s="15" t="s">
        <v>112</v>
      </c>
      <c r="G14" s="15"/>
      <c r="H14" s="15" t="s">
        <v>113</v>
      </c>
      <c r="I14" s="44"/>
      <c r="J14" s="48"/>
      <c r="K14" s="49"/>
      <c r="L14" s="16"/>
      <c r="M14" s="2"/>
    </row>
    <row r="15" spans="1:13" ht="42" customHeight="1" x14ac:dyDescent="0.45">
      <c r="A15" s="3"/>
      <c r="B15" s="42"/>
      <c r="C15" s="14" t="s">
        <v>13</v>
      </c>
      <c r="D15" s="15" t="s">
        <v>114</v>
      </c>
      <c r="E15" s="15"/>
      <c r="F15" s="15" t="s">
        <v>66</v>
      </c>
      <c r="G15" s="15"/>
      <c r="H15" s="15" t="s">
        <v>66</v>
      </c>
      <c r="I15" s="45"/>
      <c r="J15" s="50"/>
      <c r="K15" s="51"/>
      <c r="L15" s="16"/>
      <c r="M15" s="2"/>
    </row>
    <row r="16" spans="1:13" ht="46.5" customHeight="1" x14ac:dyDescent="0.45">
      <c r="A16" s="3"/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3</v>
      </c>
      <c r="J16" s="46">
        <f>SUM(I16,'WK 3 30-01-23'!J16:K18)</f>
        <v>3</v>
      </c>
      <c r="K16" s="47"/>
      <c r="L16" s="16">
        <f>I16/$I$22</f>
        <v>0.14251781472684086</v>
      </c>
      <c r="M16" s="2">
        <f>J16/$J$22</f>
        <v>7.326007326007325E-2</v>
      </c>
    </row>
    <row r="17" spans="1:13" ht="50.1" customHeight="1" x14ac:dyDescent="0.45">
      <c r="A17" s="3"/>
      <c r="B17" s="42"/>
      <c r="C17" s="14" t="s">
        <v>12</v>
      </c>
      <c r="D17" s="15"/>
      <c r="E17" s="15"/>
      <c r="F17" s="15" t="s">
        <v>115</v>
      </c>
      <c r="G17" s="15"/>
      <c r="H17" s="15"/>
      <c r="I17" s="44"/>
      <c r="J17" s="48"/>
      <c r="K17" s="49"/>
      <c r="L17" s="16"/>
      <c r="M17" s="2"/>
    </row>
    <row r="18" spans="1:13" ht="47.1" customHeight="1" x14ac:dyDescent="0.45">
      <c r="A18" s="3"/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1:13" ht="40.5" customHeight="1" x14ac:dyDescent="0.45">
      <c r="A19" s="3"/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2</v>
      </c>
      <c r="J19" s="46">
        <f>SUM(I19,'WK 3 30-01-23'!J19:K21)</f>
        <v>2</v>
      </c>
      <c r="K19" s="47"/>
      <c r="L19" s="16">
        <f>I19/$I$22</f>
        <v>9.5011876484560567E-2</v>
      </c>
      <c r="M19" s="2">
        <f>J19/$J$22</f>
        <v>4.884004884004884E-2</v>
      </c>
    </row>
    <row r="20" spans="1:13" ht="42.6" customHeight="1" x14ac:dyDescent="0.45">
      <c r="A20" s="3"/>
      <c r="B20" s="42"/>
      <c r="C20" s="14" t="s">
        <v>12</v>
      </c>
      <c r="D20" s="15"/>
      <c r="E20" s="15" t="s">
        <v>116</v>
      </c>
      <c r="F20" s="15"/>
      <c r="G20" s="15"/>
      <c r="H20" s="15"/>
      <c r="I20" s="44"/>
      <c r="J20" s="48"/>
      <c r="K20" s="49"/>
      <c r="L20" s="16"/>
      <c r="M20" s="2"/>
    </row>
    <row r="21" spans="1:13" ht="42.75" customHeight="1" x14ac:dyDescent="0.45">
      <c r="A21" s="3"/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1:13" ht="19.5" customHeight="1" x14ac:dyDescent="0.45">
      <c r="A22" s="3"/>
      <c r="B22" s="3"/>
      <c r="C22" s="3"/>
      <c r="D22" s="3"/>
      <c r="E22" s="3"/>
      <c r="F22" s="3"/>
      <c r="G22" s="3"/>
      <c r="H22" s="3"/>
      <c r="I22" s="38">
        <f>SUM(I4:I21)</f>
        <v>21.05</v>
      </c>
      <c r="J22" s="38">
        <f>SUM(J4:K21)</f>
        <v>40.950000000000003</v>
      </c>
      <c r="K22" s="40"/>
      <c r="L22" s="16">
        <f>I22/$I$22</f>
        <v>1</v>
      </c>
      <c r="M22" s="2">
        <f>J22/$J$22</f>
        <v>1</v>
      </c>
    </row>
    <row r="23" spans="1:13" ht="19.5" customHeight="1" x14ac:dyDescent="0.45">
      <c r="A23" s="3"/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1:13" ht="19.5" customHeight="1" x14ac:dyDescent="0.45">
      <c r="A24" s="3"/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4"/>
  <sheetViews>
    <sheetView zoomScale="60" zoomScaleNormal="60" workbookViewId="0"/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5" width="26.1328125" style="17" bestFit="1" customWidth="1"/>
    <col min="6" max="6" width="29.73046875" style="17" bestFit="1" customWidth="1"/>
    <col min="7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31" bestFit="1" customWidth="1"/>
    <col min="13" max="13" width="13.59765625" style="21" bestFit="1" customWidth="1"/>
  </cols>
  <sheetData>
    <row r="1" spans="2:13" ht="27.7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3.2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20.25" customHeight="1" x14ac:dyDescent="0.45">
      <c r="B4" s="41" t="s">
        <v>10</v>
      </c>
      <c r="C4" s="14" t="s">
        <v>11</v>
      </c>
      <c r="D4" s="15" t="s">
        <v>75</v>
      </c>
      <c r="E4" s="15" t="s">
        <v>66</v>
      </c>
      <c r="F4" s="15" t="s">
        <v>66</v>
      </c>
      <c r="G4" s="15" t="s">
        <v>66</v>
      </c>
      <c r="H4" s="15" t="s">
        <v>66</v>
      </c>
      <c r="I4" s="43">
        <v>4.75</v>
      </c>
      <c r="J4" s="46">
        <f>SUM(I4,'WK 4 06-02-23'!J4:K6)</f>
        <v>20.6</v>
      </c>
      <c r="K4" s="47"/>
      <c r="L4" s="16">
        <f>I4/$I$22</f>
        <v>0.19191919191919191</v>
      </c>
      <c r="M4" s="2">
        <f>J4/$J$22</f>
        <v>0.31354642313546421</v>
      </c>
    </row>
    <row r="5" spans="2:13" ht="90" customHeight="1" x14ac:dyDescent="0.45">
      <c r="B5" s="42"/>
      <c r="C5" s="14" t="s">
        <v>12</v>
      </c>
      <c r="D5" s="15" t="s">
        <v>76</v>
      </c>
      <c r="E5" s="15" t="s">
        <v>77</v>
      </c>
      <c r="F5" s="15" t="s">
        <v>78</v>
      </c>
      <c r="G5" s="15"/>
      <c r="H5" s="15" t="s">
        <v>79</v>
      </c>
      <c r="I5" s="44"/>
      <c r="J5" s="48"/>
      <c r="K5" s="49"/>
      <c r="L5" s="16"/>
      <c r="M5" s="2"/>
    </row>
    <row r="6" spans="2:13" ht="20.25" customHeight="1" x14ac:dyDescent="0.45">
      <c r="B6" s="42"/>
      <c r="C6" s="14" t="s">
        <v>13</v>
      </c>
      <c r="D6" s="15" t="s">
        <v>66</v>
      </c>
      <c r="E6" s="15" t="s">
        <v>66</v>
      </c>
      <c r="F6" s="15" t="s">
        <v>66</v>
      </c>
      <c r="G6" s="15" t="s">
        <v>66</v>
      </c>
      <c r="H6" s="15" t="s">
        <v>66</v>
      </c>
      <c r="I6" s="45"/>
      <c r="J6" s="50"/>
      <c r="K6" s="51"/>
      <c r="L6" s="16"/>
      <c r="M6" s="2"/>
    </row>
    <row r="7" spans="2:13" ht="28.5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4</v>
      </c>
      <c r="J7" s="46">
        <f>SUM(I7,'WK 4 06-02-23'!J7:K9)</f>
        <v>13.3</v>
      </c>
      <c r="K7" s="47"/>
      <c r="L7" s="16">
        <f>I7/$I$22</f>
        <v>0.16161616161616163</v>
      </c>
      <c r="M7" s="2">
        <f>J7/$J$22</f>
        <v>0.20243531202435311</v>
      </c>
    </row>
    <row r="8" spans="2:13" ht="18.75" customHeight="1" x14ac:dyDescent="0.45">
      <c r="B8" s="42"/>
      <c r="C8" s="14" t="s">
        <v>12</v>
      </c>
      <c r="D8" s="15" t="s">
        <v>80</v>
      </c>
      <c r="E8" s="15"/>
      <c r="F8" s="15"/>
      <c r="G8" s="15"/>
      <c r="H8" s="15" t="s">
        <v>81</v>
      </c>
      <c r="I8" s="44"/>
      <c r="J8" s="48"/>
      <c r="K8" s="49"/>
      <c r="L8" s="16"/>
      <c r="M8" s="2"/>
    </row>
    <row r="9" spans="2:13" ht="20.25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20.25" customHeight="1" x14ac:dyDescent="0.45">
      <c r="B10" s="41" t="s">
        <v>15</v>
      </c>
      <c r="C10" s="14" t="s">
        <v>11</v>
      </c>
      <c r="D10" s="15" t="s">
        <v>75</v>
      </c>
      <c r="E10" s="15" t="s">
        <v>66</v>
      </c>
      <c r="F10" s="15" t="s">
        <v>75</v>
      </c>
      <c r="G10" s="15" t="s">
        <v>66</v>
      </c>
      <c r="H10" s="15" t="s">
        <v>66</v>
      </c>
      <c r="I10" s="43">
        <v>6.25</v>
      </c>
      <c r="J10" s="46">
        <f>SUM(I10,'WK 4 06-02-23'!J10:K12)</f>
        <v>11.8</v>
      </c>
      <c r="K10" s="47"/>
      <c r="L10" s="16">
        <f>I10/$I$22</f>
        <v>0.25252525252525254</v>
      </c>
      <c r="M10" s="2">
        <f>J10/$J$22</f>
        <v>0.17960426179604261</v>
      </c>
    </row>
    <row r="11" spans="2:13" ht="52.5" customHeight="1" x14ac:dyDescent="0.45">
      <c r="B11" s="42"/>
      <c r="C11" s="14" t="s">
        <v>12</v>
      </c>
      <c r="D11" s="15" t="s">
        <v>80</v>
      </c>
      <c r="E11" s="15" t="s">
        <v>82</v>
      </c>
      <c r="F11" s="15" t="s">
        <v>83</v>
      </c>
      <c r="G11" s="15" t="s">
        <v>84</v>
      </c>
      <c r="H11" s="15" t="s">
        <v>85</v>
      </c>
      <c r="I11" s="44"/>
      <c r="J11" s="48"/>
      <c r="K11" s="49"/>
      <c r="L11" s="16"/>
      <c r="M11" s="2"/>
    </row>
    <row r="12" spans="2:13" ht="20.25" customHeight="1" x14ac:dyDescent="0.45">
      <c r="B12" s="42"/>
      <c r="C12" s="14" t="s">
        <v>13</v>
      </c>
      <c r="D12" s="15" t="s">
        <v>75</v>
      </c>
      <c r="E12" s="15" t="s">
        <v>66</v>
      </c>
      <c r="F12" s="15" t="s">
        <v>75</v>
      </c>
      <c r="G12" s="15" t="s">
        <v>66</v>
      </c>
      <c r="H12" s="15" t="s">
        <v>66</v>
      </c>
      <c r="I12" s="45"/>
      <c r="J12" s="50"/>
      <c r="K12" s="51"/>
      <c r="L12" s="16"/>
      <c r="M12" s="2"/>
    </row>
    <row r="13" spans="2:13" ht="37.5" customHeight="1" x14ac:dyDescent="0.45">
      <c r="B13" s="41" t="s">
        <v>16</v>
      </c>
      <c r="C13" s="14" t="s">
        <v>11</v>
      </c>
      <c r="D13" s="15" t="s">
        <v>66</v>
      </c>
      <c r="E13" s="15" t="s">
        <v>66</v>
      </c>
      <c r="F13" s="15" t="s">
        <v>86</v>
      </c>
      <c r="G13" s="15" t="s">
        <v>87</v>
      </c>
      <c r="H13" s="15" t="s">
        <v>88</v>
      </c>
      <c r="I13" s="43">
        <v>6.25</v>
      </c>
      <c r="J13" s="46">
        <f>SUM(I13,'WK 4 06-02-23'!J13:K15)</f>
        <v>11.5</v>
      </c>
      <c r="K13" s="47"/>
      <c r="L13" s="16">
        <f>I13/$I$22</f>
        <v>0.25252525252525254</v>
      </c>
      <c r="M13" s="2">
        <f>J13/$J$22</f>
        <v>0.17503805175038051</v>
      </c>
    </row>
    <row r="14" spans="2:13" ht="50.25" customHeight="1" x14ac:dyDescent="0.45">
      <c r="B14" s="42"/>
      <c r="C14" s="14" t="s">
        <v>12</v>
      </c>
      <c r="D14" s="15" t="s">
        <v>89</v>
      </c>
      <c r="E14" s="15" t="s">
        <v>90</v>
      </c>
      <c r="F14" s="15" t="s">
        <v>91</v>
      </c>
      <c r="G14" s="15" t="s">
        <v>92</v>
      </c>
      <c r="H14" s="15" t="s">
        <v>93</v>
      </c>
      <c r="I14" s="44"/>
      <c r="J14" s="48"/>
      <c r="K14" s="49"/>
      <c r="L14" s="16"/>
      <c r="M14" s="2"/>
    </row>
    <row r="15" spans="2:13" ht="35.25" customHeight="1" x14ac:dyDescent="0.45">
      <c r="B15" s="42"/>
      <c r="C15" s="14" t="s">
        <v>13</v>
      </c>
      <c r="D15" s="15" t="s">
        <v>66</v>
      </c>
      <c r="E15" s="15" t="s">
        <v>66</v>
      </c>
      <c r="F15" s="15" t="s">
        <v>94</v>
      </c>
      <c r="G15" s="15" t="s">
        <v>50</v>
      </c>
      <c r="H15" s="15" t="s">
        <v>66</v>
      </c>
      <c r="I15" s="45"/>
      <c r="J15" s="50"/>
      <c r="K15" s="51"/>
      <c r="L15" s="16"/>
      <c r="M15" s="2"/>
    </row>
    <row r="16" spans="2:13" ht="20.2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2.5</v>
      </c>
      <c r="J16" s="46">
        <f>SUM(I16,'WK 4 06-02-23'!J16:K18)</f>
        <v>5.5</v>
      </c>
      <c r="K16" s="47"/>
      <c r="L16" s="16">
        <f>I16/$I$22</f>
        <v>0.10101010101010101</v>
      </c>
      <c r="M16" s="2">
        <f>J16/$J$22</f>
        <v>8.3713850837138504E-2</v>
      </c>
    </row>
    <row r="17" spans="2:13" ht="62.25" customHeight="1" x14ac:dyDescent="0.5">
      <c r="B17" s="42"/>
      <c r="C17" s="14" t="s">
        <v>12</v>
      </c>
      <c r="D17" s="30" t="s">
        <v>95</v>
      </c>
      <c r="E17" s="15"/>
      <c r="F17" s="15"/>
      <c r="G17" s="15"/>
      <c r="H17" s="15" t="s">
        <v>96</v>
      </c>
      <c r="I17" s="44"/>
      <c r="J17" s="48"/>
      <c r="K17" s="49"/>
      <c r="L17" s="16"/>
      <c r="M17" s="2"/>
    </row>
    <row r="18" spans="2:13" ht="20.25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20.2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1</v>
      </c>
      <c r="J19" s="46">
        <f>SUM(I19,'WK 4 06-02-23'!J19:K21)</f>
        <v>3</v>
      </c>
      <c r="K19" s="47"/>
      <c r="L19" s="16">
        <f>I19/$I$22</f>
        <v>4.0404040404040407E-2</v>
      </c>
      <c r="M19" s="2">
        <f>J19/$J$22</f>
        <v>4.5662100456621002E-2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/>
      <c r="H20" s="15" t="s">
        <v>97</v>
      </c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24.75</v>
      </c>
      <c r="J22" s="38">
        <f>SUM(J4:K21)</f>
        <v>65.7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4"/>
  <sheetViews>
    <sheetView zoomScale="60" zoomScaleNormal="60" workbookViewId="0">
      <selection activeCell="F17" sqref="F17"/>
    </sheetView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25" bestFit="1" customWidth="1"/>
    <col min="13" max="13" width="13.59765625" style="21" bestFit="1" customWidth="1"/>
  </cols>
  <sheetData>
    <row r="1" spans="2:13" ht="28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4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8"/>
      <c r="J2" s="28"/>
      <c r="K2" s="6"/>
      <c r="L2" s="4"/>
      <c r="M2" s="2"/>
    </row>
    <row r="3" spans="2:13" ht="23.2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4"/>
      <c r="M3" s="2"/>
    </row>
    <row r="4" spans="2:13" ht="19.5" customHeight="1" x14ac:dyDescent="0.45">
      <c r="B4" s="41" t="s">
        <v>10</v>
      </c>
      <c r="C4" s="14" t="s">
        <v>11</v>
      </c>
      <c r="D4" s="15" t="s">
        <v>58</v>
      </c>
      <c r="E4" s="15"/>
      <c r="F4" s="15"/>
      <c r="G4" s="15"/>
      <c r="H4" s="15"/>
      <c r="I4" s="43">
        <v>3</v>
      </c>
      <c r="J4" s="46">
        <f>SUM(I4,'WK 5 13-02-23'!J4:K6)</f>
        <v>23.6</v>
      </c>
      <c r="K4" s="47"/>
      <c r="L4" s="16">
        <f>I4/$I$22</f>
        <v>0.11650485436893204</v>
      </c>
      <c r="M4" s="2">
        <f>J4/$J$22</f>
        <v>0.25806451612903225</v>
      </c>
    </row>
    <row r="5" spans="2:13" ht="102.75" customHeight="1" x14ac:dyDescent="0.45">
      <c r="B5" s="42"/>
      <c r="C5" s="14" t="s">
        <v>12</v>
      </c>
      <c r="D5" s="15" t="s">
        <v>59</v>
      </c>
      <c r="E5" s="15"/>
      <c r="F5" s="15" t="s">
        <v>60</v>
      </c>
      <c r="G5" s="15"/>
      <c r="H5" s="15" t="s">
        <v>61</v>
      </c>
      <c r="I5" s="44"/>
      <c r="J5" s="48"/>
      <c r="K5" s="49"/>
      <c r="L5" s="16"/>
      <c r="M5" s="2"/>
    </row>
    <row r="6" spans="2:13" ht="19.5" customHeight="1" x14ac:dyDescent="0.4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19.5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5 13-02-23'!J7:K9)</f>
        <v>14.3</v>
      </c>
      <c r="K7" s="47"/>
      <c r="L7" s="16">
        <f>I7/$I$22</f>
        <v>3.8834951456310676E-2</v>
      </c>
      <c r="M7" s="2">
        <f>J7/$J$22</f>
        <v>0.15636960087479498</v>
      </c>
    </row>
    <row r="8" spans="2:13" ht="19.5" customHeight="1" x14ac:dyDescent="0.45">
      <c r="B8" s="42"/>
      <c r="C8" s="14" t="s">
        <v>12</v>
      </c>
      <c r="D8" s="15" t="s">
        <v>24</v>
      </c>
      <c r="E8" s="15" t="s">
        <v>62</v>
      </c>
      <c r="F8" s="15" t="s">
        <v>63</v>
      </c>
      <c r="G8" s="15" t="s">
        <v>64</v>
      </c>
      <c r="H8" s="15"/>
      <c r="I8" s="44"/>
      <c r="J8" s="48"/>
      <c r="K8" s="49"/>
      <c r="L8" s="16"/>
      <c r="M8" s="2"/>
    </row>
    <row r="9" spans="2:13" ht="19.5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19.5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6</v>
      </c>
      <c r="J10" s="46">
        <f>SUM(I10,'WK 5 13-02-23'!J10:K12)</f>
        <v>17.8</v>
      </c>
      <c r="K10" s="47"/>
      <c r="L10" s="16">
        <f>I10/$I$22</f>
        <v>0.23300970873786409</v>
      </c>
      <c r="M10" s="2">
        <f>J10/$J$22</f>
        <v>0.19464188080918535</v>
      </c>
    </row>
    <row r="11" spans="2:13" ht="19.5" customHeight="1" x14ac:dyDescent="0.45">
      <c r="B11" s="42"/>
      <c r="C11" s="14" t="s">
        <v>12</v>
      </c>
      <c r="D11" s="15" t="s">
        <v>65</v>
      </c>
      <c r="E11" s="15"/>
      <c r="F11" s="15"/>
      <c r="G11" s="15"/>
      <c r="H11" s="15"/>
      <c r="I11" s="44"/>
      <c r="J11" s="48"/>
      <c r="K11" s="49"/>
      <c r="L11" s="16"/>
      <c r="M11" s="2"/>
    </row>
    <row r="12" spans="2:13" ht="19.5" customHeight="1" x14ac:dyDescent="0.4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19.5" customHeight="1" x14ac:dyDescent="0.45">
      <c r="B13" s="41" t="s">
        <v>16</v>
      </c>
      <c r="C13" s="14" t="s">
        <v>11</v>
      </c>
      <c r="D13" s="15" t="s">
        <v>66</v>
      </c>
      <c r="E13" s="15"/>
      <c r="F13" s="15" t="s">
        <v>66</v>
      </c>
      <c r="G13" s="15" t="s">
        <v>67</v>
      </c>
      <c r="H13" s="15" t="s">
        <v>68</v>
      </c>
      <c r="I13" s="43">
        <v>6.25</v>
      </c>
      <c r="J13" s="46">
        <f>SUM(I13,'WK 5 13-02-23'!J13:K15)</f>
        <v>17.75</v>
      </c>
      <c r="K13" s="47"/>
      <c r="L13" s="16">
        <f>I13/$I$22</f>
        <v>0.24271844660194175</v>
      </c>
      <c r="M13" s="2">
        <f>J13/$J$22</f>
        <v>0.19409513395297975</v>
      </c>
    </row>
    <row r="14" spans="2:13" ht="61.5" customHeight="1" x14ac:dyDescent="0.45">
      <c r="B14" s="42"/>
      <c r="C14" s="14" t="s">
        <v>12</v>
      </c>
      <c r="D14" s="15" t="s">
        <v>24</v>
      </c>
      <c r="E14" s="15"/>
      <c r="F14" s="15" t="s">
        <v>69</v>
      </c>
      <c r="G14" s="15" t="s">
        <v>70</v>
      </c>
      <c r="H14" s="15" t="s">
        <v>71</v>
      </c>
      <c r="I14" s="44"/>
      <c r="J14" s="48"/>
      <c r="K14" s="49"/>
      <c r="L14" s="16"/>
      <c r="M14" s="2"/>
    </row>
    <row r="15" spans="2:13" ht="19.5" customHeight="1" x14ac:dyDescent="0.45">
      <c r="B15" s="42"/>
      <c r="C15" s="14" t="s">
        <v>13</v>
      </c>
      <c r="D15" s="15" t="s">
        <v>50</v>
      </c>
      <c r="E15" s="15"/>
      <c r="F15" s="15" t="s">
        <v>72</v>
      </c>
      <c r="G15" s="15" t="s">
        <v>66</v>
      </c>
      <c r="H15" s="15" t="s">
        <v>66</v>
      </c>
      <c r="I15" s="45"/>
      <c r="J15" s="50"/>
      <c r="K15" s="51"/>
      <c r="L15" s="16"/>
      <c r="M15" s="2"/>
    </row>
    <row r="16" spans="2:13" ht="19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8</v>
      </c>
      <c r="J16" s="46">
        <f>SUM(I16,'WK 5 13-02-23'!J16:K18)</f>
        <v>13.5</v>
      </c>
      <c r="K16" s="47"/>
      <c r="L16" s="16">
        <f>I16/$I$22</f>
        <v>0.31067961165048541</v>
      </c>
      <c r="M16" s="2">
        <f>J16/$J$22</f>
        <v>0.14762165117550574</v>
      </c>
    </row>
    <row r="17" spans="2:13" ht="19.5" customHeight="1" x14ac:dyDescent="0.45">
      <c r="B17" s="42"/>
      <c r="C17" s="14" t="s">
        <v>12</v>
      </c>
      <c r="D17" s="15"/>
      <c r="E17" s="15"/>
      <c r="F17" s="15" t="s">
        <v>146</v>
      </c>
      <c r="G17" s="15"/>
      <c r="H17" s="15"/>
      <c r="I17" s="44"/>
      <c r="J17" s="48"/>
      <c r="K17" s="49"/>
      <c r="L17" s="16"/>
      <c r="M17" s="2"/>
    </row>
    <row r="18" spans="2:13" ht="19.5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19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1.5</v>
      </c>
      <c r="J19" s="46">
        <f>SUM(I19,'WK 5 13-02-23'!J19:K21)</f>
        <v>4.5</v>
      </c>
      <c r="K19" s="47"/>
      <c r="L19" s="16">
        <f>I19/$I$22</f>
        <v>5.8252427184466021E-2</v>
      </c>
      <c r="M19" s="2">
        <f>J19/$J$22</f>
        <v>4.9207217058501909E-2</v>
      </c>
    </row>
    <row r="20" spans="2:13" ht="42.6" customHeight="1" x14ac:dyDescent="0.45">
      <c r="B20" s="42"/>
      <c r="C20" s="14" t="s">
        <v>12</v>
      </c>
      <c r="D20" s="15"/>
      <c r="E20" s="15" t="s">
        <v>73</v>
      </c>
      <c r="F20" s="15" t="s">
        <v>74</v>
      </c>
      <c r="G20" s="15"/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25.75</v>
      </c>
      <c r="J22" s="38">
        <f>SUM(J4:K21)</f>
        <v>91.45</v>
      </c>
      <c r="K22" s="40"/>
      <c r="L22" s="22">
        <f>I22/$I$22*100</f>
        <v>100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22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22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4"/>
  <sheetViews>
    <sheetView zoomScale="60" zoomScaleNormal="60" workbookViewId="0"/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4" width="26.1328125" style="17" bestFit="1" customWidth="1"/>
    <col min="5" max="5" width="27.73046875" style="17" bestFit="1" customWidth="1"/>
    <col min="6" max="8" width="26.1328125" style="17" bestFit="1" customWidth="1"/>
    <col min="9" max="9" width="14.1328125" style="18" bestFit="1" customWidth="1"/>
    <col min="10" max="10" width="14.1328125" style="19" bestFit="1" customWidth="1"/>
    <col min="11" max="11" width="14.1328125" style="20" bestFit="1" customWidth="1"/>
    <col min="12" max="12" width="14.1328125" style="21" bestFit="1" customWidth="1"/>
    <col min="13" max="13" width="13.59765625" style="21" bestFit="1" customWidth="1"/>
  </cols>
  <sheetData>
    <row r="1" spans="2:13" ht="28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8"/>
      <c r="J2" s="28"/>
      <c r="K2" s="6"/>
      <c r="L2" s="1"/>
      <c r="M2" s="2"/>
    </row>
    <row r="3" spans="2:13" ht="23.2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19.5" customHeight="1" x14ac:dyDescent="0.4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0.5</v>
      </c>
      <c r="J4" s="46">
        <f>SUM(I4,'WK 6 20-02-23 '!J4:K6)</f>
        <v>24.1</v>
      </c>
      <c r="K4" s="47"/>
      <c r="L4" s="16">
        <f>I4/$I$22</f>
        <v>0.05</v>
      </c>
      <c r="M4" s="2">
        <f>J4/$J$22</f>
        <v>0.23755544603252834</v>
      </c>
    </row>
    <row r="5" spans="2:13" ht="19.5" customHeight="1" x14ac:dyDescent="0.45">
      <c r="B5" s="42"/>
      <c r="C5" s="14" t="s">
        <v>12</v>
      </c>
      <c r="D5" s="15" t="s">
        <v>43</v>
      </c>
      <c r="E5" s="15" t="s">
        <v>44</v>
      </c>
      <c r="F5" s="15" t="s">
        <v>44</v>
      </c>
      <c r="G5" s="15" t="s">
        <v>44</v>
      </c>
      <c r="H5" s="15" t="s">
        <v>44</v>
      </c>
      <c r="I5" s="44"/>
      <c r="J5" s="48"/>
      <c r="K5" s="49"/>
      <c r="L5" s="16"/>
      <c r="M5" s="2"/>
    </row>
    <row r="6" spans="2:13" ht="19.5" customHeight="1" x14ac:dyDescent="0.4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19.5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3</v>
      </c>
      <c r="J7" s="46">
        <f>SUM(I7,'WK 6 20-02-23 '!J7:K9)</f>
        <v>17.3</v>
      </c>
      <c r="K7" s="47"/>
      <c r="L7" s="16">
        <f>I7/$I$22</f>
        <v>0.3</v>
      </c>
      <c r="M7" s="2">
        <f>J7/$J$22</f>
        <v>0.17052735337604732</v>
      </c>
    </row>
    <row r="8" spans="2:13" ht="47.25" customHeight="1" x14ac:dyDescent="0.45">
      <c r="B8" s="42"/>
      <c r="C8" s="14" t="s">
        <v>12</v>
      </c>
      <c r="D8" s="15" t="s">
        <v>45</v>
      </c>
      <c r="E8" s="15"/>
      <c r="F8" s="15"/>
      <c r="G8" s="15" t="s">
        <v>46</v>
      </c>
      <c r="H8" s="15"/>
      <c r="I8" s="44"/>
      <c r="J8" s="48"/>
      <c r="K8" s="49"/>
      <c r="L8" s="16"/>
      <c r="M8" s="2"/>
    </row>
    <row r="9" spans="2:13" ht="19.5" customHeight="1" x14ac:dyDescent="0.4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/>
      <c r="J10" s="46">
        <f>SUM(I10,'WK 6 20-02-23 '!J10:K12)</f>
        <v>17.8</v>
      </c>
      <c r="K10" s="47"/>
      <c r="L10" s="16">
        <f>I10/$I$22</f>
        <v>0</v>
      </c>
      <c r="M10" s="2">
        <f>J10/$J$22</f>
        <v>0.17545588960078856</v>
      </c>
    </row>
    <row r="11" spans="2:13" ht="42" customHeight="1" x14ac:dyDescent="0.45">
      <c r="B11" s="42"/>
      <c r="C11" s="14" t="s">
        <v>12</v>
      </c>
      <c r="D11" s="15" t="s">
        <v>47</v>
      </c>
      <c r="E11" s="15" t="s">
        <v>48</v>
      </c>
      <c r="F11" s="15" t="s">
        <v>49</v>
      </c>
      <c r="G11" s="15"/>
      <c r="H11" s="15"/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 t="s">
        <v>50</v>
      </c>
      <c r="E13" s="15" t="s">
        <v>50</v>
      </c>
      <c r="F13" s="15" t="s">
        <v>51</v>
      </c>
      <c r="G13" s="15"/>
      <c r="H13" s="15"/>
      <c r="I13" s="43">
        <v>4</v>
      </c>
      <c r="J13" s="46">
        <f>SUM(I13,'WK 6 20-02-23 '!J13:K15)</f>
        <v>21.75</v>
      </c>
      <c r="K13" s="47"/>
      <c r="L13" s="16">
        <f>I13/$I$22</f>
        <v>0.4</v>
      </c>
      <c r="M13" s="2">
        <f>J13/$J$22</f>
        <v>0.21439132577624445</v>
      </c>
    </row>
    <row r="14" spans="2:13" ht="63" customHeight="1" x14ac:dyDescent="0.45">
      <c r="B14" s="42"/>
      <c r="C14" s="14" t="s">
        <v>12</v>
      </c>
      <c r="D14" s="15" t="s">
        <v>52</v>
      </c>
      <c r="E14" s="15" t="s">
        <v>53</v>
      </c>
      <c r="F14" s="15" t="s">
        <v>54</v>
      </c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 t="s">
        <v>50</v>
      </c>
      <c r="E15" s="15" t="s">
        <v>50</v>
      </c>
      <c r="F15" s="15" t="s">
        <v>55</v>
      </c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6 20-02-23 '!J16:K18)</f>
        <v>13.5</v>
      </c>
      <c r="K16" s="47"/>
      <c r="L16" s="16">
        <f>I16/$I$22</f>
        <v>0</v>
      </c>
      <c r="M16" s="2">
        <f>J16/$J$22</f>
        <v>0.13307047806801381</v>
      </c>
    </row>
    <row r="17" spans="2:13" ht="50.1" customHeight="1" x14ac:dyDescent="0.4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2.5</v>
      </c>
      <c r="J19" s="46">
        <f>SUM(I19,'WK 6 20-02-23 '!J19:K21)</f>
        <v>7</v>
      </c>
      <c r="K19" s="47"/>
      <c r="L19" s="16">
        <f>I19/$I$22</f>
        <v>0.25</v>
      </c>
      <c r="M19" s="2">
        <f>J19/$J$22</f>
        <v>6.8999507146377523E-2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 t="s">
        <v>56</v>
      </c>
      <c r="H20" s="15"/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 t="s">
        <v>57</v>
      </c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38">
        <f>SUM(I4:I21)</f>
        <v>10</v>
      </c>
      <c r="J22" s="38">
        <f>SUM(J4:K21)</f>
        <v>101.45</v>
      </c>
      <c r="K22" s="40"/>
      <c r="L22" s="2">
        <f>SUM(L4:L21)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39"/>
      <c r="J23" s="39"/>
      <c r="K23" s="39"/>
      <c r="L23" s="2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39"/>
      <c r="J24" s="39"/>
      <c r="K24" s="39"/>
      <c r="L24" s="2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4"/>
  <sheetViews>
    <sheetView zoomScale="60" zoomScaleNormal="60" workbookViewId="0"/>
  </sheetViews>
  <sheetFormatPr defaultRowHeight="14.25" x14ac:dyDescent="0.45"/>
  <cols>
    <col min="1" max="1" width="4.1328125" bestFit="1" customWidth="1"/>
    <col min="2" max="2" width="15.86328125" style="17" bestFit="1" customWidth="1"/>
    <col min="3" max="3" width="31.1328125" style="17" bestFit="1" customWidth="1"/>
    <col min="4" max="8" width="26.1328125" style="17" bestFit="1" customWidth="1"/>
    <col min="9" max="9" width="14.1328125" style="25" bestFit="1" customWidth="1"/>
    <col min="10" max="10" width="14.1328125" style="26" bestFit="1" customWidth="1"/>
    <col min="11" max="11" width="14.1328125" style="27" bestFit="1" customWidth="1"/>
    <col min="12" max="12" width="14.1328125" style="21" bestFit="1" customWidth="1"/>
    <col min="13" max="13" width="13.59765625" style="21" bestFit="1" customWidth="1"/>
  </cols>
  <sheetData>
    <row r="1" spans="2:13" ht="19.5" customHeight="1" x14ac:dyDescent="0.7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45">
      <c r="B2" s="3"/>
      <c r="C2" s="3"/>
      <c r="D2" s="3"/>
      <c r="E2" s="3"/>
      <c r="F2" s="3"/>
      <c r="G2" s="3"/>
      <c r="H2" s="3"/>
      <c r="I2" s="22"/>
      <c r="J2" s="5"/>
      <c r="K2" s="23"/>
      <c r="L2" s="1"/>
      <c r="M2" s="2"/>
    </row>
    <row r="3" spans="2:13" ht="25.5" customHeight="1" x14ac:dyDescent="0.55000000000000004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4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2.25</v>
      </c>
      <c r="J4" s="46">
        <f>SUM(I4,'WK 7 27-02-23'!J4:K6)</f>
        <v>26.35</v>
      </c>
      <c r="K4" s="47"/>
      <c r="L4" s="16">
        <f>I4/$I$22</f>
        <v>0.19148936170212766</v>
      </c>
      <c r="M4" s="2">
        <f>J4/$J$22</f>
        <v>0.23277385159010602</v>
      </c>
    </row>
    <row r="5" spans="2:13" ht="42" customHeight="1" x14ac:dyDescent="0.45">
      <c r="B5" s="42"/>
      <c r="C5" s="14" t="s">
        <v>12</v>
      </c>
      <c r="D5" s="15" t="s">
        <v>30</v>
      </c>
      <c r="E5" s="15"/>
      <c r="F5" s="15"/>
      <c r="G5" s="15" t="s">
        <v>31</v>
      </c>
      <c r="H5" s="15" t="s">
        <v>32</v>
      </c>
      <c r="I5" s="44"/>
      <c r="J5" s="48"/>
      <c r="K5" s="49"/>
      <c r="L5" s="16"/>
      <c r="M5" s="2"/>
    </row>
    <row r="6" spans="2:13" ht="42" customHeight="1" x14ac:dyDescent="0.4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45">
      <c r="B7" s="41" t="s">
        <v>14</v>
      </c>
      <c r="C7" s="14" t="s">
        <v>11</v>
      </c>
      <c r="D7" s="15"/>
      <c r="E7" s="15"/>
      <c r="F7" s="15"/>
      <c r="G7" s="15"/>
      <c r="H7" s="15" t="s">
        <v>33</v>
      </c>
      <c r="I7" s="43">
        <v>2</v>
      </c>
      <c r="J7" s="46">
        <f>SUM(I7,'WK 7 27-02-23'!J7:K9)</f>
        <v>19.3</v>
      </c>
      <c r="K7" s="47"/>
      <c r="L7" s="16">
        <f>I7/$I$22</f>
        <v>0.1702127659574468</v>
      </c>
      <c r="M7" s="2">
        <f>J7/$J$22</f>
        <v>0.1704946996466431</v>
      </c>
    </row>
    <row r="8" spans="2:13" ht="42" customHeight="1" x14ac:dyDescent="0.45">
      <c r="B8" s="42"/>
      <c r="C8" s="14" t="s">
        <v>12</v>
      </c>
      <c r="D8" s="15" t="s">
        <v>24</v>
      </c>
      <c r="E8" s="15"/>
      <c r="F8" s="15"/>
      <c r="G8" s="15" t="s">
        <v>34</v>
      </c>
      <c r="H8" s="15" t="s">
        <v>35</v>
      </c>
      <c r="I8" s="44"/>
      <c r="J8" s="48"/>
      <c r="K8" s="49"/>
      <c r="L8" s="16"/>
      <c r="M8" s="2"/>
    </row>
    <row r="9" spans="2:13" ht="42" customHeight="1" x14ac:dyDescent="0.45">
      <c r="B9" s="42"/>
      <c r="C9" s="14" t="s">
        <v>13</v>
      </c>
      <c r="D9" s="15"/>
      <c r="E9" s="15"/>
      <c r="F9" s="15"/>
      <c r="G9" s="15" t="s">
        <v>36</v>
      </c>
      <c r="H9" s="15"/>
      <c r="I9" s="45"/>
      <c r="J9" s="50"/>
      <c r="K9" s="51"/>
      <c r="L9" s="16"/>
      <c r="M9" s="2"/>
    </row>
    <row r="10" spans="2:13" ht="42" customHeight="1" x14ac:dyDescent="0.4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4.5</v>
      </c>
      <c r="J10" s="46">
        <f>SUM(I10,'WK 7 27-02-23'!J10:K12)</f>
        <v>22.3</v>
      </c>
      <c r="K10" s="47"/>
      <c r="L10" s="16">
        <f>I10/$I$22</f>
        <v>0.38297872340425532</v>
      </c>
      <c r="M10" s="2">
        <f>J10/$J$22</f>
        <v>0.19699646643109542</v>
      </c>
    </row>
    <row r="11" spans="2:13" ht="42" customHeight="1" x14ac:dyDescent="0.45">
      <c r="B11" s="42"/>
      <c r="C11" s="14" t="s">
        <v>12</v>
      </c>
      <c r="D11" s="15" t="s">
        <v>37</v>
      </c>
      <c r="E11" s="15"/>
      <c r="F11" s="15" t="s">
        <v>38</v>
      </c>
      <c r="G11" s="15" t="s">
        <v>39</v>
      </c>
      <c r="H11" s="15" t="s">
        <v>40</v>
      </c>
      <c r="I11" s="44"/>
      <c r="J11" s="48"/>
      <c r="K11" s="49"/>
      <c r="L11" s="16"/>
      <c r="M11" s="2"/>
    </row>
    <row r="12" spans="2:13" ht="42" customHeight="1" x14ac:dyDescent="0.45">
      <c r="B12" s="42"/>
      <c r="C12" s="14" t="s">
        <v>13</v>
      </c>
      <c r="D12" s="15"/>
      <c r="E12" s="15"/>
      <c r="F12" s="15"/>
      <c r="G12" s="15"/>
      <c r="H12" s="15" t="s">
        <v>29</v>
      </c>
      <c r="I12" s="45"/>
      <c r="J12" s="50"/>
      <c r="K12" s="51"/>
      <c r="L12" s="16"/>
      <c r="M12" s="2"/>
    </row>
    <row r="13" spans="2:13" ht="42" customHeight="1" x14ac:dyDescent="0.45">
      <c r="B13" s="41" t="s">
        <v>16</v>
      </c>
      <c r="C13" s="14" t="s">
        <v>11</v>
      </c>
      <c r="D13" s="15"/>
      <c r="E13" s="15"/>
      <c r="F13" s="15"/>
      <c r="G13" s="15"/>
      <c r="H13" s="15"/>
      <c r="I13" s="43"/>
      <c r="J13" s="46">
        <f>SUM(I13,'WK 7 27-02-23'!J13:K15)</f>
        <v>21.75</v>
      </c>
      <c r="K13" s="47"/>
      <c r="L13" s="16">
        <f>I13/$I$22</f>
        <v>0</v>
      </c>
      <c r="M13" s="2">
        <f>J13/$J$22</f>
        <v>0.19213780918727916</v>
      </c>
    </row>
    <row r="14" spans="2:13" ht="42" customHeight="1" x14ac:dyDescent="0.4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4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4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7 27-02-23'!J16:K18)</f>
        <v>13.5</v>
      </c>
      <c r="K16" s="47"/>
      <c r="L16" s="16">
        <f>I16/$I$22</f>
        <v>0</v>
      </c>
      <c r="M16" s="2">
        <f>J16/$J$22</f>
        <v>0.11925795053003534</v>
      </c>
    </row>
    <row r="17" spans="2:13" ht="50.1" customHeight="1" x14ac:dyDescent="0.4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4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4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3</v>
      </c>
      <c r="J19" s="46">
        <f>SUM(I19,'WK 7 27-02-23'!J19:K21)</f>
        <v>10</v>
      </c>
      <c r="K19" s="47"/>
      <c r="L19" s="16">
        <f>I19/$I$22</f>
        <v>0.25531914893617019</v>
      </c>
      <c r="M19" s="2">
        <f>J19/$J$22</f>
        <v>8.8339222614840993E-2</v>
      </c>
    </row>
    <row r="20" spans="2:13" ht="42.6" customHeight="1" x14ac:dyDescent="0.45">
      <c r="B20" s="42"/>
      <c r="C20" s="14" t="s">
        <v>12</v>
      </c>
      <c r="D20" s="15"/>
      <c r="E20" s="15"/>
      <c r="F20" s="15"/>
      <c r="G20" s="15" t="s">
        <v>41</v>
      </c>
      <c r="H20" s="15" t="s">
        <v>42</v>
      </c>
      <c r="I20" s="44"/>
      <c r="J20" s="48"/>
      <c r="K20" s="49"/>
      <c r="L20" s="16"/>
      <c r="M20" s="2"/>
    </row>
    <row r="21" spans="2:13" ht="42.75" customHeight="1" x14ac:dyDescent="0.4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45">
      <c r="B22" s="3"/>
      <c r="C22" s="3"/>
      <c r="D22" s="3"/>
      <c r="E22" s="3"/>
      <c r="F22" s="3"/>
      <c r="G22" s="3"/>
      <c r="H22" s="3"/>
      <c r="I22" s="24">
        <f>SUM(I4:I21)</f>
        <v>11.75</v>
      </c>
      <c r="J22" s="40">
        <f>SUM(J4:K21)</f>
        <v>113.2</v>
      </c>
      <c r="K22" s="55"/>
      <c r="L22" s="16">
        <f>I22/$I$22</f>
        <v>1</v>
      </c>
      <c r="M22" s="2">
        <f>J22/$J$22</f>
        <v>1</v>
      </c>
    </row>
    <row r="23" spans="2:13" ht="19.5" customHeight="1" x14ac:dyDescent="0.45">
      <c r="B23" s="3"/>
      <c r="C23" s="3"/>
      <c r="D23" s="3"/>
      <c r="E23" s="3"/>
      <c r="F23" s="3"/>
      <c r="G23" s="3"/>
      <c r="H23" s="3"/>
      <c r="I23" s="22"/>
      <c r="J23" s="22"/>
      <c r="K23" s="22"/>
      <c r="L23" s="2"/>
      <c r="M23" s="2"/>
    </row>
    <row r="24" spans="2:13" ht="19.5" customHeight="1" x14ac:dyDescent="0.45">
      <c r="B24" s="3"/>
      <c r="C24" s="3"/>
      <c r="D24" s="3"/>
      <c r="E24" s="3"/>
      <c r="F24" s="3"/>
      <c r="G24" s="3"/>
      <c r="H24" s="3"/>
      <c r="I24" s="22"/>
      <c r="J24" s="22"/>
      <c r="K24" s="22"/>
      <c r="L24" s="2"/>
      <c r="M24" s="2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J22:K22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10 20-03-23</vt:lpstr>
      <vt:lpstr>WK 11 27-03-23</vt:lpstr>
      <vt:lpstr>WK 12 03-04-23</vt:lpstr>
      <vt:lpstr>WK 13 10-04-23</vt:lpstr>
      <vt:lpstr>WK 14 17-04-23</vt:lpstr>
      <vt:lpstr>WK15 24-04-23</vt:lpstr>
      <vt:lpstr>WK16 01-05-23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Jack Johnston</cp:lastModifiedBy>
  <dcterms:created xsi:type="dcterms:W3CDTF">2023-03-29T16:02:28Z</dcterms:created>
  <dcterms:modified xsi:type="dcterms:W3CDTF">2023-04-21T14:20:45Z</dcterms:modified>
</cp:coreProperties>
</file>