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29" documentId="11_75797E9C42DB042604EBCE36AA7AB2CFA1B39349" xr6:coauthVersionLast="47" xr6:coauthVersionMax="47" xr10:uidLastSave="{74B56ED1-FD8F-4792-A44E-F0B8EEDC3DFA}"/>
  <bookViews>
    <workbookView xWindow="-98" yWindow="-98" windowWidth="20715" windowHeight="13425" activeTab="16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10 20-03-23" sheetId="11" r:id="rId11"/>
    <sheet name="WK 11 27-03-23" sheetId="12" r:id="rId12"/>
    <sheet name="WK 12 03-04-23" sheetId="13" r:id="rId13"/>
    <sheet name="WK 13 10-04-23" sheetId="14" r:id="rId14"/>
    <sheet name="WK 14 17-04-23" sheetId="15" r:id="rId15"/>
    <sheet name="WK15 24-04-23" sheetId="16" r:id="rId16"/>
    <sheet name="WK16 01-05-2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7" l="1"/>
  <c r="L16" i="17" s="1"/>
  <c r="L22" i="16"/>
  <c r="I22" i="16"/>
  <c r="L13" i="16"/>
  <c r="L7" i="16"/>
  <c r="I22" i="15"/>
  <c r="L19" i="15"/>
  <c r="L13" i="15"/>
  <c r="I22" i="14"/>
  <c r="L19" i="14"/>
  <c r="L13" i="14"/>
  <c r="L22" i="13"/>
  <c r="I22" i="13"/>
  <c r="L19" i="13"/>
  <c r="L13" i="13"/>
  <c r="L7" i="13"/>
  <c r="I22" i="12"/>
  <c r="I22" i="11"/>
  <c r="L19" i="11"/>
  <c r="L13" i="11"/>
  <c r="I22" i="10"/>
  <c r="L19" i="10"/>
  <c r="L13" i="10"/>
  <c r="L22" i="9"/>
  <c r="I22" i="9"/>
  <c r="L10" i="9" s="1"/>
  <c r="L19" i="9"/>
  <c r="L16" i="9"/>
  <c r="L13" i="9"/>
  <c r="L7" i="9"/>
  <c r="L4" i="9"/>
  <c r="I22" i="8"/>
  <c r="L19" i="8"/>
  <c r="L13" i="8"/>
  <c r="L10" i="8"/>
  <c r="L7" i="8"/>
  <c r="I22" i="7"/>
  <c r="L10" i="7" s="1"/>
  <c r="L19" i="7"/>
  <c r="L16" i="7"/>
  <c r="L13" i="7"/>
  <c r="L4" i="7"/>
  <c r="I22" i="6"/>
  <c r="L19" i="6"/>
  <c r="L10" i="6"/>
  <c r="I22" i="5"/>
  <c r="L16" i="5"/>
  <c r="I22" i="4"/>
  <c r="L10" i="4"/>
  <c r="J7" i="4"/>
  <c r="I22" i="3"/>
  <c r="J13" i="3"/>
  <c r="J4" i="3"/>
  <c r="L22" i="2"/>
  <c r="I22" i="2"/>
  <c r="L16" i="2" s="1"/>
  <c r="L19" i="2"/>
  <c r="J19" i="2"/>
  <c r="J16" i="2"/>
  <c r="J16" i="3" s="1"/>
  <c r="J16" i="4" s="1"/>
  <c r="L13" i="2"/>
  <c r="J13" i="2"/>
  <c r="L10" i="2"/>
  <c r="J10" i="2"/>
  <c r="L7" i="2"/>
  <c r="J7" i="2"/>
  <c r="J7" i="3" s="1"/>
  <c r="L4" i="2"/>
  <c r="J4" i="2"/>
  <c r="L7" i="17" l="1"/>
  <c r="L13" i="17"/>
  <c r="L19" i="17"/>
  <c r="J16" i="5"/>
  <c r="J19" i="3"/>
  <c r="M19" i="2"/>
  <c r="J7" i="5"/>
  <c r="L10" i="12"/>
  <c r="L16" i="12"/>
  <c r="L4" i="12"/>
  <c r="L19" i="12"/>
  <c r="J10" i="3"/>
  <c r="M10" i="2"/>
  <c r="J4" i="4"/>
  <c r="L10" i="3"/>
  <c r="L4" i="3"/>
  <c r="L19" i="3"/>
  <c r="L13" i="3"/>
  <c r="L16" i="4"/>
  <c r="L4" i="4"/>
  <c r="L19" i="4"/>
  <c r="L22" i="4"/>
  <c r="L13" i="4"/>
  <c r="L7" i="4"/>
  <c r="L7" i="12"/>
  <c r="L22" i="12"/>
  <c r="J13" i="4"/>
  <c r="L22" i="3"/>
  <c r="L10" i="5"/>
  <c r="L19" i="5"/>
  <c r="L13" i="5"/>
  <c r="L22" i="5"/>
  <c r="L7" i="5"/>
  <c r="L16" i="6"/>
  <c r="L4" i="6"/>
  <c r="L22" i="6"/>
  <c r="L13" i="6"/>
  <c r="L7" i="6"/>
  <c r="L13" i="12"/>
  <c r="L16" i="15"/>
  <c r="L4" i="15"/>
  <c r="L10" i="15"/>
  <c r="L22" i="15"/>
  <c r="L7" i="15"/>
  <c r="J22" i="2"/>
  <c r="L7" i="3"/>
  <c r="L16" i="3"/>
  <c r="L4" i="5"/>
  <c r="L16" i="11"/>
  <c r="L4" i="11"/>
  <c r="L10" i="11"/>
  <c r="L22" i="11"/>
  <c r="L7" i="11"/>
  <c r="L10" i="16"/>
  <c r="L16" i="16"/>
  <c r="L4" i="16"/>
  <c r="L19" i="16"/>
  <c r="L16" i="8"/>
  <c r="L4" i="8"/>
  <c r="L10" i="10"/>
  <c r="L16" i="10"/>
  <c r="L4" i="10"/>
  <c r="L10" i="14"/>
  <c r="L16" i="14"/>
  <c r="L4" i="14"/>
  <c r="L7" i="7"/>
  <c r="L22" i="7"/>
  <c r="L7" i="10"/>
  <c r="L22" i="10"/>
  <c r="L16" i="13"/>
  <c r="L4" i="13"/>
  <c r="L10" i="13"/>
  <c r="L7" i="14"/>
  <c r="L22" i="14"/>
  <c r="L10" i="17"/>
  <c r="L22" i="17"/>
  <c r="L4" i="17"/>
  <c r="J13" i="5" l="1"/>
  <c r="M22" i="2"/>
  <c r="M16" i="2"/>
  <c r="M13" i="2"/>
  <c r="M4" i="2"/>
  <c r="M7" i="2"/>
  <c r="J10" i="4"/>
  <c r="J19" i="4"/>
  <c r="J4" i="5"/>
  <c r="L22" i="8"/>
  <c r="J22" i="3"/>
  <c r="J7" i="6"/>
  <c r="J16" i="6"/>
  <c r="J16" i="7" l="1"/>
  <c r="M22" i="3"/>
  <c r="M16" i="3"/>
  <c r="M7" i="3"/>
  <c r="M13" i="3"/>
  <c r="M4" i="3"/>
  <c r="J4" i="6"/>
  <c r="M10" i="4"/>
  <c r="J10" i="5"/>
  <c r="J19" i="5"/>
  <c r="M19" i="4"/>
  <c r="J7" i="7"/>
  <c r="J22" i="4"/>
  <c r="M19" i="3"/>
  <c r="J13" i="6"/>
  <c r="M10" i="3"/>
  <c r="J10" i="6" l="1"/>
  <c r="J22" i="5"/>
  <c r="J13" i="7"/>
  <c r="J7" i="8"/>
  <c r="J16" i="8"/>
  <c r="M22" i="4"/>
  <c r="M16" i="4"/>
  <c r="M7" i="4"/>
  <c r="M13" i="4"/>
  <c r="M4" i="4"/>
  <c r="J19" i="6"/>
  <c r="M19" i="5"/>
  <c r="J4" i="7"/>
  <c r="J13" i="8" l="1"/>
  <c r="J19" i="7"/>
  <c r="M19" i="6"/>
  <c r="M22" i="5"/>
  <c r="M7" i="5"/>
  <c r="M16" i="5"/>
  <c r="M4" i="5"/>
  <c r="M13" i="5"/>
  <c r="J4" i="8"/>
  <c r="J7" i="9"/>
  <c r="M10" i="6"/>
  <c r="J10" i="7"/>
  <c r="J22" i="6"/>
  <c r="J16" i="9"/>
  <c r="M10" i="5"/>
  <c r="J10" i="8" l="1"/>
  <c r="J4" i="9"/>
  <c r="J16" i="14"/>
  <c r="J16" i="10"/>
  <c r="J16" i="15"/>
  <c r="J16" i="11"/>
  <c r="J16" i="12"/>
  <c r="J16" i="16"/>
  <c r="J16" i="13"/>
  <c r="J16" i="17"/>
  <c r="M19" i="7"/>
  <c r="J19" i="8"/>
  <c r="J22" i="7"/>
  <c r="M22" i="6"/>
  <c r="M16" i="6"/>
  <c r="M7" i="6"/>
  <c r="M13" i="6"/>
  <c r="M4" i="6"/>
  <c r="J7" i="16"/>
  <c r="J7" i="14"/>
  <c r="J7" i="12"/>
  <c r="J7" i="10"/>
  <c r="J7" i="17"/>
  <c r="J7" i="15"/>
  <c r="J7" i="13"/>
  <c r="J7" i="11"/>
  <c r="J13" i="9"/>
  <c r="J19" i="9" l="1"/>
  <c r="M19" i="8"/>
  <c r="J22" i="8"/>
  <c r="M10" i="8"/>
  <c r="J10" i="9"/>
  <c r="J13" i="17"/>
  <c r="J13" i="15"/>
  <c r="J13" i="13"/>
  <c r="J13" i="11"/>
  <c r="J13" i="16"/>
  <c r="J13" i="14"/>
  <c r="J13" i="12"/>
  <c r="J13" i="10"/>
  <c r="M22" i="7"/>
  <c r="M7" i="7"/>
  <c r="M16" i="7"/>
  <c r="M13" i="7"/>
  <c r="M4" i="7"/>
  <c r="J22" i="9"/>
  <c r="J4" i="16"/>
  <c r="J4" i="12"/>
  <c r="J4" i="17"/>
  <c r="J4" i="13"/>
  <c r="J4" i="10"/>
  <c r="J4" i="14"/>
  <c r="J4" i="11"/>
  <c r="J4" i="15"/>
  <c r="M10" i="7"/>
  <c r="M22" i="9" l="1"/>
  <c r="M16" i="9"/>
  <c r="M7" i="9"/>
  <c r="M4" i="9"/>
  <c r="J19" i="16"/>
  <c r="J19" i="14"/>
  <c r="J19" i="12"/>
  <c r="J19" i="10"/>
  <c r="J19" i="17"/>
  <c r="J19" i="15"/>
  <c r="J19" i="13"/>
  <c r="J19" i="11"/>
  <c r="M19" i="9"/>
  <c r="M13" i="9"/>
  <c r="M22" i="8"/>
  <c r="M7" i="8"/>
  <c r="M16" i="8"/>
  <c r="M4" i="8"/>
  <c r="M13" i="8"/>
  <c r="J22" i="16"/>
  <c r="J10" i="15"/>
  <c r="J10" i="11"/>
  <c r="M10" i="9"/>
  <c r="J10" i="16"/>
  <c r="J10" i="12"/>
  <c r="J10" i="14"/>
  <c r="J10" i="13"/>
  <c r="J10" i="17"/>
  <c r="J10" i="10"/>
  <c r="M22" i="16" l="1"/>
  <c r="M16" i="16"/>
  <c r="M7" i="16"/>
  <c r="J22" i="15"/>
  <c r="J22" i="10"/>
  <c r="M19" i="14"/>
  <c r="M10" i="16"/>
  <c r="M19" i="16"/>
  <c r="J22" i="17"/>
  <c r="M10" i="13"/>
  <c r="J22" i="13"/>
  <c r="J22" i="12"/>
  <c r="M19" i="10"/>
  <c r="J22" i="14"/>
  <c r="M10" i="14"/>
  <c r="M4" i="16"/>
  <c r="M13" i="16"/>
  <c r="M19" i="13"/>
  <c r="M19" i="12"/>
  <c r="J22" i="11"/>
  <c r="M22" i="11" l="1"/>
  <c r="M7" i="11"/>
  <c r="M16" i="11"/>
  <c r="M4" i="11"/>
  <c r="M13" i="11"/>
  <c r="M22" i="10"/>
  <c r="M16" i="10"/>
  <c r="M7" i="10"/>
  <c r="M4" i="10"/>
  <c r="M13" i="10"/>
  <c r="M10" i="11"/>
  <c r="M19" i="11"/>
  <c r="M22" i="17"/>
  <c r="M16" i="17"/>
  <c r="M7" i="17"/>
  <c r="M13" i="17"/>
  <c r="M4" i="17"/>
  <c r="M10" i="17"/>
  <c r="M22" i="15"/>
  <c r="M7" i="15"/>
  <c r="M16" i="15"/>
  <c r="M4" i="15"/>
  <c r="M13" i="15"/>
  <c r="M10" i="15"/>
  <c r="M22" i="12"/>
  <c r="M16" i="12"/>
  <c r="M7" i="12"/>
  <c r="M4" i="12"/>
  <c r="M13" i="12"/>
  <c r="M10" i="12"/>
  <c r="M22" i="14"/>
  <c r="M7" i="14"/>
  <c r="M16" i="14"/>
  <c r="M13" i="14"/>
  <c r="M4" i="14"/>
  <c r="M22" i="13"/>
  <c r="M16" i="13"/>
  <c r="M7" i="13"/>
  <c r="M13" i="13"/>
  <c r="M4" i="13"/>
  <c r="M19" i="17"/>
  <c r="M19" i="15"/>
  <c r="M10" i="10"/>
</calcChain>
</file>

<file path=xl/sharedStrings.xml><?xml version="1.0" encoding="utf-8"?>
<sst xmlns="http://schemas.openxmlformats.org/spreadsheetml/2006/main" count="861" uniqueCount="180">
  <si>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</si>
  <si>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</si>
  <si>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</si>
  <si>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</si>
  <si>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</si>
  <si>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</si>
  <si>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</si>
  <si>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</si>
  <si>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</si>
  <si>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</si>
  <si>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</si>
  <si>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</si>
  <si>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</si>
  <si>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</si>
  <si>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</si>
  <si>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</si>
  <si>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</si>
  <si>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</si>
  <si>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Worked on booking feature prototype</t>
  </si>
  <si>
    <t>Continued working on Booking prototype</t>
  </si>
  <si>
    <t xml:space="preserve">Finished the bokking feature prototype </t>
  </si>
  <si>
    <t>Duncan</t>
  </si>
  <si>
    <t>meeting, app testing and testing documentation(from Sunday). Communicated small typos/errors the team can fix quickly with presentation of app.</t>
  </si>
  <si>
    <t>Final report contributions.</t>
  </si>
  <si>
    <t>Team meeting, taking meeting minutes</t>
  </si>
  <si>
    <t>Working on report contributions</t>
  </si>
  <si>
    <t>Finalising contributions to report</t>
  </si>
  <si>
    <t>final report contrabutions</t>
  </si>
  <si>
    <t>Meeting with the team.  Emails to the press office and the module lead</t>
  </si>
  <si>
    <t>spreadsheet updates.  Peer review for group 49 agenda for monda meeting.  And emails to the team.</t>
  </si>
  <si>
    <t>Team meeting</t>
  </si>
  <si>
    <t>Setup a virtual ubuntu server and attempted to host the app.</t>
  </si>
  <si>
    <t>It would not work, lack of previous flask web application deployment experience.</t>
  </si>
  <si>
    <t>Team meeting, taking minutes</t>
  </si>
  <si>
    <t>unavailable</t>
  </si>
  <si>
    <t>emails with the client and the press office</t>
  </si>
  <si>
    <t>Worked on Booking feature prototype and got it working better</t>
  </si>
  <si>
    <t xml:space="preserve"> Finshed Booking prototype and got it working correctly. Implemented Admin access functionality</t>
  </si>
  <si>
    <t>Team meeting with the team and updating the tables</t>
  </si>
  <si>
    <t>an email with the module lead and the client</t>
  </si>
  <si>
    <t>Meeting</t>
  </si>
  <si>
    <t>Group meeting, taking meeting minutes</t>
  </si>
  <si>
    <t>Sub team meeting, final updates to interface</t>
  </si>
  <si>
    <t>Finished the bokking feature prototype</t>
  </si>
  <si>
    <t>Agenda &amp; Spreadsheets</t>
  </si>
  <si>
    <t>Meeting , Minutes emails</t>
  </si>
  <si>
    <t>Group meeting, taking minutes, adding sign up page</t>
  </si>
  <si>
    <t>Updating pages to Jinja2 format, adding images</t>
  </si>
  <si>
    <t>Worked on register and Login fetures</t>
  </si>
  <si>
    <t xml:space="preserve">Got register and login features working </t>
  </si>
  <si>
    <t xml:space="preserve">more research into image storing in a sqlite database </t>
  </si>
  <si>
    <t xml:space="preserve">add a ,cav file export python script to save data from each table </t>
  </si>
  <si>
    <t xml:space="preserve">Agena Spreadsheets </t>
  </si>
  <si>
    <t>emails and chat messages</t>
  </si>
  <si>
    <t>Preporation for the Client meetingMeeting with Client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</si>
  <si>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</si>
  <si>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</si>
  <si>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</si>
  <si>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</si>
  <si>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</si>
  <si>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</si>
  <si>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</si>
  <si>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</si>
  <si>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</si>
  <si>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</si>
  <si>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</si>
  <si>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</si>
  <si>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</si>
  <si>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</si>
  <si>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</si>
  <si>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</si>
  <si>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</si>
  <si>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</si>
  <si>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</si>
  <si>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</si>
  <si>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</si>
  <si>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</si>
  <si>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</si>
  <si>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</si>
  <si>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</si>
  <si>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</si>
  <si>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</si>
  <si>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</si>
  <si>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</si>
  <si>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</si>
  <si>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</si>
  <si>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</si>
  <si>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</si>
  <si>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</si>
  <si>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</si>
  <si>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</si>
  <si>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</si>
  <si>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</si>
  <si>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</si>
  <si>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</si>
  <si>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</si>
  <si>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</si>
  <si>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</si>
  <si>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</si>
  <si>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</si>
  <si>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</si>
  <si>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</si>
  <si>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</si>
  <si>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>set up database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</si>
  <si>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</si>
  <si>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</si>
  <si>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</si>
  <si>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</si>
  <si>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</si>
  <si>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</si>
  <si>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</si>
  <si>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</si>
  <si>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</si>
  <si>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</si>
  <si>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</si>
  <si>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</si>
  <si>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</si>
  <si>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</si>
  <si>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</si>
  <si>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</si>
  <si>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</si>
  <si>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</si>
  <si>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</si>
  <si>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</si>
  <si>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</si>
  <si>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</si>
  <si>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</si>
  <si>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</si>
  <si>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</si>
  <si>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</si>
  <si>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</si>
  <si>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</si>
  <si>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</si>
  <si>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</si>
  <si>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</si>
  <si>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</si>
  <si>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</si>
  <si>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</si>
  <si>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</si>
  <si>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</si>
  <si>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</si>
  <si>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</si>
  <si>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</si>
  <si>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</si>
  <si>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</si>
  <si>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</si>
  <si>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</si>
  <si>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</si>
  <si>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</si>
  <si>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</si>
  <si>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</si>
  <si>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</si>
  <si>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</si>
  <si>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</si>
  <si>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</si>
  <si>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</si>
  <si>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</si>
  <si>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</si>
  <si>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</si>
  <si>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</si>
  <si>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</si>
  <si>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</si>
  <si>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</si>
  <si>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</si>
  <si>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</si>
  <si>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</si>
  <si>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</si>
  <si>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</si>
  <si>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</si>
  <si>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</si>
  <si>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</si>
  <si>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</si>
  <si>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</si>
  <si>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</si>
  <si>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</si>
  <si>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</si>
  <si>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</si>
  <si>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 xml:space="preserve">Team Meeting with the presentation discussion </t>
  </si>
  <si>
    <t>emails to client to chase the report feedback</t>
  </si>
  <si>
    <t>Presentation final approval and rehursal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</si>
</sst>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7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center"/>
    </xf>
    <xf numFmtId="1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4" fontId="4" fillId="2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164" fontId="2" fillId="0" borderId="1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9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5" fillId="0" borderId="7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3" fontId="2" fillId="0" borderId="3" xfId="0" applyNumberFormat="1" applyFont="1" applyBorder="1" applyAlignment="1">
      <alignment horizontal="right"/>
    </xf>
    <xf numFmtId="0" fontId="6" fillId="2" borderId="7" xfId="0" applyFont="1" applyFill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2" fillId="0" borderId="17" xfId="0" applyNumberFormat="1" applyFont="1" applyBorder="1" applyAlignment="1">
      <alignment horizontal="center" vertical="top"/>
    </xf>
    <xf numFmtId="4" fontId="2" fillId="0" borderId="3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4" fontId="2" fillId="0" borderId="8" xfId="0" applyNumberFormat="1" applyFont="1" applyBorder="1" applyAlignment="1">
      <alignment horizontal="center" vertical="top" wrapText="1"/>
    </xf>
    <xf numFmtId="4" fontId="2" fillId="0" borderId="12" xfId="0" applyNumberFormat="1" applyFont="1" applyBorder="1" applyAlignment="1">
      <alignment horizontal="center" wrapText="1"/>
    </xf>
    <xf numFmtId="4" fontId="2" fillId="0" borderId="14" xfId="0" applyNumberFormat="1" applyFont="1" applyBorder="1" applyAlignment="1">
      <alignment horizontal="center" wrapText="1"/>
    </xf>
    <xf numFmtId="4" fontId="2" fillId="0" borderId="9" xfId="0" applyNumberFormat="1" applyFont="1" applyBorder="1" applyAlignment="1">
      <alignment horizontal="center" vertical="top" wrapText="1"/>
    </xf>
    <xf numFmtId="4" fontId="2" fillId="0" borderId="10" xfId="0" applyNumberFormat="1" applyFont="1" applyBorder="1" applyAlignment="1">
      <alignment horizontal="center" wrapText="1"/>
    </xf>
    <xf numFmtId="4" fontId="2" fillId="0" borderId="11" xfId="0" applyNumberFormat="1" applyFont="1" applyBorder="1" applyAlignment="1">
      <alignment horizontal="center" wrapText="1"/>
    </xf>
    <xf numFmtId="4" fontId="2" fillId="0" borderId="13" xfId="0" applyNumberFormat="1" applyFont="1" applyBorder="1" applyAlignment="1">
      <alignment horizontal="center" wrapText="1"/>
    </xf>
    <xf numFmtId="4" fontId="2" fillId="0" borderId="15" xfId="0" applyNumberFormat="1" applyFont="1" applyBorder="1" applyAlignment="1">
      <alignment horizontal="center" wrapText="1"/>
    </xf>
    <xf numFmtId="4" fontId="2" fillId="0" borderId="16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9" fontId="1" fillId="2" borderId="2" xfId="0" applyNumberFormat="1" applyFont="1" applyFill="1" applyBorder="1" applyAlignment="1">
      <alignment horizontal="center"/>
    </xf>
    <xf numFmtId="4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C1:D8"/>
  <sheetViews>
    <sheetView workbookViewId="0"/>
  </sheetViews>
  <sheetFormatPr defaultRowHeight="14.25" x14ac:dyDescent="0.45"/>
  <cols>
    <col min="1" max="2" width="14.1328125" bestFit="1" customWidth="1"/>
    <col min="3" max="3" width="19.86328125" style="17" bestFit="1" customWidth="1"/>
    <col min="4" max="4" width="37.3984375" style="35" bestFit="1" customWidth="1"/>
  </cols>
  <sheetData>
    <row r="1" spans="3:4" ht="19.5" customHeight="1" x14ac:dyDescent="0.45">
      <c r="C1" s="3"/>
      <c r="D1" s="30"/>
    </row>
    <row r="2" spans="3:4" ht="19.5" customHeight="1" x14ac:dyDescent="0.45">
      <c r="C2" s="3"/>
      <c r="D2" s="30"/>
    </row>
    <row r="3" spans="3:4" ht="19.5" customHeight="1" x14ac:dyDescent="0.45">
      <c r="C3" s="3"/>
      <c r="D3" s="30"/>
    </row>
    <row r="4" spans="3:4" ht="27" customHeight="1" x14ac:dyDescent="0.45">
      <c r="C4" s="31" t="s">
        <v>170</v>
      </c>
      <c r="D4" s="32">
        <v>13</v>
      </c>
    </row>
    <row r="5" spans="3:4" ht="27" customHeight="1" x14ac:dyDescent="0.45">
      <c r="C5" s="31" t="s">
        <v>171</v>
      </c>
      <c r="D5" s="33" t="s">
        <v>172</v>
      </c>
    </row>
    <row r="6" spans="3:4" ht="27" customHeight="1" x14ac:dyDescent="0.45">
      <c r="C6" s="31" t="s">
        <v>173</v>
      </c>
      <c r="D6" s="33" t="s">
        <v>174</v>
      </c>
    </row>
    <row r="7" spans="3:4" ht="27" customHeight="1" x14ac:dyDescent="0.45">
      <c r="C7" s="31" t="s">
        <v>175</v>
      </c>
      <c r="D7" s="34">
        <v>44956</v>
      </c>
    </row>
    <row r="8" spans="3:4" ht="27" customHeight="1" x14ac:dyDescent="0.45">
      <c r="C8" s="31" t="s">
        <v>176</v>
      </c>
      <c r="D8" s="32">
        <v>1</v>
      </c>
    </row>
  </sheetData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19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39" t="s">
        <v>10</v>
      </c>
      <c r="C4" s="14" t="s">
        <v>11</v>
      </c>
      <c r="D4" s="15" t="s">
        <v>52</v>
      </c>
      <c r="E4" s="15"/>
      <c r="F4" s="15"/>
      <c r="G4" s="15"/>
      <c r="H4" s="15"/>
      <c r="I4" s="41">
        <v>5</v>
      </c>
      <c r="J4" s="44">
        <f>SUM(I4,'WK 8 06-03-23'!J4:K6)</f>
        <v>31.35</v>
      </c>
      <c r="K4" s="45"/>
      <c r="L4" s="16">
        <f>I4/$I$22</f>
        <v>0.55555555555555558</v>
      </c>
      <c r="M4" s="2">
        <f>J4/$J$22</f>
        <v>0.25654664484451717</v>
      </c>
    </row>
    <row r="5" spans="2:13" ht="42" customHeight="1" x14ac:dyDescent="0.45">
      <c r="B5" s="40"/>
      <c r="C5" s="14" t="s">
        <v>12</v>
      </c>
      <c r="D5" s="15" t="s">
        <v>45</v>
      </c>
      <c r="E5" s="15"/>
      <c r="F5" s="15" t="s">
        <v>53</v>
      </c>
      <c r="G5" s="15" t="s">
        <v>54</v>
      </c>
      <c r="H5" s="15"/>
      <c r="I5" s="42"/>
      <c r="J5" s="46"/>
      <c r="K5" s="47"/>
      <c r="L5" s="16"/>
      <c r="M5" s="2"/>
    </row>
    <row r="6" spans="2:13" ht="42" customHeight="1" x14ac:dyDescent="0.4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</v>
      </c>
      <c r="J7" s="44">
        <f>SUM(I7,'WK 8 06-03-23'!J7:K9)</f>
        <v>20.3</v>
      </c>
      <c r="K7" s="45"/>
      <c r="L7" s="16">
        <f>I7/$I$22</f>
        <v>0.1111111111111111</v>
      </c>
      <c r="M7" s="2">
        <f>J7/$J$22</f>
        <v>0.16612111292962356</v>
      </c>
    </row>
    <row r="8" spans="2:13" ht="42" customHeight="1" x14ac:dyDescent="0.45">
      <c r="B8" s="40"/>
      <c r="C8" s="14" t="s">
        <v>12</v>
      </c>
      <c r="D8" s="15" t="s">
        <v>30</v>
      </c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3</v>
      </c>
      <c r="J10" s="44">
        <f>SUM(I10,'WK 8 06-03-23'!J10:K12)</f>
        <v>25.3</v>
      </c>
      <c r="K10" s="45"/>
      <c r="L10" s="16">
        <f>I10/$I$22</f>
        <v>0.33333333333333331</v>
      </c>
      <c r="M10" s="2">
        <f>J10/$J$22</f>
        <v>0.20703764320785598</v>
      </c>
    </row>
    <row r="11" spans="2:13" ht="42" customHeight="1" x14ac:dyDescent="0.45">
      <c r="B11" s="40"/>
      <c r="C11" s="14" t="s">
        <v>12</v>
      </c>
      <c r="D11" s="15" t="s">
        <v>55</v>
      </c>
      <c r="E11" s="15"/>
      <c r="F11" s="15" t="s">
        <v>56</v>
      </c>
      <c r="G11" s="15" t="s">
        <v>57</v>
      </c>
      <c r="H11" s="15" t="s">
        <v>58</v>
      </c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 t="s">
        <v>59</v>
      </c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0.17798690671031095</v>
      </c>
    </row>
    <row r="14" spans="2:13" ht="42" customHeight="1" x14ac:dyDescent="0.4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0</v>
      </c>
      <c r="J16" s="44">
        <f>SUM(I16,'WK 8 06-03-23'!J16:K18)</f>
        <v>13.5</v>
      </c>
      <c r="K16" s="45"/>
      <c r="L16" s="16">
        <f>I16/$I$22</f>
        <v>0</v>
      </c>
      <c r="M16" s="2">
        <f>J16/$J$22</f>
        <v>0.11047463175122749</v>
      </c>
    </row>
    <row r="17" spans="2:13" ht="50.1" customHeight="1" x14ac:dyDescent="0.4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8.1833060556464804E-2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9</v>
      </c>
      <c r="J22" s="36">
        <f>SUM(J4:K21)</f>
        <v>122.2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19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39" t="s">
        <v>10</v>
      </c>
      <c r="C4" s="14" t="s">
        <v>11</v>
      </c>
      <c r="D4" s="15" t="s">
        <v>44</v>
      </c>
      <c r="E4" s="15"/>
      <c r="F4" s="15"/>
      <c r="G4" s="15"/>
      <c r="H4" s="15"/>
      <c r="I4" s="41">
        <v>2.5</v>
      </c>
      <c r="J4" s="44">
        <f>SUM(I4,'WK 8 06-03-23'!J4:K6)</f>
        <v>28.85</v>
      </c>
      <c r="K4" s="45"/>
      <c r="L4" s="16">
        <f>I4/$I$22</f>
        <v>9.8039215686274508E-2</v>
      </c>
      <c r="M4" s="2">
        <f>J4/$J$22</f>
        <v>0.20800288392213412</v>
      </c>
    </row>
    <row r="5" spans="2:13" ht="42" customHeight="1" x14ac:dyDescent="0.45">
      <c r="B5" s="40"/>
      <c r="C5" s="14" t="s">
        <v>12</v>
      </c>
      <c r="D5" s="15" t="s">
        <v>45</v>
      </c>
      <c r="E5" s="15"/>
      <c r="F5" s="15"/>
      <c r="G5" s="15"/>
      <c r="H5" s="15"/>
      <c r="I5" s="42"/>
      <c r="J5" s="46"/>
      <c r="K5" s="47"/>
      <c r="L5" s="16"/>
      <c r="M5" s="2"/>
    </row>
    <row r="6" spans="2:13" ht="42" customHeight="1" x14ac:dyDescent="0.4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</v>
      </c>
      <c r="J7" s="44">
        <f>SUM(I7,'WK 8 06-03-23'!J7:K9)</f>
        <v>20.3</v>
      </c>
      <c r="K7" s="45"/>
      <c r="L7" s="16">
        <f>I7/$I$22</f>
        <v>3.9215686274509803E-2</v>
      </c>
      <c r="M7" s="2">
        <f>J7/$J$22</f>
        <v>0.14635904830569577</v>
      </c>
    </row>
    <row r="8" spans="2:13" ht="42" customHeight="1" x14ac:dyDescent="0.45">
      <c r="B8" s="40"/>
      <c r="C8" s="14" t="s">
        <v>12</v>
      </c>
      <c r="D8" s="15" t="s">
        <v>30</v>
      </c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4</v>
      </c>
      <c r="J10" s="44">
        <f>SUM(I10,'WK 8 06-03-23'!J10:K12)</f>
        <v>26.3</v>
      </c>
      <c r="K10" s="45"/>
      <c r="L10" s="16">
        <f>I10/$I$22</f>
        <v>0.15686274509803921</v>
      </c>
      <c r="M10" s="2">
        <f>J10/$J$22</f>
        <v>0.18961788031723145</v>
      </c>
    </row>
    <row r="11" spans="2:13" ht="42" customHeight="1" x14ac:dyDescent="0.45">
      <c r="B11" s="40"/>
      <c r="C11" s="14" t="s">
        <v>12</v>
      </c>
      <c r="D11" s="15" t="s">
        <v>46</v>
      </c>
      <c r="E11" s="15"/>
      <c r="F11" s="15" t="s">
        <v>47</v>
      </c>
      <c r="G11" s="15"/>
      <c r="H11" s="15"/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0.15681326604181689</v>
      </c>
    </row>
    <row r="14" spans="2:13" ht="42" customHeight="1" x14ac:dyDescent="0.4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14</v>
      </c>
      <c r="J16" s="44">
        <f>SUM(I16,'WK 8 06-03-23'!J16:K18)</f>
        <v>27.5</v>
      </c>
      <c r="K16" s="45"/>
      <c r="L16" s="16">
        <f>I16/$I$22</f>
        <v>0.5490196078431373</v>
      </c>
      <c r="M16" s="2">
        <f>J16/$J$22</f>
        <v>0.19826964671953859</v>
      </c>
    </row>
    <row r="17" spans="2:13" ht="50.1" customHeight="1" x14ac:dyDescent="0.45">
      <c r="B17" s="40"/>
      <c r="C17" s="14" t="s">
        <v>12</v>
      </c>
      <c r="D17" s="15"/>
      <c r="E17" s="15"/>
      <c r="F17" s="15" t="s">
        <v>48</v>
      </c>
      <c r="G17" s="15" t="s">
        <v>49</v>
      </c>
      <c r="H17" s="15"/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4</v>
      </c>
      <c r="J19" s="44">
        <f>SUM(I19,'WK 8 06-03-23'!J19:K21)</f>
        <v>14</v>
      </c>
      <c r="K19" s="45"/>
      <c r="L19" s="16">
        <f>I19/$I$22</f>
        <v>0.15686274509803921</v>
      </c>
      <c r="M19" s="2">
        <f>J19/$J$22</f>
        <v>0.10093727469358328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 t="s">
        <v>50</v>
      </c>
      <c r="H20" s="15" t="s">
        <v>51</v>
      </c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25.5</v>
      </c>
      <c r="J22" s="36">
        <f>SUM(J4:K21)</f>
        <v>138.69999999999999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19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2.5</v>
      </c>
      <c r="J4" s="44">
        <f>SUM(I4,'WK 8 06-03-23'!J4:K6)</f>
        <v>28.85</v>
      </c>
      <c r="K4" s="45"/>
      <c r="L4" s="16">
        <f>I4/$I$22</f>
        <v>9.4339622641509441E-2</v>
      </c>
      <c r="M4" s="2">
        <f>J4/$J$22</f>
        <v>0.20651395848246246</v>
      </c>
    </row>
    <row r="5" spans="2:13" ht="42" customHeight="1" x14ac:dyDescent="0.45">
      <c r="B5" s="40"/>
      <c r="C5" s="14" t="s">
        <v>12</v>
      </c>
      <c r="D5" s="15" t="s">
        <v>38</v>
      </c>
      <c r="E5" s="15"/>
      <c r="F5" s="15"/>
      <c r="G5" s="15" t="s">
        <v>39</v>
      </c>
      <c r="H5" s="15"/>
      <c r="I5" s="42"/>
      <c r="J5" s="46"/>
      <c r="K5" s="47"/>
      <c r="L5" s="16"/>
      <c r="M5" s="2"/>
    </row>
    <row r="6" spans="2:13" ht="42" customHeight="1" x14ac:dyDescent="0.4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</v>
      </c>
      <c r="J7" s="44">
        <f>SUM(I7,'WK 8 06-03-23'!J7:K9)</f>
        <v>20.3</v>
      </c>
      <c r="K7" s="45"/>
      <c r="L7" s="16">
        <f>I7/$I$22</f>
        <v>3.7735849056603772E-2</v>
      </c>
      <c r="M7" s="2">
        <f>J7/$J$22</f>
        <v>0.14531138153185399</v>
      </c>
    </row>
    <row r="8" spans="2:13" ht="42" customHeight="1" x14ac:dyDescent="0.45">
      <c r="B8" s="40"/>
      <c r="C8" s="14" t="s">
        <v>12</v>
      </c>
      <c r="D8" s="15" t="s">
        <v>40</v>
      </c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3</v>
      </c>
      <c r="J10" s="44">
        <f>SUM(I10,'WK 8 06-03-23'!J10:K12)</f>
        <v>25.3</v>
      </c>
      <c r="K10" s="45"/>
      <c r="L10" s="16">
        <f>I10/$I$22</f>
        <v>0.11320754716981132</v>
      </c>
      <c r="M10" s="2">
        <f>J10/$J$22</f>
        <v>0.18110236220472442</v>
      </c>
    </row>
    <row r="11" spans="2:13" ht="42" customHeight="1" x14ac:dyDescent="0.45">
      <c r="B11" s="40"/>
      <c r="C11" s="14" t="s">
        <v>12</v>
      </c>
      <c r="D11" s="15" t="s">
        <v>41</v>
      </c>
      <c r="E11" s="15"/>
      <c r="F11" s="15" t="s">
        <v>42</v>
      </c>
      <c r="G11" s="15"/>
      <c r="H11" s="15"/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0.15569076592698641</v>
      </c>
    </row>
    <row r="14" spans="2:13" ht="42" customHeight="1" x14ac:dyDescent="0.4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20</v>
      </c>
      <c r="J16" s="44">
        <f>SUM(I16,'WK 8 06-03-23'!J16:K18)</f>
        <v>33.5</v>
      </c>
      <c r="K16" s="45"/>
      <c r="L16" s="16">
        <f>I16/$I$22</f>
        <v>0.75471698113207553</v>
      </c>
      <c r="M16" s="2">
        <f>J16/$J$22</f>
        <v>0.23979957050823195</v>
      </c>
    </row>
    <row r="17" spans="2:13" ht="50.1" customHeight="1" x14ac:dyDescent="0.45">
      <c r="B17" s="40"/>
      <c r="C17" s="14" t="s">
        <v>12</v>
      </c>
      <c r="D17" s="15"/>
      <c r="E17" s="15"/>
      <c r="F17" s="15" t="s">
        <v>18</v>
      </c>
      <c r="G17" s="15" t="s">
        <v>19</v>
      </c>
      <c r="H17" s="15" t="s">
        <v>43</v>
      </c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7.158196134574088E-2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26.5</v>
      </c>
      <c r="J22" s="36">
        <f>SUM(J4:K21)</f>
        <v>139.69999999999999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19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0.5</v>
      </c>
      <c r="J4" s="44">
        <f>SUM(I4,'WK 8 06-03-23'!J4:K6)</f>
        <v>26.85</v>
      </c>
      <c r="K4" s="45"/>
      <c r="L4" s="16">
        <f>I4/$I$22</f>
        <v>2.4390243902439025E-2</v>
      </c>
      <c r="M4" s="2">
        <f>J4/$J$22</f>
        <v>0.20082273747195217</v>
      </c>
    </row>
    <row r="5" spans="2:13" ht="42" customHeight="1" x14ac:dyDescent="0.45">
      <c r="B5" s="40"/>
      <c r="C5" s="14" t="s">
        <v>12</v>
      </c>
      <c r="D5" s="15" t="s">
        <v>34</v>
      </c>
      <c r="E5" s="15" t="s">
        <v>34</v>
      </c>
      <c r="F5" s="15" t="s">
        <v>34</v>
      </c>
      <c r="G5" s="15" t="s">
        <v>34</v>
      </c>
      <c r="H5" s="15" t="s">
        <v>35</v>
      </c>
      <c r="I5" s="42"/>
      <c r="J5" s="46"/>
      <c r="K5" s="47"/>
      <c r="L5" s="16"/>
      <c r="M5" s="2"/>
    </row>
    <row r="6" spans="2:13" ht="42" customHeight="1" x14ac:dyDescent="0.4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0</v>
      </c>
      <c r="J7" s="44">
        <f>SUM(I7,'WK 8 06-03-23'!J7:K9)</f>
        <v>19.3</v>
      </c>
      <c r="K7" s="45"/>
      <c r="L7" s="16">
        <f>I7/$I$22</f>
        <v>0</v>
      </c>
      <c r="M7" s="2">
        <f>J7/$J$22</f>
        <v>0.14435302916978313</v>
      </c>
    </row>
    <row r="8" spans="2:13" ht="42" customHeight="1" x14ac:dyDescent="0.45">
      <c r="B8" s="40"/>
      <c r="C8" s="14" t="s">
        <v>12</v>
      </c>
      <c r="D8" s="15"/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0</v>
      </c>
      <c r="J10" s="44">
        <f>SUM(I10,'WK 8 06-03-23'!J10:K12)</f>
        <v>22.3</v>
      </c>
      <c r="K10" s="45"/>
      <c r="L10" s="16">
        <f>I10/$I$22</f>
        <v>0</v>
      </c>
      <c r="M10" s="2">
        <f>J10/$J$22</f>
        <v>0.16679132385938672</v>
      </c>
    </row>
    <row r="11" spans="2:13" ht="42" customHeight="1" x14ac:dyDescent="0.45">
      <c r="B11" s="40"/>
      <c r="C11" s="14" t="s">
        <v>12</v>
      </c>
      <c r="D11" s="15"/>
      <c r="E11" s="15"/>
      <c r="F11" s="15"/>
      <c r="G11" s="15"/>
      <c r="H11" s="15"/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0.16267763649962605</v>
      </c>
    </row>
    <row r="14" spans="2:13" ht="42" customHeight="1" x14ac:dyDescent="0.4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20</v>
      </c>
      <c r="J16" s="44">
        <f>SUM(I16,'WK 8 06-03-23'!J16:K18)</f>
        <v>33.5</v>
      </c>
      <c r="K16" s="45"/>
      <c r="L16" s="16">
        <f>I16/$I$22</f>
        <v>0.97560975609756095</v>
      </c>
      <c r="M16" s="2">
        <f>J16/$J$22</f>
        <v>0.2505609573672401</v>
      </c>
    </row>
    <row r="17" spans="2:13" ht="50.1" customHeight="1" x14ac:dyDescent="0.45">
      <c r="B17" s="40"/>
      <c r="C17" s="14" t="s">
        <v>12</v>
      </c>
      <c r="D17" s="15"/>
      <c r="E17" s="15"/>
      <c r="F17" s="15"/>
      <c r="G17" s="15" t="s">
        <v>36</v>
      </c>
      <c r="H17" s="15" t="s">
        <v>37</v>
      </c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7.4794315632011971E-2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20.5</v>
      </c>
      <c r="J22" s="36">
        <f>SUM(J4:K21)</f>
        <v>133.69999999999999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19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0</v>
      </c>
      <c r="J4" s="44">
        <f>SUM(I4,'WK 8 06-03-23'!J4:K6)</f>
        <v>26.35</v>
      </c>
      <c r="K4" s="45"/>
      <c r="L4" s="16">
        <f>I4/$I$22</f>
        <v>0</v>
      </c>
      <c r="M4" s="2">
        <f>J4/$J$22</f>
        <v>0.19782282282282285</v>
      </c>
    </row>
    <row r="5" spans="2:13" ht="42" customHeight="1" x14ac:dyDescent="0.45">
      <c r="B5" s="40"/>
      <c r="C5" s="14" t="s">
        <v>12</v>
      </c>
      <c r="D5" s="15" t="s">
        <v>34</v>
      </c>
      <c r="E5" s="15" t="s">
        <v>34</v>
      </c>
      <c r="F5" s="15" t="s">
        <v>34</v>
      </c>
      <c r="G5" s="15" t="s">
        <v>34</v>
      </c>
      <c r="H5" s="15" t="s">
        <v>34</v>
      </c>
      <c r="I5" s="42"/>
      <c r="J5" s="46"/>
      <c r="K5" s="47"/>
      <c r="L5" s="16"/>
      <c r="M5" s="2"/>
    </row>
    <row r="6" spans="2:13" ht="42" customHeight="1" x14ac:dyDescent="0.4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0</v>
      </c>
      <c r="J7" s="44">
        <f>SUM(I7,'WK 8 06-03-23'!J7:K9)</f>
        <v>19.3</v>
      </c>
      <c r="K7" s="45"/>
      <c r="L7" s="16">
        <f>I7/$I$22</f>
        <v>0</v>
      </c>
      <c r="M7" s="2">
        <f>J7/$J$22</f>
        <v>0.1448948948948949</v>
      </c>
    </row>
    <row r="8" spans="2:13" ht="42" customHeight="1" x14ac:dyDescent="0.45">
      <c r="B8" s="40"/>
      <c r="C8" s="14" t="s">
        <v>12</v>
      </c>
      <c r="D8" s="15"/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0</v>
      </c>
      <c r="J10" s="44">
        <f>SUM(I10,'WK 8 06-03-23'!J10:K12)</f>
        <v>22.3</v>
      </c>
      <c r="K10" s="45"/>
      <c r="L10" s="16">
        <f>I10/$I$22</f>
        <v>0</v>
      </c>
      <c r="M10" s="2">
        <f>J10/$J$22</f>
        <v>0.16741741741741745</v>
      </c>
    </row>
    <row r="11" spans="2:13" ht="42" customHeight="1" x14ac:dyDescent="0.45">
      <c r="B11" s="40"/>
      <c r="C11" s="14" t="s">
        <v>12</v>
      </c>
      <c r="D11" s="15"/>
      <c r="E11" s="15"/>
      <c r="F11" s="15"/>
      <c r="G11" s="15"/>
      <c r="H11" s="15"/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0.16328828828828831</v>
      </c>
    </row>
    <row r="14" spans="2:13" ht="42" customHeight="1" x14ac:dyDescent="0.4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20</v>
      </c>
      <c r="J16" s="44">
        <f>SUM(I16,'WK 8 06-03-23'!J16:K18)</f>
        <v>33.5</v>
      </c>
      <c r="K16" s="45"/>
      <c r="L16" s="16">
        <f>I16/$I$22</f>
        <v>1</v>
      </c>
      <c r="M16" s="2">
        <f>J16/$J$22</f>
        <v>0.25150150150150152</v>
      </c>
    </row>
    <row r="17" spans="2:13" ht="50.1" customHeight="1" x14ac:dyDescent="0.45">
      <c r="B17" s="40"/>
      <c r="C17" s="14" t="s">
        <v>12</v>
      </c>
      <c r="D17" s="15"/>
      <c r="E17" s="15"/>
      <c r="F17" s="15" t="s">
        <v>18</v>
      </c>
      <c r="G17" s="15" t="s">
        <v>19</v>
      </c>
      <c r="H17" s="15" t="s">
        <v>20</v>
      </c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7.5075075075075076E-2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20</v>
      </c>
      <c r="J22" s="36">
        <f>SUM(J4:K21)</f>
        <v>133.19999999999999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19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3</v>
      </c>
      <c r="J4" s="44">
        <f>SUM(I4,'WK 8 06-03-23'!J4:K6)</f>
        <v>29.35</v>
      </c>
      <c r="K4" s="45"/>
      <c r="L4" s="16">
        <f>I4/$I$22</f>
        <v>0.10989010989010989</v>
      </c>
      <c r="M4" s="2">
        <f>J4/$J$22</f>
        <v>0.20889679715302492</v>
      </c>
    </row>
    <row r="5" spans="2:13" ht="57" x14ac:dyDescent="0.45">
      <c r="B5" s="40"/>
      <c r="C5" s="14" t="s">
        <v>12</v>
      </c>
      <c r="D5" s="15" t="s">
        <v>28</v>
      </c>
      <c r="E5" s="15"/>
      <c r="F5" s="15"/>
      <c r="G5" s="15"/>
      <c r="H5" s="15" t="s">
        <v>29</v>
      </c>
      <c r="I5" s="42"/>
      <c r="J5" s="46"/>
      <c r="K5" s="47"/>
      <c r="L5" s="16"/>
      <c r="M5" s="2"/>
    </row>
    <row r="6" spans="2:13" ht="42" customHeight="1" x14ac:dyDescent="0.4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3.3</v>
      </c>
      <c r="J7" s="44">
        <f>SUM(I7,'WK 8 06-03-23'!J7:K9)</f>
        <v>22.6</v>
      </c>
      <c r="K7" s="45"/>
      <c r="L7" s="16">
        <f>I7/$I$22</f>
        <v>0.12087912087912087</v>
      </c>
      <c r="M7" s="2">
        <f>J7/$J$22</f>
        <v>0.16085409252669039</v>
      </c>
    </row>
    <row r="8" spans="2:13" ht="42" customHeight="1" x14ac:dyDescent="0.45">
      <c r="B8" s="40"/>
      <c r="C8" s="14" t="s">
        <v>12</v>
      </c>
      <c r="D8" s="15" t="s">
        <v>30</v>
      </c>
      <c r="E8" s="15"/>
      <c r="F8" s="15"/>
      <c r="G8" s="15"/>
      <c r="H8" s="15" t="s">
        <v>31</v>
      </c>
      <c r="I8" s="42"/>
      <c r="J8" s="46"/>
      <c r="K8" s="47"/>
      <c r="L8" s="16"/>
      <c r="M8" s="2"/>
    </row>
    <row r="9" spans="2:13" ht="42" customHeight="1" x14ac:dyDescent="0.45">
      <c r="B9" s="40"/>
      <c r="C9" s="14" t="s">
        <v>13</v>
      </c>
      <c r="D9" s="15"/>
      <c r="E9" s="15"/>
      <c r="F9" s="15"/>
      <c r="G9" s="15"/>
      <c r="H9" s="15" t="s">
        <v>32</v>
      </c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1</v>
      </c>
      <c r="J10" s="44">
        <f>SUM(I10,'WK 8 06-03-23'!J10:K12)</f>
        <v>23.3</v>
      </c>
      <c r="K10" s="45"/>
      <c r="L10" s="16">
        <f>I10/$I$22</f>
        <v>3.6630036630036632E-2</v>
      </c>
      <c r="M10" s="2">
        <f>J10/$J$22</f>
        <v>0.16583629893238436</v>
      </c>
    </row>
    <row r="11" spans="2:13" ht="42" customHeight="1" x14ac:dyDescent="0.45">
      <c r="B11" s="40"/>
      <c r="C11" s="14" t="s">
        <v>12</v>
      </c>
      <c r="D11" s="15" t="s">
        <v>33</v>
      </c>
      <c r="E11" s="15"/>
      <c r="F11" s="15"/>
      <c r="G11" s="15"/>
      <c r="H11" s="15"/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0.15480427046263345</v>
      </c>
    </row>
    <row r="14" spans="2:13" ht="42" customHeight="1" x14ac:dyDescent="0.4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20</v>
      </c>
      <c r="J16" s="44">
        <f>SUM(I16,'WK 8 06-03-23'!J16:K18)</f>
        <v>33.5</v>
      </c>
      <c r="K16" s="45"/>
      <c r="L16" s="16">
        <f>I16/$I$22</f>
        <v>0.73260073260073255</v>
      </c>
      <c r="M16" s="2">
        <f>J16/$J$22</f>
        <v>0.23843416370106763</v>
      </c>
    </row>
    <row r="17" spans="2:13" ht="50.1" customHeight="1" x14ac:dyDescent="0.45">
      <c r="B17" s="40"/>
      <c r="C17" s="14" t="s">
        <v>12</v>
      </c>
      <c r="D17" s="15"/>
      <c r="E17" s="15"/>
      <c r="F17" s="15" t="s">
        <v>18</v>
      </c>
      <c r="G17" s="15" t="s">
        <v>19</v>
      </c>
      <c r="H17" s="15" t="s">
        <v>20</v>
      </c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7.1174377224199295E-2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27.3</v>
      </c>
      <c r="J22" s="36">
        <f>SUM(J4:K21)</f>
        <v>140.5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28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3.2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19.5" customHeight="1" x14ac:dyDescent="0.4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2.5</v>
      </c>
      <c r="J4" s="44">
        <f>SUM(I4,'WK 8 06-03-23'!J4:K6)</f>
        <v>28.85</v>
      </c>
      <c r="K4" s="45"/>
      <c r="L4" s="16">
        <f>I4/$I$22</f>
        <v>6.8493150684931503E-2</v>
      </c>
      <c r="M4" s="2">
        <f>J4/$J$22</f>
        <v>0.19271877087508352</v>
      </c>
    </row>
    <row r="5" spans="2:13" ht="19.5" customHeight="1" x14ac:dyDescent="0.45">
      <c r="B5" s="40"/>
      <c r="C5" s="14" t="s">
        <v>12</v>
      </c>
      <c r="D5" s="15"/>
      <c r="E5" s="15"/>
      <c r="F5" s="15"/>
      <c r="G5" s="15"/>
      <c r="H5" s="15"/>
      <c r="I5" s="42"/>
      <c r="J5" s="46"/>
      <c r="K5" s="47"/>
      <c r="L5" s="16"/>
      <c r="M5" s="2"/>
    </row>
    <row r="6" spans="2:13" ht="19.5" customHeight="1" x14ac:dyDescent="0.4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19.5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11</v>
      </c>
      <c r="J7" s="44">
        <f>SUM(I7,'WK 8 06-03-23'!J7:K9)</f>
        <v>30.3</v>
      </c>
      <c r="K7" s="45"/>
      <c r="L7" s="16">
        <f>I7/$I$22</f>
        <v>0.30136986301369861</v>
      </c>
      <c r="M7" s="2">
        <f>J7/$J$22</f>
        <v>0.20240480961923848</v>
      </c>
    </row>
    <row r="8" spans="2:13" ht="88.5" customHeight="1" x14ac:dyDescent="0.45">
      <c r="B8" s="40"/>
      <c r="C8" s="14" t="s">
        <v>12</v>
      </c>
      <c r="D8" s="15" t="s">
        <v>22</v>
      </c>
      <c r="E8" s="15"/>
      <c r="F8" s="15"/>
      <c r="G8" s="15" t="s">
        <v>23</v>
      </c>
      <c r="H8" s="15"/>
      <c r="I8" s="42"/>
      <c r="J8" s="46"/>
      <c r="K8" s="47"/>
      <c r="L8" s="16"/>
      <c r="M8" s="2"/>
    </row>
    <row r="9" spans="2:13" ht="19.5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19.5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2</v>
      </c>
      <c r="J10" s="44">
        <f>SUM(I10,'WK 8 06-03-23'!J10:K12)</f>
        <v>24.3</v>
      </c>
      <c r="K10" s="45"/>
      <c r="L10" s="16">
        <f>I10/$I$22</f>
        <v>5.4794520547945202E-2</v>
      </c>
      <c r="M10" s="2">
        <f>J10/$J$22</f>
        <v>0.16232464929859722</v>
      </c>
    </row>
    <row r="11" spans="2:13" ht="19.5" customHeight="1" x14ac:dyDescent="0.45">
      <c r="B11" s="40"/>
      <c r="C11" s="14" t="s">
        <v>12</v>
      </c>
      <c r="D11" s="15" t="s">
        <v>24</v>
      </c>
      <c r="E11" s="15"/>
      <c r="F11" s="15" t="s">
        <v>25</v>
      </c>
      <c r="G11" s="15" t="s">
        <v>26</v>
      </c>
      <c r="H11" s="15"/>
      <c r="I11" s="42"/>
      <c r="J11" s="46"/>
      <c r="K11" s="47"/>
      <c r="L11" s="16"/>
      <c r="M11" s="2"/>
    </row>
    <row r="12" spans="2:13" ht="19.5" customHeight="1" x14ac:dyDescent="0.4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19.5" customHeight="1" x14ac:dyDescent="0.4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0.14529058116232466</v>
      </c>
    </row>
    <row r="14" spans="2:13" ht="19.5" customHeight="1" x14ac:dyDescent="0.4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20</v>
      </c>
      <c r="J16" s="44">
        <f>SUM(I16,'WK 8 06-03-23'!J16:K18)</f>
        <v>33.5</v>
      </c>
      <c r="K16" s="45"/>
      <c r="L16" s="16">
        <f>I16/$I$22</f>
        <v>0.54794520547945202</v>
      </c>
      <c r="M16" s="2">
        <f>J16/$J$22</f>
        <v>0.22378089512358051</v>
      </c>
    </row>
    <row r="17" spans="2:13" ht="50.1" customHeight="1" x14ac:dyDescent="0.45">
      <c r="B17" s="40"/>
      <c r="C17" s="14" t="s">
        <v>12</v>
      </c>
      <c r="D17" s="15"/>
      <c r="E17" s="15"/>
      <c r="F17" s="15" t="s">
        <v>18</v>
      </c>
      <c r="G17" s="15" t="s">
        <v>19</v>
      </c>
      <c r="H17" s="15" t="s">
        <v>20</v>
      </c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1</v>
      </c>
      <c r="J19" s="44">
        <f>SUM(I19,'WK 8 06-03-23'!J19:K21)</f>
        <v>11</v>
      </c>
      <c r="K19" s="45"/>
      <c r="L19" s="16">
        <f>I19/$I$22</f>
        <v>2.7397260273972601E-2</v>
      </c>
      <c r="M19" s="2">
        <f>J19/$J$22</f>
        <v>7.3480293921175693E-2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/>
      <c r="H20" s="15" t="s">
        <v>27</v>
      </c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36.5</v>
      </c>
      <c r="J22" s="36">
        <f>SUM(J4:K21)</f>
        <v>149.69999999999999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19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4</v>
      </c>
      <c r="J4" s="44">
        <f>SUM(I4,'WK 8 06-03-23'!J4:K6)</f>
        <v>30.35</v>
      </c>
      <c r="K4" s="45"/>
      <c r="L4" s="16">
        <f>I4/$I$22</f>
        <v>0.16666666666666666</v>
      </c>
      <c r="M4" s="2">
        <f>J4/$J$22</f>
        <v>0.22120991253644318</v>
      </c>
    </row>
    <row r="5" spans="2:13" ht="42" customHeight="1" x14ac:dyDescent="0.45">
      <c r="B5" s="40"/>
      <c r="C5" s="14" t="s">
        <v>12</v>
      </c>
      <c r="D5" s="15" t="s">
        <v>177</v>
      </c>
      <c r="E5" s="15"/>
      <c r="F5" s="15" t="s">
        <v>178</v>
      </c>
      <c r="G5" s="15"/>
      <c r="H5" s="15" t="s">
        <v>179</v>
      </c>
      <c r="I5" s="42"/>
      <c r="J5" s="46"/>
      <c r="K5" s="47"/>
      <c r="L5" s="16"/>
      <c r="M5" s="2"/>
    </row>
    <row r="6" spans="2:13" ht="42" customHeight="1" x14ac:dyDescent="0.4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0</v>
      </c>
      <c r="J7" s="44">
        <f>SUM(I7,'WK 8 06-03-23'!J7:K9)</f>
        <v>19.3</v>
      </c>
      <c r="K7" s="45"/>
      <c r="L7" s="16">
        <f>I7/$I$22</f>
        <v>0</v>
      </c>
      <c r="M7" s="2">
        <f>J7/$J$22</f>
        <v>0.14067055393586009</v>
      </c>
    </row>
    <row r="8" spans="2:13" ht="42" customHeight="1" x14ac:dyDescent="0.45">
      <c r="B8" s="40"/>
      <c r="C8" s="14" t="s">
        <v>12</v>
      </c>
      <c r="D8" s="15"/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0</v>
      </c>
      <c r="J10" s="44">
        <f>SUM(I10,'WK 8 06-03-23'!J10:K12)</f>
        <v>22.3</v>
      </c>
      <c r="K10" s="45"/>
      <c r="L10" s="16">
        <f>I10/$I$22</f>
        <v>0</v>
      </c>
      <c r="M10" s="2">
        <f>J10/$J$22</f>
        <v>0.16253644314868806</v>
      </c>
    </row>
    <row r="11" spans="2:13" ht="42" customHeight="1" x14ac:dyDescent="0.45">
      <c r="B11" s="40"/>
      <c r="C11" s="14" t="s">
        <v>12</v>
      </c>
      <c r="D11" s="15"/>
      <c r="E11" s="15"/>
      <c r="F11" s="15"/>
      <c r="G11" s="15"/>
      <c r="H11" s="15"/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</v>
      </c>
      <c r="J13" s="44">
        <f>SUM(I13,'WK 8 06-03-23'!J13:K15)</f>
        <v>21.75</v>
      </c>
      <c r="K13" s="45"/>
      <c r="L13" s="16">
        <f>I13/$I$22</f>
        <v>0</v>
      </c>
      <c r="M13" s="2">
        <f>J13/$J$22</f>
        <v>0.15852769679300294</v>
      </c>
    </row>
    <row r="14" spans="2:13" ht="42" customHeight="1" x14ac:dyDescent="0.4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20</v>
      </c>
      <c r="J16" s="44">
        <f>SUM(I16,'WK 8 06-03-23'!J16:K18)</f>
        <v>33.5</v>
      </c>
      <c r="K16" s="45"/>
      <c r="L16" s="16">
        <f>I16/$I$22</f>
        <v>0.83333333333333337</v>
      </c>
      <c r="M16" s="2">
        <f>J16/$J$22</f>
        <v>0.24416909620991256</v>
      </c>
    </row>
    <row r="17" spans="2:13" ht="50.1" customHeight="1" x14ac:dyDescent="0.45">
      <c r="B17" s="40"/>
      <c r="C17" s="14" t="s">
        <v>12</v>
      </c>
      <c r="D17" s="15"/>
      <c r="E17" s="15"/>
      <c r="F17" s="15" t="s">
        <v>18</v>
      </c>
      <c r="G17" s="15" t="s">
        <v>19</v>
      </c>
      <c r="H17" s="15" t="s">
        <v>20</v>
      </c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0</v>
      </c>
      <c r="J19" s="44">
        <f>SUM(I19,'WK 8 06-03-23'!J19:K21)</f>
        <v>10</v>
      </c>
      <c r="K19" s="45"/>
      <c r="L19" s="16">
        <f>I19/$I$22</f>
        <v>0</v>
      </c>
      <c r="M19" s="2">
        <f>J19/$J$22</f>
        <v>7.2886297376093298E-2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24</v>
      </c>
      <c r="J22" s="36">
        <f>SUM(J4:K21)</f>
        <v>137.19999999999999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19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27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6"/>
      <c r="J2" s="26"/>
      <c r="K2" s="6"/>
      <c r="L2" s="27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7"/>
      <c r="M3" s="2"/>
    </row>
    <row r="4" spans="2:13" ht="42" customHeight="1" x14ac:dyDescent="0.45">
      <c r="B4" s="39" t="s">
        <v>10</v>
      </c>
      <c r="C4" s="14" t="s">
        <v>11</v>
      </c>
      <c r="D4" s="15" t="s">
        <v>106</v>
      </c>
      <c r="E4" s="15" t="s">
        <v>167</v>
      </c>
      <c r="F4" s="15" t="s">
        <v>106</v>
      </c>
      <c r="G4" s="15" t="s">
        <v>106</v>
      </c>
      <c r="H4" s="15" t="s">
        <v>106</v>
      </c>
      <c r="I4" s="41">
        <v>0.5</v>
      </c>
      <c r="J4" s="44">
        <f>I4</f>
        <v>0.5</v>
      </c>
      <c r="K4" s="45"/>
      <c r="L4" s="16">
        <f>I4/$I$22</f>
        <v>0.7142857142857143</v>
      </c>
      <c r="M4" s="2">
        <f>J4/$J$22</f>
        <v>0.7142857142857143</v>
      </c>
    </row>
    <row r="5" spans="2:13" ht="42" customHeight="1" x14ac:dyDescent="0.45">
      <c r="B5" s="40"/>
      <c r="C5" s="14" t="s">
        <v>12</v>
      </c>
      <c r="D5" s="15" t="s">
        <v>106</v>
      </c>
      <c r="E5" s="15" t="s">
        <v>106</v>
      </c>
      <c r="F5" s="15" t="s">
        <v>106</v>
      </c>
      <c r="G5" s="15" t="s">
        <v>106</v>
      </c>
      <c r="H5" s="15" t="s">
        <v>106</v>
      </c>
      <c r="I5" s="42"/>
      <c r="J5" s="46"/>
      <c r="K5" s="47"/>
      <c r="L5" s="16"/>
      <c r="M5" s="2"/>
    </row>
    <row r="6" spans="2:13" ht="42" customHeight="1" x14ac:dyDescent="0.45">
      <c r="B6" s="40"/>
      <c r="C6" s="14" t="s">
        <v>13</v>
      </c>
      <c r="D6" s="15" t="s">
        <v>168</v>
      </c>
      <c r="E6" s="15" t="s">
        <v>168</v>
      </c>
      <c r="F6" s="15" t="s">
        <v>168</v>
      </c>
      <c r="G6" s="15" t="s">
        <v>168</v>
      </c>
      <c r="H6" s="15" t="s">
        <v>168</v>
      </c>
      <c r="I6" s="43"/>
      <c r="J6" s="48"/>
      <c r="K6" s="49"/>
      <c r="L6" s="16"/>
      <c r="M6" s="2"/>
    </row>
    <row r="7" spans="2:13" ht="42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/>
      <c r="J7" s="44">
        <f>I7</f>
        <v>0</v>
      </c>
      <c r="K7" s="45"/>
      <c r="L7" s="16">
        <f>I7/$I$22</f>
        <v>0</v>
      </c>
      <c r="M7" s="2">
        <f>J7/$J$22</f>
        <v>0</v>
      </c>
    </row>
    <row r="8" spans="2:13" ht="42" customHeight="1" x14ac:dyDescent="0.45">
      <c r="B8" s="40"/>
      <c r="C8" s="14" t="s">
        <v>12</v>
      </c>
      <c r="D8" s="15"/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 t="s">
        <v>106</v>
      </c>
      <c r="E10" s="15" t="s">
        <v>106</v>
      </c>
      <c r="F10" s="15" t="s">
        <v>106</v>
      </c>
      <c r="G10" s="15" t="s">
        <v>169</v>
      </c>
      <c r="H10" s="15" t="s">
        <v>106</v>
      </c>
      <c r="I10" s="41">
        <v>0.2</v>
      </c>
      <c r="J10" s="44">
        <f>I10</f>
        <v>0.2</v>
      </c>
      <c r="K10" s="45"/>
      <c r="L10" s="16">
        <f>I10/$I$22</f>
        <v>0.28571428571428575</v>
      </c>
      <c r="M10" s="2">
        <f>J10/$J$22</f>
        <v>0.28571428571428575</v>
      </c>
    </row>
    <row r="11" spans="2:13" ht="42" customHeight="1" x14ac:dyDescent="0.45">
      <c r="B11" s="40"/>
      <c r="C11" s="14" t="s">
        <v>12</v>
      </c>
      <c r="D11" s="15" t="s">
        <v>106</v>
      </c>
      <c r="E11" s="15" t="s">
        <v>106</v>
      </c>
      <c r="F11" s="15" t="s">
        <v>106</v>
      </c>
      <c r="G11" s="15" t="s">
        <v>106</v>
      </c>
      <c r="H11" s="15" t="s">
        <v>106</v>
      </c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 t="s">
        <v>106</v>
      </c>
      <c r="E12" s="15" t="s">
        <v>106</v>
      </c>
      <c r="F12" s="15" t="s">
        <v>106</v>
      </c>
      <c r="G12" s="15" t="s">
        <v>106</v>
      </c>
      <c r="H12" s="15" t="s">
        <v>106</v>
      </c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/>
      <c r="E13" s="15"/>
      <c r="F13" s="15"/>
      <c r="G13" s="15"/>
      <c r="H13" s="15"/>
      <c r="I13" s="41"/>
      <c r="J13" s="44">
        <f>I13</f>
        <v>0</v>
      </c>
      <c r="K13" s="45"/>
      <c r="L13" s="16">
        <f>I13/$I$22</f>
        <v>0</v>
      </c>
      <c r="M13" s="2">
        <f>J13/$J$22</f>
        <v>0</v>
      </c>
    </row>
    <row r="14" spans="2:13" ht="42" customHeight="1" x14ac:dyDescent="0.4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/>
      <c r="J16" s="44">
        <f>I16</f>
        <v>0</v>
      </c>
      <c r="K16" s="45"/>
      <c r="L16" s="16">
        <f>I16/$I$22</f>
        <v>0</v>
      </c>
      <c r="M16" s="2">
        <f>J16/$J$22</f>
        <v>0</v>
      </c>
    </row>
    <row r="17" spans="2:13" ht="50.1" customHeight="1" x14ac:dyDescent="0.4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/>
      <c r="J19" s="44">
        <f>I19</f>
        <v>0</v>
      </c>
      <c r="K19" s="45"/>
      <c r="L19" s="16">
        <f>I19/$I$22</f>
        <v>0</v>
      </c>
      <c r="M19" s="2">
        <f>J19/$J$22</f>
        <v>0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0.7</v>
      </c>
      <c r="J22" s="36">
        <f>SUM(J4:K21)</f>
        <v>0.7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30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30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19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27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6"/>
      <c r="J2" s="26"/>
      <c r="K2" s="6"/>
      <c r="L2" s="27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7"/>
      <c r="M3" s="2"/>
    </row>
    <row r="4" spans="2:13" ht="42" customHeight="1" x14ac:dyDescent="0.45">
      <c r="B4" s="39" t="s">
        <v>10</v>
      </c>
      <c r="C4" s="14" t="s">
        <v>11</v>
      </c>
      <c r="D4" s="15" t="s">
        <v>106</v>
      </c>
      <c r="E4" s="15" t="s">
        <v>106</v>
      </c>
      <c r="F4" s="15" t="s">
        <v>106</v>
      </c>
      <c r="G4" s="15" t="s">
        <v>106</v>
      </c>
      <c r="H4" s="15" t="s">
        <v>106</v>
      </c>
      <c r="I4" s="41">
        <v>5.45</v>
      </c>
      <c r="J4" s="44">
        <f>SUM(I4,'WK 1 16-01-23'!J4:K6)</f>
        <v>5.95</v>
      </c>
      <c r="K4" s="45"/>
      <c r="L4" s="16">
        <f>I4/$I$22</f>
        <v>0.73154362416107388</v>
      </c>
      <c r="M4" s="2">
        <f>J4/$J$22</f>
        <v>0.73006134969325154</v>
      </c>
    </row>
    <row r="5" spans="2:13" ht="42" customHeight="1" x14ac:dyDescent="0.45">
      <c r="B5" s="40"/>
      <c r="C5" s="14" t="s">
        <v>12</v>
      </c>
      <c r="D5" s="15" t="s">
        <v>159</v>
      </c>
      <c r="E5" s="15" t="s">
        <v>159</v>
      </c>
      <c r="F5" s="15" t="s">
        <v>159</v>
      </c>
      <c r="G5" s="15" t="s">
        <v>160</v>
      </c>
      <c r="H5" s="15" t="s">
        <v>160</v>
      </c>
      <c r="I5" s="42"/>
      <c r="J5" s="46"/>
      <c r="K5" s="47"/>
      <c r="L5" s="16"/>
      <c r="M5" s="2"/>
    </row>
    <row r="6" spans="2:13" ht="42" customHeight="1" x14ac:dyDescent="0.45">
      <c r="B6" s="40"/>
      <c r="C6" s="14" t="s">
        <v>13</v>
      </c>
      <c r="D6" s="15" t="s">
        <v>161</v>
      </c>
      <c r="E6" s="15" t="s">
        <v>161</v>
      </c>
      <c r="F6" s="15" t="s">
        <v>161</v>
      </c>
      <c r="G6" s="15" t="s">
        <v>106</v>
      </c>
      <c r="H6" s="15" t="s">
        <v>106</v>
      </c>
      <c r="I6" s="43"/>
      <c r="J6" s="48"/>
      <c r="K6" s="49"/>
      <c r="L6" s="16"/>
      <c r="M6" s="2"/>
    </row>
    <row r="7" spans="2:13" ht="42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</v>
      </c>
      <c r="J7" s="44">
        <f>SUM(I7,'WK 1 16-01-23'!J7:K9)</f>
        <v>1</v>
      </c>
      <c r="K7" s="45"/>
      <c r="L7" s="16">
        <f>I7/$I$22</f>
        <v>0.13422818791946309</v>
      </c>
      <c r="M7" s="2">
        <f>J7/$J$22</f>
        <v>0.12269938650306748</v>
      </c>
    </row>
    <row r="8" spans="2:13" ht="42" customHeight="1" x14ac:dyDescent="0.45">
      <c r="B8" s="40"/>
      <c r="C8" s="14" t="s">
        <v>12</v>
      </c>
      <c r="D8" s="15" t="s">
        <v>162</v>
      </c>
      <c r="E8" s="15"/>
      <c r="F8" s="15"/>
      <c r="G8" s="15"/>
      <c r="H8" s="15"/>
      <c r="I8" s="42"/>
      <c r="J8" s="46"/>
      <c r="K8" s="47"/>
      <c r="L8" s="16"/>
      <c r="M8" s="2"/>
    </row>
    <row r="9" spans="2:13" ht="42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 t="s">
        <v>106</v>
      </c>
      <c r="E10" s="15" t="s">
        <v>106</v>
      </c>
      <c r="F10" s="15" t="s">
        <v>106</v>
      </c>
      <c r="G10" s="15" t="s">
        <v>106</v>
      </c>
      <c r="H10" s="15" t="s">
        <v>106</v>
      </c>
      <c r="I10" s="41">
        <v>0.75</v>
      </c>
      <c r="J10" s="44">
        <f>SUM(I10,'WK 1 16-01-23'!J10:K12)</f>
        <v>0.95</v>
      </c>
      <c r="K10" s="45"/>
      <c r="L10" s="16">
        <f>I10/$I$22</f>
        <v>0.10067114093959731</v>
      </c>
      <c r="M10" s="2">
        <f>J10/$J$22</f>
        <v>0.1165644171779141</v>
      </c>
    </row>
    <row r="11" spans="2:13" ht="42" customHeight="1" x14ac:dyDescent="0.45">
      <c r="B11" s="40"/>
      <c r="C11" s="14" t="s">
        <v>12</v>
      </c>
      <c r="D11" s="15" t="s">
        <v>106</v>
      </c>
      <c r="E11" s="15" t="s">
        <v>106</v>
      </c>
      <c r="F11" s="15" t="s">
        <v>163</v>
      </c>
      <c r="G11" s="15" t="s">
        <v>106</v>
      </c>
      <c r="H11" s="15" t="s">
        <v>164</v>
      </c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 t="s">
        <v>106</v>
      </c>
      <c r="E12" s="15" t="s">
        <v>106</v>
      </c>
      <c r="F12" s="15" t="s">
        <v>106</v>
      </c>
      <c r="G12" s="15" t="s">
        <v>165</v>
      </c>
      <c r="H12" s="15" t="s">
        <v>106</v>
      </c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/>
      <c r="E13" s="15"/>
      <c r="F13" s="15"/>
      <c r="G13" s="15"/>
      <c r="H13" s="15"/>
      <c r="I13" s="41">
        <v>0.25</v>
      </c>
      <c r="J13" s="44">
        <f>SUM(I13,'WK 1 16-01-23'!J13:K15)</f>
        <v>0.25</v>
      </c>
      <c r="K13" s="45"/>
      <c r="L13" s="16">
        <f>I13/$I$22</f>
        <v>3.3557046979865772E-2</v>
      </c>
      <c r="M13" s="2">
        <f>J13/$J$22</f>
        <v>3.0674846625766871E-2</v>
      </c>
    </row>
    <row r="14" spans="2:13" ht="42" customHeight="1" x14ac:dyDescent="0.45">
      <c r="B14" s="40"/>
      <c r="C14" s="14" t="s">
        <v>12</v>
      </c>
      <c r="D14" s="15"/>
      <c r="E14" s="15"/>
      <c r="F14" s="15"/>
      <c r="G14" s="15" t="s">
        <v>166</v>
      </c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/>
      <c r="J16" s="44">
        <f>SUM(I16,'WK 1 16-01-23'!J16:K18)</f>
        <v>0</v>
      </c>
      <c r="K16" s="45"/>
      <c r="L16" s="16">
        <f>I16/$I$22</f>
        <v>0</v>
      </c>
      <c r="M16" s="2">
        <f>J16/$J$22</f>
        <v>0</v>
      </c>
    </row>
    <row r="17" spans="2:13" ht="50.1" customHeight="1" x14ac:dyDescent="0.4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/>
      <c r="J19" s="44">
        <f>SUM(I19,'WK 1 16-01-23'!J19:K21)</f>
        <v>0</v>
      </c>
      <c r="K19" s="45"/>
      <c r="L19" s="16">
        <f>I19/$I$22</f>
        <v>0</v>
      </c>
      <c r="M19" s="2">
        <f>J19/$J$22</f>
        <v>0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7.45</v>
      </c>
      <c r="J22" s="36">
        <f>SUM(J4:K21)</f>
        <v>8.15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30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30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19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27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6"/>
      <c r="J2" s="26"/>
      <c r="K2" s="6"/>
      <c r="L2" s="27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7"/>
      <c r="M3" s="2"/>
    </row>
    <row r="4" spans="2:13" ht="19.5" customHeight="1" x14ac:dyDescent="0.45">
      <c r="B4" s="39" t="s">
        <v>10</v>
      </c>
      <c r="C4" s="14" t="s">
        <v>11</v>
      </c>
      <c r="D4" s="29" t="s">
        <v>148</v>
      </c>
      <c r="E4" s="15" t="s">
        <v>149</v>
      </c>
      <c r="F4" s="15" t="s">
        <v>150</v>
      </c>
      <c r="G4" s="15" t="s">
        <v>151</v>
      </c>
      <c r="H4" s="15" t="s">
        <v>152</v>
      </c>
      <c r="I4" s="41">
        <v>5.45</v>
      </c>
      <c r="J4" s="44">
        <f>SUM(I4,'WK 2 23-01-23'!J4:K6)</f>
        <v>11.4</v>
      </c>
      <c r="K4" s="45"/>
      <c r="L4" s="16">
        <f>I4/$I$22</f>
        <v>0.46382978723404256</v>
      </c>
      <c r="M4" s="2">
        <f>J4/$J$22</f>
        <v>0.57286432160804024</v>
      </c>
    </row>
    <row r="5" spans="2:13" ht="19.5" customHeight="1" x14ac:dyDescent="0.45">
      <c r="B5" s="40"/>
      <c r="C5" s="14" t="s">
        <v>12</v>
      </c>
      <c r="D5" s="15" t="s">
        <v>149</v>
      </c>
      <c r="E5" s="15" t="s">
        <v>150</v>
      </c>
      <c r="F5" s="15" t="s">
        <v>151</v>
      </c>
      <c r="G5" s="15" t="s">
        <v>152</v>
      </c>
      <c r="H5" s="15" t="s">
        <v>153</v>
      </c>
      <c r="I5" s="42"/>
      <c r="J5" s="46"/>
      <c r="K5" s="47"/>
      <c r="L5" s="16"/>
      <c r="M5" s="2"/>
    </row>
    <row r="6" spans="2:13" ht="42" customHeight="1" x14ac:dyDescent="0.45">
      <c r="B6" s="40"/>
      <c r="C6" s="14" t="s">
        <v>13</v>
      </c>
      <c r="D6" s="15" t="s">
        <v>106</v>
      </c>
      <c r="E6" s="15" t="s">
        <v>106</v>
      </c>
      <c r="F6" s="15" t="s">
        <v>106</v>
      </c>
      <c r="G6" s="15" t="s">
        <v>106</v>
      </c>
      <c r="H6" s="15" t="s">
        <v>106</v>
      </c>
      <c r="I6" s="43"/>
      <c r="J6" s="48"/>
      <c r="K6" s="49"/>
      <c r="L6" s="16"/>
      <c r="M6" s="2"/>
    </row>
    <row r="7" spans="2:13" ht="42" customHeight="1" x14ac:dyDescent="0.45">
      <c r="B7" s="39" t="s">
        <v>14</v>
      </c>
      <c r="C7" s="14" t="s">
        <v>11</v>
      </c>
      <c r="D7" s="15"/>
      <c r="E7" s="15" t="s">
        <v>154</v>
      </c>
      <c r="F7" s="15"/>
      <c r="G7" s="15"/>
      <c r="H7" s="15" t="s">
        <v>155</v>
      </c>
      <c r="I7" s="41">
        <v>5</v>
      </c>
      <c r="J7" s="44">
        <f>SUM(I7,'WK 2 23-01-23'!J7:K9)</f>
        <v>6</v>
      </c>
      <c r="K7" s="45"/>
      <c r="L7" s="16">
        <f>I7/$I$22</f>
        <v>0.42553191489361702</v>
      </c>
      <c r="M7" s="2">
        <f>J7/$J$22</f>
        <v>0.30150753768844224</v>
      </c>
    </row>
    <row r="8" spans="2:13" ht="42" customHeight="1" x14ac:dyDescent="0.45">
      <c r="B8" s="40"/>
      <c r="C8" s="14" t="s">
        <v>12</v>
      </c>
      <c r="D8" s="15" t="s">
        <v>154</v>
      </c>
      <c r="E8" s="15"/>
      <c r="F8" s="15"/>
      <c r="G8" s="15" t="s">
        <v>155</v>
      </c>
      <c r="H8" s="15"/>
      <c r="I8" s="42"/>
      <c r="J8" s="46"/>
      <c r="K8" s="47"/>
      <c r="L8" s="16"/>
      <c r="M8" s="2"/>
    </row>
    <row r="9" spans="2:13" ht="42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0.3</v>
      </c>
      <c r="J10" s="44">
        <f>SUM(I10,'WK 2 23-01-23'!J10:K12)</f>
        <v>1.25</v>
      </c>
      <c r="K10" s="45"/>
      <c r="L10" s="16">
        <f>I10/$I$22</f>
        <v>2.553191489361702E-2</v>
      </c>
      <c r="M10" s="2">
        <f>J10/$J$22</f>
        <v>6.2814070351758802E-2</v>
      </c>
    </row>
    <row r="11" spans="2:13" ht="42" customHeight="1" x14ac:dyDescent="0.45">
      <c r="B11" s="40"/>
      <c r="C11" s="14" t="s">
        <v>12</v>
      </c>
      <c r="D11" s="15" t="s">
        <v>156</v>
      </c>
      <c r="E11" s="15" t="s">
        <v>106</v>
      </c>
      <c r="F11" s="15" t="s">
        <v>106</v>
      </c>
      <c r="G11" s="15" t="s">
        <v>106</v>
      </c>
      <c r="H11" s="15" t="s">
        <v>157</v>
      </c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 t="s">
        <v>80</v>
      </c>
      <c r="E13" s="15"/>
      <c r="F13" s="15"/>
      <c r="G13" s="15"/>
      <c r="H13" s="15"/>
      <c r="I13" s="41">
        <v>1</v>
      </c>
      <c r="J13" s="44">
        <f>SUM(I13,'WK 2 23-01-23'!J13:K15)</f>
        <v>1.25</v>
      </c>
      <c r="K13" s="45"/>
      <c r="L13" s="16">
        <f>I13/$I$22</f>
        <v>8.5106382978723402E-2</v>
      </c>
      <c r="M13" s="2">
        <f>J13/$J$22</f>
        <v>6.2814070351758802E-2</v>
      </c>
    </row>
    <row r="14" spans="2:13" ht="42" customHeight="1" x14ac:dyDescent="0.45">
      <c r="B14" s="40"/>
      <c r="C14" s="14" t="s">
        <v>12</v>
      </c>
      <c r="D14" s="15" t="s">
        <v>158</v>
      </c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 t="s">
        <v>80</v>
      </c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/>
      <c r="J16" s="44">
        <f>SUM(I16,'WK 2 23-01-23'!J16:K18)</f>
        <v>0</v>
      </c>
      <c r="K16" s="45"/>
      <c r="L16" s="16">
        <f>I16/$I$22</f>
        <v>0</v>
      </c>
      <c r="M16" s="2">
        <f>J16/$J$22</f>
        <v>0</v>
      </c>
    </row>
    <row r="17" spans="2:13" ht="50.1" customHeight="1" x14ac:dyDescent="0.4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/>
      <c r="J19" s="44">
        <f>SUM(I19,'WK 2 23-01-23'!J19:K21)</f>
        <v>0</v>
      </c>
      <c r="K19" s="45"/>
      <c r="L19" s="16">
        <f>I19/$I$22</f>
        <v>0</v>
      </c>
      <c r="M19" s="2">
        <f>J19/$J$22</f>
        <v>0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/>
      <c r="H20" s="15"/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11.75</v>
      </c>
      <c r="J22" s="36">
        <f>SUM(J4:K21)</f>
        <v>19.899999999999999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30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30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style="17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1:13" ht="19.5" customHeight="1" x14ac:dyDescent="0.7">
      <c r="A1" s="3"/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27"/>
      <c r="M1" s="2"/>
    </row>
    <row r="2" spans="1:13" ht="19.5" customHeight="1" x14ac:dyDescent="0.45">
      <c r="A2" s="3"/>
      <c r="B2" s="3"/>
      <c r="C2" s="3"/>
      <c r="D2" s="3"/>
      <c r="E2" s="3"/>
      <c r="F2" s="3"/>
      <c r="G2" s="3"/>
      <c r="H2" s="3"/>
      <c r="I2" s="26"/>
      <c r="J2" s="26"/>
      <c r="K2" s="6"/>
      <c r="L2" s="27"/>
      <c r="M2" s="2"/>
    </row>
    <row r="3" spans="1:13" ht="25.5" customHeight="1" x14ac:dyDescent="0.55000000000000004">
      <c r="A3" s="3"/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7"/>
      <c r="M3" s="2"/>
    </row>
    <row r="4" spans="1:13" ht="42" customHeight="1" x14ac:dyDescent="0.45">
      <c r="A4" s="3"/>
      <c r="B4" s="39" t="s">
        <v>10</v>
      </c>
      <c r="C4" s="14" t="s">
        <v>11</v>
      </c>
      <c r="D4" s="15" t="s">
        <v>106</v>
      </c>
      <c r="E4" s="15" t="s">
        <v>129</v>
      </c>
      <c r="F4" s="15" t="s">
        <v>130</v>
      </c>
      <c r="G4" s="15" t="s">
        <v>130</v>
      </c>
      <c r="H4" s="15" t="s">
        <v>131</v>
      </c>
      <c r="I4" s="41">
        <v>4.45</v>
      </c>
      <c r="J4" s="44">
        <f>SUM(I4,'WK 3 30-01-23'!J4:K6)</f>
        <v>15.850000000000001</v>
      </c>
      <c r="K4" s="45"/>
      <c r="L4" s="16">
        <f>I4/$I$22</f>
        <v>0.21140142517814728</v>
      </c>
      <c r="M4" s="2">
        <f>J4/$J$22</f>
        <v>0.38705738705738707</v>
      </c>
    </row>
    <row r="5" spans="1:13" ht="42" customHeight="1" x14ac:dyDescent="0.45">
      <c r="A5" s="3"/>
      <c r="B5" s="40"/>
      <c r="C5" s="14" t="s">
        <v>12</v>
      </c>
      <c r="D5" s="15" t="s">
        <v>129</v>
      </c>
      <c r="E5" s="15" t="s">
        <v>130</v>
      </c>
      <c r="F5" s="15" t="s">
        <v>130</v>
      </c>
      <c r="G5" s="15" t="s">
        <v>131</v>
      </c>
      <c r="H5" s="15" t="s">
        <v>132</v>
      </c>
      <c r="I5" s="42"/>
      <c r="J5" s="46"/>
      <c r="K5" s="47"/>
      <c r="L5" s="16"/>
      <c r="M5" s="2"/>
    </row>
    <row r="6" spans="1:13" ht="42" customHeight="1" x14ac:dyDescent="0.45">
      <c r="A6" s="3"/>
      <c r="B6" s="40"/>
      <c r="C6" s="14" t="s">
        <v>13</v>
      </c>
      <c r="D6" s="15" t="s">
        <v>133</v>
      </c>
      <c r="E6" s="15" t="s">
        <v>133</v>
      </c>
      <c r="F6" s="15" t="s">
        <v>133</v>
      </c>
      <c r="G6" s="15" t="s">
        <v>133</v>
      </c>
      <c r="H6" s="15" t="s">
        <v>133</v>
      </c>
      <c r="I6" s="43"/>
      <c r="J6" s="48"/>
      <c r="K6" s="49"/>
      <c r="L6" s="16"/>
      <c r="M6" s="2"/>
    </row>
    <row r="7" spans="1:13" ht="42" customHeight="1" x14ac:dyDescent="0.45">
      <c r="A7" s="3"/>
      <c r="B7" s="39" t="s">
        <v>14</v>
      </c>
      <c r="C7" s="14" t="s">
        <v>11</v>
      </c>
      <c r="D7" s="15"/>
      <c r="E7" s="15" t="s">
        <v>134</v>
      </c>
      <c r="F7" s="15" t="s">
        <v>135</v>
      </c>
      <c r="G7" s="15"/>
      <c r="H7" s="15"/>
      <c r="I7" s="41">
        <v>3.3</v>
      </c>
      <c r="J7" s="44">
        <f>SUM(I7,'WK 3 30-01-23'!J7:K9)</f>
        <v>9.3000000000000007</v>
      </c>
      <c r="K7" s="45"/>
      <c r="L7" s="16">
        <f>I7/$I$22</f>
        <v>0.15676959619952494</v>
      </c>
      <c r="M7" s="2">
        <f>J7/$J$22</f>
        <v>0.2271062271062271</v>
      </c>
    </row>
    <row r="8" spans="1:13" ht="42" customHeight="1" x14ac:dyDescent="0.45">
      <c r="A8" s="3"/>
      <c r="B8" s="40"/>
      <c r="C8" s="14" t="s">
        <v>12</v>
      </c>
      <c r="D8" s="15" t="s">
        <v>134</v>
      </c>
      <c r="E8" s="15" t="s">
        <v>135</v>
      </c>
      <c r="F8" s="15"/>
      <c r="G8" s="15" t="s">
        <v>136</v>
      </c>
      <c r="H8" s="15"/>
      <c r="I8" s="42"/>
      <c r="J8" s="46"/>
      <c r="K8" s="47"/>
      <c r="L8" s="16"/>
      <c r="M8" s="2"/>
    </row>
    <row r="9" spans="1:13" ht="42" customHeight="1" x14ac:dyDescent="0.45">
      <c r="A9" s="3"/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1:13" ht="42" customHeight="1" x14ac:dyDescent="0.45">
      <c r="A10" s="3"/>
      <c r="B10" s="39" t="s">
        <v>15</v>
      </c>
      <c r="C10" s="14" t="s">
        <v>11</v>
      </c>
      <c r="D10" s="15" t="s">
        <v>106</v>
      </c>
      <c r="E10" s="15" t="s">
        <v>137</v>
      </c>
      <c r="F10" s="15" t="s">
        <v>138</v>
      </c>
      <c r="G10" s="15" t="s">
        <v>139</v>
      </c>
      <c r="H10" s="15" t="s">
        <v>140</v>
      </c>
      <c r="I10" s="41">
        <v>4.3</v>
      </c>
      <c r="J10" s="44">
        <f>SUM(I10,'WK 3 30-01-23'!J10:K12)</f>
        <v>5.55</v>
      </c>
      <c r="K10" s="45"/>
      <c r="L10" s="16">
        <f>I10/$I$22</f>
        <v>0.20427553444180521</v>
      </c>
      <c r="M10" s="2">
        <f>J10/$J$22</f>
        <v>0.13553113553113552</v>
      </c>
    </row>
    <row r="11" spans="1:13" ht="42" customHeight="1" x14ac:dyDescent="0.45">
      <c r="A11" s="3"/>
      <c r="B11" s="40"/>
      <c r="C11" s="14" t="s">
        <v>12</v>
      </c>
      <c r="D11" s="15" t="s">
        <v>137</v>
      </c>
      <c r="E11" s="15" t="s">
        <v>138</v>
      </c>
      <c r="F11" s="15" t="s">
        <v>139</v>
      </c>
      <c r="G11" s="15" t="s">
        <v>140</v>
      </c>
      <c r="H11" s="15" t="s">
        <v>141</v>
      </c>
      <c r="I11" s="42"/>
      <c r="J11" s="46"/>
      <c r="K11" s="47"/>
      <c r="L11" s="16"/>
      <c r="M11" s="2"/>
    </row>
    <row r="12" spans="1:13" ht="42" customHeight="1" x14ac:dyDescent="0.45">
      <c r="A12" s="3"/>
      <c r="B12" s="40"/>
      <c r="C12" s="14" t="s">
        <v>13</v>
      </c>
      <c r="D12" s="15" t="s">
        <v>106</v>
      </c>
      <c r="E12" s="15" t="s">
        <v>106</v>
      </c>
      <c r="F12" s="15" t="s">
        <v>106</v>
      </c>
      <c r="G12" s="15" t="s">
        <v>106</v>
      </c>
      <c r="H12" s="15" t="s">
        <v>106</v>
      </c>
      <c r="I12" s="43"/>
      <c r="J12" s="48"/>
      <c r="K12" s="49"/>
      <c r="L12" s="16"/>
      <c r="M12" s="2"/>
    </row>
    <row r="13" spans="1:13" ht="42" customHeight="1" x14ac:dyDescent="0.45">
      <c r="A13" s="3"/>
      <c r="B13" s="39" t="s">
        <v>16</v>
      </c>
      <c r="C13" s="14" t="s">
        <v>11</v>
      </c>
      <c r="D13" s="15" t="s">
        <v>80</v>
      </c>
      <c r="E13" s="15"/>
      <c r="F13" s="15" t="s">
        <v>96</v>
      </c>
      <c r="G13" s="15"/>
      <c r="H13" s="15" t="s">
        <v>80</v>
      </c>
      <c r="I13" s="41">
        <v>4</v>
      </c>
      <c r="J13" s="44">
        <f>SUM(I13,'WK 3 30-01-23'!J13:K15)</f>
        <v>5.25</v>
      </c>
      <c r="K13" s="45"/>
      <c r="L13" s="16">
        <f>I13/$I$22</f>
        <v>0.19002375296912113</v>
      </c>
      <c r="M13" s="2">
        <f>J13/$J$22</f>
        <v>0.12820512820512819</v>
      </c>
    </row>
    <row r="14" spans="1:13" ht="42" customHeight="1" x14ac:dyDescent="0.45">
      <c r="A14" s="3"/>
      <c r="B14" s="40"/>
      <c r="C14" s="14" t="s">
        <v>12</v>
      </c>
      <c r="D14" s="15" t="s">
        <v>142</v>
      </c>
      <c r="E14" s="15"/>
      <c r="F14" s="15" t="s">
        <v>143</v>
      </c>
      <c r="G14" s="15"/>
      <c r="H14" s="15" t="s">
        <v>144</v>
      </c>
      <c r="I14" s="42"/>
      <c r="J14" s="46"/>
      <c r="K14" s="47"/>
      <c r="L14" s="16"/>
      <c r="M14" s="2"/>
    </row>
    <row r="15" spans="1:13" ht="42" customHeight="1" x14ac:dyDescent="0.45">
      <c r="A15" s="3"/>
      <c r="B15" s="40"/>
      <c r="C15" s="14" t="s">
        <v>13</v>
      </c>
      <c r="D15" s="15" t="s">
        <v>145</v>
      </c>
      <c r="E15" s="15"/>
      <c r="F15" s="15" t="s">
        <v>96</v>
      </c>
      <c r="G15" s="15"/>
      <c r="H15" s="15" t="s">
        <v>96</v>
      </c>
      <c r="I15" s="43"/>
      <c r="J15" s="48"/>
      <c r="K15" s="49"/>
      <c r="L15" s="16"/>
      <c r="M15" s="2"/>
    </row>
    <row r="16" spans="1:13" ht="46.5" customHeight="1" x14ac:dyDescent="0.45">
      <c r="A16" s="3"/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3</v>
      </c>
      <c r="J16" s="44">
        <f>SUM(I16,'WK 3 30-01-23'!J16:K18)</f>
        <v>3</v>
      </c>
      <c r="K16" s="45"/>
      <c r="L16" s="16">
        <f>I16/$I$22</f>
        <v>0.14251781472684086</v>
      </c>
      <c r="M16" s="2">
        <f>J16/$J$22</f>
        <v>7.326007326007325E-2</v>
      </c>
    </row>
    <row r="17" spans="1:13" ht="50.1" customHeight="1" x14ac:dyDescent="0.45">
      <c r="A17" s="3"/>
      <c r="B17" s="40"/>
      <c r="C17" s="14" t="s">
        <v>12</v>
      </c>
      <c r="D17" s="15"/>
      <c r="E17" s="15"/>
      <c r="F17" s="15" t="s">
        <v>146</v>
      </c>
      <c r="G17" s="15"/>
      <c r="H17" s="15"/>
      <c r="I17" s="42"/>
      <c r="J17" s="46"/>
      <c r="K17" s="47"/>
      <c r="L17" s="16"/>
      <c r="M17" s="2"/>
    </row>
    <row r="18" spans="1:13" ht="47.1" customHeight="1" x14ac:dyDescent="0.45">
      <c r="A18" s="3"/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1:13" ht="40.5" customHeight="1" x14ac:dyDescent="0.45">
      <c r="A19" s="3"/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2</v>
      </c>
      <c r="J19" s="44">
        <f>SUM(I19,'WK 3 30-01-23'!J19:K21)</f>
        <v>2</v>
      </c>
      <c r="K19" s="45"/>
      <c r="L19" s="16">
        <f>I19/$I$22</f>
        <v>9.5011876484560567E-2</v>
      </c>
      <c r="M19" s="2">
        <f>J19/$J$22</f>
        <v>4.884004884004884E-2</v>
      </c>
    </row>
    <row r="20" spans="1:13" ht="42.6" customHeight="1" x14ac:dyDescent="0.45">
      <c r="A20" s="3"/>
      <c r="B20" s="40"/>
      <c r="C20" s="14" t="s">
        <v>12</v>
      </c>
      <c r="D20" s="15"/>
      <c r="E20" s="15" t="s">
        <v>147</v>
      </c>
      <c r="F20" s="15"/>
      <c r="G20" s="15"/>
      <c r="H20" s="15"/>
      <c r="I20" s="42"/>
      <c r="J20" s="46"/>
      <c r="K20" s="47"/>
      <c r="L20" s="16"/>
      <c r="M20" s="2"/>
    </row>
    <row r="21" spans="1:13" ht="42.75" customHeight="1" x14ac:dyDescent="0.45">
      <c r="A21" s="3"/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1:13" ht="19.5" customHeight="1" x14ac:dyDescent="0.45">
      <c r="A22" s="3"/>
      <c r="B22" s="3"/>
      <c r="C22" s="3"/>
      <c r="D22" s="3"/>
      <c r="E22" s="3"/>
      <c r="F22" s="3"/>
      <c r="G22" s="3"/>
      <c r="H22" s="3"/>
      <c r="I22" s="36">
        <f>SUM(I4:I21)</f>
        <v>21.05</v>
      </c>
      <c r="J22" s="36">
        <f>SUM(J4:K21)</f>
        <v>40.950000000000003</v>
      </c>
      <c r="K22" s="38"/>
      <c r="L22" s="16">
        <f>I22/$I$22</f>
        <v>1</v>
      </c>
      <c r="M22" s="2">
        <f>J22/$J$22</f>
        <v>1</v>
      </c>
    </row>
    <row r="23" spans="1:13" ht="19.5" customHeight="1" x14ac:dyDescent="0.45">
      <c r="A23" s="3"/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1:13" ht="19.5" customHeight="1" x14ac:dyDescent="0.45">
      <c r="A24" s="3"/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5" width="26.1328125" style="17" bestFit="1" customWidth="1"/>
    <col min="6" max="6" width="29.73046875" style="17" bestFit="1" customWidth="1"/>
    <col min="7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27.7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27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6"/>
      <c r="J2" s="26"/>
      <c r="K2" s="6"/>
      <c r="L2" s="27"/>
      <c r="M2" s="2"/>
    </row>
    <row r="3" spans="2:13" ht="23.2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7"/>
      <c r="M3" s="2"/>
    </row>
    <row r="4" spans="2:13" ht="20.25" customHeight="1" x14ac:dyDescent="0.45">
      <c r="B4" s="39" t="s">
        <v>10</v>
      </c>
      <c r="C4" s="14" t="s">
        <v>11</v>
      </c>
      <c r="D4" s="15" t="s">
        <v>106</v>
      </c>
      <c r="E4" s="15" t="s">
        <v>96</v>
      </c>
      <c r="F4" s="15" t="s">
        <v>96</v>
      </c>
      <c r="G4" s="15" t="s">
        <v>96</v>
      </c>
      <c r="H4" s="15" t="s">
        <v>96</v>
      </c>
      <c r="I4" s="41">
        <v>4.75</v>
      </c>
      <c r="J4" s="44">
        <f>SUM(I4,'WK 4 06-02-23'!J4:K6)</f>
        <v>20.6</v>
      </c>
      <c r="K4" s="45"/>
      <c r="L4" s="16">
        <f>I4/$I$22</f>
        <v>0.19191919191919191</v>
      </c>
      <c r="M4" s="2">
        <f>J4/$J$22</f>
        <v>0.31354642313546421</v>
      </c>
    </row>
    <row r="5" spans="2:13" ht="90" customHeight="1" x14ac:dyDescent="0.45">
      <c r="B5" s="40"/>
      <c r="C5" s="14" t="s">
        <v>12</v>
      </c>
      <c r="D5" s="15" t="s">
        <v>107</v>
      </c>
      <c r="E5" s="15" t="s">
        <v>108</v>
      </c>
      <c r="F5" s="15" t="s">
        <v>109</v>
      </c>
      <c r="G5" s="15"/>
      <c r="H5" s="15" t="s">
        <v>110</v>
      </c>
      <c r="I5" s="42"/>
      <c r="J5" s="46"/>
      <c r="K5" s="47"/>
      <c r="L5" s="16"/>
      <c r="M5" s="2"/>
    </row>
    <row r="6" spans="2:13" ht="20.25" customHeight="1" x14ac:dyDescent="0.45">
      <c r="B6" s="40"/>
      <c r="C6" s="14" t="s">
        <v>13</v>
      </c>
      <c r="D6" s="15" t="s">
        <v>96</v>
      </c>
      <c r="E6" s="15" t="s">
        <v>96</v>
      </c>
      <c r="F6" s="15" t="s">
        <v>96</v>
      </c>
      <c r="G6" s="15" t="s">
        <v>96</v>
      </c>
      <c r="H6" s="15" t="s">
        <v>96</v>
      </c>
      <c r="I6" s="43"/>
      <c r="J6" s="48"/>
      <c r="K6" s="49"/>
      <c r="L6" s="16"/>
      <c r="M6" s="2"/>
    </row>
    <row r="7" spans="2:13" ht="28.5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4</v>
      </c>
      <c r="J7" s="44">
        <f>SUM(I7,'WK 4 06-02-23'!J7:K9)</f>
        <v>13.3</v>
      </c>
      <c r="K7" s="45"/>
      <c r="L7" s="16">
        <f>I7/$I$22</f>
        <v>0.16161616161616163</v>
      </c>
      <c r="M7" s="2">
        <f>J7/$J$22</f>
        <v>0.20243531202435311</v>
      </c>
    </row>
    <row r="8" spans="2:13" ht="18.75" customHeight="1" x14ac:dyDescent="0.45">
      <c r="B8" s="40"/>
      <c r="C8" s="14" t="s">
        <v>12</v>
      </c>
      <c r="D8" s="15" t="s">
        <v>111</v>
      </c>
      <c r="E8" s="15"/>
      <c r="F8" s="15"/>
      <c r="G8" s="15"/>
      <c r="H8" s="15" t="s">
        <v>112</v>
      </c>
      <c r="I8" s="42"/>
      <c r="J8" s="46"/>
      <c r="K8" s="47"/>
      <c r="L8" s="16"/>
      <c r="M8" s="2"/>
    </row>
    <row r="9" spans="2:13" ht="20.25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20.25" customHeight="1" x14ac:dyDescent="0.45">
      <c r="B10" s="39" t="s">
        <v>15</v>
      </c>
      <c r="C10" s="14" t="s">
        <v>11</v>
      </c>
      <c r="D10" s="15" t="s">
        <v>106</v>
      </c>
      <c r="E10" s="15" t="s">
        <v>96</v>
      </c>
      <c r="F10" s="15" t="s">
        <v>106</v>
      </c>
      <c r="G10" s="15" t="s">
        <v>96</v>
      </c>
      <c r="H10" s="15" t="s">
        <v>96</v>
      </c>
      <c r="I10" s="41">
        <v>6.25</v>
      </c>
      <c r="J10" s="44">
        <f>SUM(I10,'WK 4 06-02-23'!J10:K12)</f>
        <v>11.8</v>
      </c>
      <c r="K10" s="45"/>
      <c r="L10" s="16">
        <f>I10/$I$22</f>
        <v>0.25252525252525254</v>
      </c>
      <c r="M10" s="2">
        <f>J10/$J$22</f>
        <v>0.17960426179604261</v>
      </c>
    </row>
    <row r="11" spans="2:13" ht="52.5" customHeight="1" x14ac:dyDescent="0.45">
      <c r="B11" s="40"/>
      <c r="C11" s="14" t="s">
        <v>12</v>
      </c>
      <c r="D11" s="15" t="s">
        <v>111</v>
      </c>
      <c r="E11" s="15" t="s">
        <v>113</v>
      </c>
      <c r="F11" s="15" t="s">
        <v>114</v>
      </c>
      <c r="G11" s="15" t="s">
        <v>115</v>
      </c>
      <c r="H11" s="15" t="s">
        <v>116</v>
      </c>
      <c r="I11" s="42"/>
      <c r="J11" s="46"/>
      <c r="K11" s="47"/>
      <c r="L11" s="16"/>
      <c r="M11" s="2"/>
    </row>
    <row r="12" spans="2:13" ht="20.25" customHeight="1" x14ac:dyDescent="0.45">
      <c r="B12" s="40"/>
      <c r="C12" s="14" t="s">
        <v>13</v>
      </c>
      <c r="D12" s="15" t="s">
        <v>106</v>
      </c>
      <c r="E12" s="15" t="s">
        <v>96</v>
      </c>
      <c r="F12" s="15" t="s">
        <v>106</v>
      </c>
      <c r="G12" s="15" t="s">
        <v>96</v>
      </c>
      <c r="H12" s="15" t="s">
        <v>96</v>
      </c>
      <c r="I12" s="43"/>
      <c r="J12" s="48"/>
      <c r="K12" s="49"/>
      <c r="L12" s="16"/>
      <c r="M12" s="2"/>
    </row>
    <row r="13" spans="2:13" ht="37.5" customHeight="1" x14ac:dyDescent="0.45">
      <c r="B13" s="39" t="s">
        <v>16</v>
      </c>
      <c r="C13" s="14" t="s">
        <v>11</v>
      </c>
      <c r="D13" s="15" t="s">
        <v>96</v>
      </c>
      <c r="E13" s="15" t="s">
        <v>96</v>
      </c>
      <c r="F13" s="15" t="s">
        <v>117</v>
      </c>
      <c r="G13" s="15" t="s">
        <v>118</v>
      </c>
      <c r="H13" s="15" t="s">
        <v>119</v>
      </c>
      <c r="I13" s="41">
        <v>6.25</v>
      </c>
      <c r="J13" s="44">
        <f>SUM(I13,'WK 4 06-02-23'!J13:K15)</f>
        <v>11.5</v>
      </c>
      <c r="K13" s="45"/>
      <c r="L13" s="16">
        <f>I13/$I$22</f>
        <v>0.25252525252525254</v>
      </c>
      <c r="M13" s="2">
        <f>J13/$J$22</f>
        <v>0.17503805175038051</v>
      </c>
    </row>
    <row r="14" spans="2:13" ht="50.25" customHeight="1" x14ac:dyDescent="0.45">
      <c r="B14" s="40"/>
      <c r="C14" s="14" t="s">
        <v>12</v>
      </c>
      <c r="D14" s="15" t="s">
        <v>120</v>
      </c>
      <c r="E14" s="15" t="s">
        <v>121</v>
      </c>
      <c r="F14" s="15" t="s">
        <v>122</v>
      </c>
      <c r="G14" s="15" t="s">
        <v>123</v>
      </c>
      <c r="H14" s="15" t="s">
        <v>124</v>
      </c>
      <c r="I14" s="42"/>
      <c r="J14" s="46"/>
      <c r="K14" s="47"/>
      <c r="L14" s="16"/>
      <c r="M14" s="2"/>
    </row>
    <row r="15" spans="2:13" ht="35.25" customHeight="1" x14ac:dyDescent="0.45">
      <c r="B15" s="40"/>
      <c r="C15" s="14" t="s">
        <v>13</v>
      </c>
      <c r="D15" s="15" t="s">
        <v>96</v>
      </c>
      <c r="E15" s="15" t="s">
        <v>96</v>
      </c>
      <c r="F15" s="15" t="s">
        <v>125</v>
      </c>
      <c r="G15" s="15" t="s">
        <v>80</v>
      </c>
      <c r="H15" s="15" t="s">
        <v>96</v>
      </c>
      <c r="I15" s="43"/>
      <c r="J15" s="48"/>
      <c r="K15" s="49"/>
      <c r="L15" s="16"/>
      <c r="M15" s="2"/>
    </row>
    <row r="16" spans="2:13" ht="20.2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2.5</v>
      </c>
      <c r="J16" s="44">
        <f>SUM(I16,'WK 4 06-02-23'!J16:K18)</f>
        <v>5.5</v>
      </c>
      <c r="K16" s="45"/>
      <c r="L16" s="16">
        <f>I16/$I$22</f>
        <v>0.10101010101010101</v>
      </c>
      <c r="M16" s="2">
        <f>J16/$J$22</f>
        <v>8.3713850837138504E-2</v>
      </c>
    </row>
    <row r="17" spans="2:13" ht="62.25" customHeight="1" x14ac:dyDescent="0.5">
      <c r="B17" s="40"/>
      <c r="C17" s="14" t="s">
        <v>12</v>
      </c>
      <c r="D17" s="28" t="s">
        <v>126</v>
      </c>
      <c r="E17" s="15"/>
      <c r="F17" s="15"/>
      <c r="G17" s="15"/>
      <c r="H17" s="15" t="s">
        <v>127</v>
      </c>
      <c r="I17" s="42"/>
      <c r="J17" s="46"/>
      <c r="K17" s="47"/>
      <c r="L17" s="16"/>
      <c r="M17" s="2"/>
    </row>
    <row r="18" spans="2:13" ht="20.25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20.2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1</v>
      </c>
      <c r="J19" s="44">
        <f>SUM(I19,'WK 4 06-02-23'!J19:K21)</f>
        <v>3</v>
      </c>
      <c r="K19" s="45"/>
      <c r="L19" s="16">
        <f>I19/$I$22</f>
        <v>4.0404040404040407E-2</v>
      </c>
      <c r="M19" s="2">
        <f>J19/$J$22</f>
        <v>4.5662100456621002E-2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/>
      <c r="H20" s="15" t="s">
        <v>128</v>
      </c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24.75</v>
      </c>
      <c r="J22" s="36">
        <f>SUM(J4:K21)</f>
        <v>65.7</v>
      </c>
      <c r="K22" s="38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4" hidden="1" customWidth="1"/>
    <col min="13" max="13" width="13.59765625" style="20" hidden="1" customWidth="1"/>
  </cols>
  <sheetData>
    <row r="1" spans="2:13" ht="28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4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6"/>
      <c r="J2" s="26"/>
      <c r="K2" s="6"/>
      <c r="L2" s="4"/>
      <c r="M2" s="2"/>
    </row>
    <row r="3" spans="2:13" ht="23.2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4"/>
      <c r="M3" s="2"/>
    </row>
    <row r="4" spans="2:13" ht="19.5" customHeight="1" x14ac:dyDescent="0.45">
      <c r="B4" s="39" t="s">
        <v>10</v>
      </c>
      <c r="C4" s="14" t="s">
        <v>11</v>
      </c>
      <c r="D4" s="15" t="s">
        <v>88</v>
      </c>
      <c r="E4" s="15"/>
      <c r="F4" s="15"/>
      <c r="G4" s="15"/>
      <c r="H4" s="15"/>
      <c r="I4" s="41">
        <v>3</v>
      </c>
      <c r="J4" s="44">
        <f>SUM(I4,'WK 5 13-02-23'!J4:K6)</f>
        <v>23.6</v>
      </c>
      <c r="K4" s="45"/>
      <c r="L4" s="16">
        <f>I4/$I$22</f>
        <v>0.11650485436893204</v>
      </c>
      <c r="M4" s="2">
        <f>J4/$J$22</f>
        <v>0.25806451612903225</v>
      </c>
    </row>
    <row r="5" spans="2:13" ht="102.75" customHeight="1" x14ac:dyDescent="0.45">
      <c r="B5" s="40"/>
      <c r="C5" s="14" t="s">
        <v>12</v>
      </c>
      <c r="D5" s="15" t="s">
        <v>89</v>
      </c>
      <c r="E5" s="15"/>
      <c r="F5" s="15" t="s">
        <v>90</v>
      </c>
      <c r="G5" s="15"/>
      <c r="H5" s="15" t="s">
        <v>91</v>
      </c>
      <c r="I5" s="42"/>
      <c r="J5" s="46"/>
      <c r="K5" s="47"/>
      <c r="L5" s="16"/>
      <c r="M5" s="2"/>
    </row>
    <row r="6" spans="2:13" ht="19.5" customHeight="1" x14ac:dyDescent="0.4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19.5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1</v>
      </c>
      <c r="J7" s="44">
        <f>SUM(I7,'WK 5 13-02-23'!J7:K9)</f>
        <v>14.3</v>
      </c>
      <c r="K7" s="45"/>
      <c r="L7" s="16">
        <f>I7/$I$22</f>
        <v>3.8834951456310676E-2</v>
      </c>
      <c r="M7" s="2">
        <f>J7/$J$22</f>
        <v>0.15636960087479498</v>
      </c>
    </row>
    <row r="8" spans="2:13" ht="19.5" customHeight="1" x14ac:dyDescent="0.45">
      <c r="B8" s="40"/>
      <c r="C8" s="14" t="s">
        <v>12</v>
      </c>
      <c r="D8" s="15" t="s">
        <v>30</v>
      </c>
      <c r="E8" s="15" t="s">
        <v>92</v>
      </c>
      <c r="F8" s="15" t="s">
        <v>93</v>
      </c>
      <c r="G8" s="15" t="s">
        <v>94</v>
      </c>
      <c r="H8" s="15"/>
      <c r="I8" s="42"/>
      <c r="J8" s="46"/>
      <c r="K8" s="47"/>
      <c r="L8" s="16"/>
      <c r="M8" s="2"/>
    </row>
    <row r="9" spans="2:13" ht="19.5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19.5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6</v>
      </c>
      <c r="J10" s="44">
        <f>SUM(I10,'WK 5 13-02-23'!J10:K12)</f>
        <v>17.8</v>
      </c>
      <c r="K10" s="45"/>
      <c r="L10" s="16">
        <f>I10/$I$22</f>
        <v>0.23300970873786409</v>
      </c>
      <c r="M10" s="2">
        <f>J10/$J$22</f>
        <v>0.19464188080918535</v>
      </c>
    </row>
    <row r="11" spans="2:13" ht="19.5" customHeight="1" x14ac:dyDescent="0.45">
      <c r="B11" s="40"/>
      <c r="C11" s="14" t="s">
        <v>12</v>
      </c>
      <c r="D11" s="15" t="s">
        <v>95</v>
      </c>
      <c r="E11" s="15"/>
      <c r="F11" s="15"/>
      <c r="G11" s="15"/>
      <c r="H11" s="15"/>
      <c r="I11" s="42"/>
      <c r="J11" s="46"/>
      <c r="K11" s="47"/>
      <c r="L11" s="16"/>
      <c r="M11" s="2"/>
    </row>
    <row r="12" spans="2:13" ht="19.5" customHeight="1" x14ac:dyDescent="0.4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19.5" customHeight="1" x14ac:dyDescent="0.45">
      <c r="B13" s="39" t="s">
        <v>16</v>
      </c>
      <c r="C13" s="14" t="s">
        <v>11</v>
      </c>
      <c r="D13" s="15" t="s">
        <v>96</v>
      </c>
      <c r="E13" s="15"/>
      <c r="F13" s="15" t="s">
        <v>96</v>
      </c>
      <c r="G13" s="15" t="s">
        <v>97</v>
      </c>
      <c r="H13" s="15" t="s">
        <v>98</v>
      </c>
      <c r="I13" s="41">
        <v>6.25</v>
      </c>
      <c r="J13" s="44">
        <f>SUM(I13,'WK 5 13-02-23'!J13:K15)</f>
        <v>17.75</v>
      </c>
      <c r="K13" s="45"/>
      <c r="L13" s="16">
        <f>I13/$I$22</f>
        <v>0.24271844660194175</v>
      </c>
      <c r="M13" s="2">
        <f>J13/$J$22</f>
        <v>0.19409513395297975</v>
      </c>
    </row>
    <row r="14" spans="2:13" ht="61.5" customHeight="1" x14ac:dyDescent="0.45">
      <c r="B14" s="40"/>
      <c r="C14" s="14" t="s">
        <v>12</v>
      </c>
      <c r="D14" s="15" t="s">
        <v>30</v>
      </c>
      <c r="E14" s="15"/>
      <c r="F14" s="15" t="s">
        <v>99</v>
      </c>
      <c r="G14" s="15" t="s">
        <v>100</v>
      </c>
      <c r="H14" s="15" t="s">
        <v>101</v>
      </c>
      <c r="I14" s="42"/>
      <c r="J14" s="46"/>
      <c r="K14" s="47"/>
      <c r="L14" s="16"/>
      <c r="M14" s="2"/>
    </row>
    <row r="15" spans="2:13" ht="19.5" customHeight="1" x14ac:dyDescent="0.45">
      <c r="B15" s="40"/>
      <c r="C15" s="14" t="s">
        <v>13</v>
      </c>
      <c r="D15" s="15" t="s">
        <v>80</v>
      </c>
      <c r="E15" s="15"/>
      <c r="F15" s="15" t="s">
        <v>102</v>
      </c>
      <c r="G15" s="15" t="s">
        <v>96</v>
      </c>
      <c r="H15" s="15" t="s">
        <v>96</v>
      </c>
      <c r="I15" s="43"/>
      <c r="J15" s="48"/>
      <c r="K15" s="49"/>
      <c r="L15" s="16"/>
      <c r="M15" s="2"/>
    </row>
    <row r="16" spans="2:13" ht="19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>
        <v>8</v>
      </c>
      <c r="J16" s="44">
        <f>SUM(I16,'WK 5 13-02-23'!J16:K18)</f>
        <v>13.5</v>
      </c>
      <c r="K16" s="45"/>
      <c r="L16" s="16">
        <f>I16/$I$22</f>
        <v>0.31067961165048541</v>
      </c>
      <c r="M16" s="2">
        <f>J16/$J$22</f>
        <v>0.14762165117550574</v>
      </c>
    </row>
    <row r="17" spans="2:13" ht="19.5" customHeight="1" x14ac:dyDescent="0.45">
      <c r="B17" s="40"/>
      <c r="C17" s="14" t="s">
        <v>12</v>
      </c>
      <c r="D17" s="15"/>
      <c r="E17" s="15"/>
      <c r="F17" s="15" t="s">
        <v>103</v>
      </c>
      <c r="G17" s="15"/>
      <c r="H17" s="15"/>
      <c r="I17" s="42"/>
      <c r="J17" s="46"/>
      <c r="K17" s="47"/>
      <c r="L17" s="16"/>
      <c r="M17" s="2"/>
    </row>
    <row r="18" spans="2:13" ht="19.5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19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1.5</v>
      </c>
      <c r="J19" s="44">
        <f>SUM(I19,'WK 5 13-02-23'!J19:K21)</f>
        <v>4.5</v>
      </c>
      <c r="K19" s="45"/>
      <c r="L19" s="16">
        <f>I19/$I$22</f>
        <v>5.8252427184466021E-2</v>
      </c>
      <c r="M19" s="2">
        <f>J19/$J$22</f>
        <v>4.9207217058501909E-2</v>
      </c>
    </row>
    <row r="20" spans="2:13" ht="42.6" customHeight="1" x14ac:dyDescent="0.45">
      <c r="B20" s="40"/>
      <c r="C20" s="14" t="s">
        <v>12</v>
      </c>
      <c r="D20" s="15"/>
      <c r="E20" s="15" t="s">
        <v>104</v>
      </c>
      <c r="F20" s="15" t="s">
        <v>105</v>
      </c>
      <c r="G20" s="15"/>
      <c r="H20" s="15"/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25.75</v>
      </c>
      <c r="J22" s="36">
        <f>SUM(J4:K21)</f>
        <v>91.45</v>
      </c>
      <c r="K22" s="38"/>
      <c r="L22" s="21">
        <f>I22/$I$22*100</f>
        <v>100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21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21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4" width="26.1328125" style="17" bestFit="1" customWidth="1"/>
    <col min="5" max="5" width="27.73046875" style="17" bestFit="1" customWidth="1"/>
    <col min="6" max="8" width="26.1328125" style="17" bestFit="1" customWidth="1"/>
    <col min="9" max="10" width="14.1328125" style="18" bestFit="1" customWidth="1"/>
    <col min="11" max="11" width="14.1328125" style="19" bestFit="1" customWidth="1"/>
    <col min="12" max="12" width="14.1328125" style="20" hidden="1" customWidth="1"/>
    <col min="13" max="13" width="13.59765625" style="20" hidden="1" customWidth="1"/>
  </cols>
  <sheetData>
    <row r="1" spans="2:13" ht="28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6"/>
      <c r="J2" s="26"/>
      <c r="K2" s="6"/>
      <c r="L2" s="1"/>
      <c r="M2" s="2"/>
    </row>
    <row r="3" spans="2:13" ht="23.2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19.5" customHeight="1" x14ac:dyDescent="0.4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0.5</v>
      </c>
      <c r="J4" s="44">
        <f>SUM(I4,'WK 6 20-02-23 '!J4:K6)</f>
        <v>24.1</v>
      </c>
      <c r="K4" s="45"/>
      <c r="L4" s="16">
        <f>I4/$I$22</f>
        <v>0.05</v>
      </c>
      <c r="M4" s="2">
        <f>J4/$J$22</f>
        <v>0.23755544603252834</v>
      </c>
    </row>
    <row r="5" spans="2:13" ht="19.5" customHeight="1" x14ac:dyDescent="0.45">
      <c r="B5" s="40"/>
      <c r="C5" s="14" t="s">
        <v>12</v>
      </c>
      <c r="D5" s="15" t="s">
        <v>73</v>
      </c>
      <c r="E5" s="15" t="s">
        <v>74</v>
      </c>
      <c r="F5" s="15" t="s">
        <v>74</v>
      </c>
      <c r="G5" s="15" t="s">
        <v>74</v>
      </c>
      <c r="H5" s="15" t="s">
        <v>74</v>
      </c>
      <c r="I5" s="42"/>
      <c r="J5" s="46"/>
      <c r="K5" s="47"/>
      <c r="L5" s="16"/>
      <c r="M5" s="2"/>
    </row>
    <row r="6" spans="2:13" ht="19.5" customHeight="1" x14ac:dyDescent="0.4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19.5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/>
      <c r="I7" s="41">
        <v>3</v>
      </c>
      <c r="J7" s="44">
        <f>SUM(I7,'WK 6 20-02-23 '!J7:K9)</f>
        <v>17.3</v>
      </c>
      <c r="K7" s="45"/>
      <c r="L7" s="16">
        <f>I7/$I$22</f>
        <v>0.3</v>
      </c>
      <c r="M7" s="2">
        <f>J7/$J$22</f>
        <v>0.17052735337604732</v>
      </c>
    </row>
    <row r="8" spans="2:13" ht="47.25" customHeight="1" x14ac:dyDescent="0.45">
      <c r="B8" s="40"/>
      <c r="C8" s="14" t="s">
        <v>12</v>
      </c>
      <c r="D8" s="15" t="s">
        <v>75</v>
      </c>
      <c r="E8" s="15"/>
      <c r="F8" s="15"/>
      <c r="G8" s="15" t="s">
        <v>76</v>
      </c>
      <c r="H8" s="15"/>
      <c r="I8" s="42"/>
      <c r="J8" s="46"/>
      <c r="K8" s="47"/>
      <c r="L8" s="16"/>
      <c r="M8" s="2"/>
    </row>
    <row r="9" spans="2:13" ht="19.5" customHeight="1" x14ac:dyDescent="0.45">
      <c r="B9" s="40"/>
      <c r="C9" s="14" t="s">
        <v>13</v>
      </c>
      <c r="D9" s="15"/>
      <c r="E9" s="15"/>
      <c r="F9" s="15"/>
      <c r="G9" s="15"/>
      <c r="H9" s="15"/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/>
      <c r="J10" s="44">
        <f>SUM(I10,'WK 6 20-02-23 '!J10:K12)</f>
        <v>17.8</v>
      </c>
      <c r="K10" s="45"/>
      <c r="L10" s="16">
        <f>I10/$I$22</f>
        <v>0</v>
      </c>
      <c r="M10" s="2">
        <f>J10/$J$22</f>
        <v>0.17545588960078856</v>
      </c>
    </row>
    <row r="11" spans="2:13" ht="42" customHeight="1" x14ac:dyDescent="0.45">
      <c r="B11" s="40"/>
      <c r="C11" s="14" t="s">
        <v>12</v>
      </c>
      <c r="D11" s="15" t="s">
        <v>77</v>
      </c>
      <c r="E11" s="15" t="s">
        <v>78</v>
      </c>
      <c r="F11" s="15" t="s">
        <v>79</v>
      </c>
      <c r="G11" s="15"/>
      <c r="H11" s="15"/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/>
      <c r="E12" s="15"/>
      <c r="F12" s="15"/>
      <c r="G12" s="15"/>
      <c r="H12" s="15"/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 t="s">
        <v>80</v>
      </c>
      <c r="E13" s="15" t="s">
        <v>80</v>
      </c>
      <c r="F13" s="15" t="s">
        <v>81</v>
      </c>
      <c r="G13" s="15"/>
      <c r="H13" s="15"/>
      <c r="I13" s="41">
        <v>4</v>
      </c>
      <c r="J13" s="44">
        <f>SUM(I13,'WK 6 20-02-23 '!J13:K15)</f>
        <v>21.75</v>
      </c>
      <c r="K13" s="45"/>
      <c r="L13" s="16">
        <f>I13/$I$22</f>
        <v>0.4</v>
      </c>
      <c r="M13" s="2">
        <f>J13/$J$22</f>
        <v>0.21439132577624445</v>
      </c>
    </row>
    <row r="14" spans="2:13" ht="63" customHeight="1" x14ac:dyDescent="0.45">
      <c r="B14" s="40"/>
      <c r="C14" s="14" t="s">
        <v>12</v>
      </c>
      <c r="D14" s="15" t="s">
        <v>82</v>
      </c>
      <c r="E14" s="15" t="s">
        <v>83</v>
      </c>
      <c r="F14" s="15" t="s">
        <v>84</v>
      </c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 t="s">
        <v>80</v>
      </c>
      <c r="E15" s="15" t="s">
        <v>80</v>
      </c>
      <c r="F15" s="15" t="s">
        <v>85</v>
      </c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/>
      <c r="J16" s="44">
        <f>SUM(I16,'WK 6 20-02-23 '!J16:K18)</f>
        <v>13.5</v>
      </c>
      <c r="K16" s="45"/>
      <c r="L16" s="16">
        <f>I16/$I$22</f>
        <v>0</v>
      </c>
      <c r="M16" s="2">
        <f>J16/$J$22</f>
        <v>0.13307047806801381</v>
      </c>
    </row>
    <row r="17" spans="2:13" ht="50.1" customHeight="1" x14ac:dyDescent="0.4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2.5</v>
      </c>
      <c r="J19" s="44">
        <f>SUM(I19,'WK 6 20-02-23 '!J19:K21)</f>
        <v>7</v>
      </c>
      <c r="K19" s="45"/>
      <c r="L19" s="16">
        <f>I19/$I$22</f>
        <v>0.25</v>
      </c>
      <c r="M19" s="2">
        <f>J19/$J$22</f>
        <v>6.8999507146377523E-2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 t="s">
        <v>86</v>
      </c>
      <c r="H20" s="15"/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 t="s">
        <v>87</v>
      </c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6">
        <f>SUM(I4:I21)</f>
        <v>10</v>
      </c>
      <c r="J22" s="36">
        <f>SUM(J4:K21)</f>
        <v>101.45</v>
      </c>
      <c r="K22" s="38"/>
      <c r="L22" s="2">
        <f>SUM(L4:L21)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7"/>
      <c r="J23" s="37"/>
      <c r="K23" s="37"/>
      <c r="L23" s="2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7"/>
      <c r="J24" s="37"/>
      <c r="K24" s="37"/>
      <c r="L24" s="2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  <pageSetUpPr fitToPage="1"/>
  </sheetPr>
  <dimension ref="B1:M24"/>
  <sheetViews>
    <sheetView tabSelected="1" zoomScale="60" zoomScaleNormal="60" workbookViewId="0">
      <selection activeCell="L1" sqref="L1:M104857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10" width="14.1328125" style="24" bestFit="1" customWidth="1"/>
    <col min="11" max="11" width="14.1328125" style="25" bestFit="1" customWidth="1"/>
    <col min="12" max="12" width="14.1328125" style="20" hidden="1" customWidth="1"/>
    <col min="13" max="13" width="13.59765625" style="20" hidden="1" customWidth="1"/>
  </cols>
  <sheetData>
    <row r="1" spans="2:13" ht="19.5" customHeight="1" x14ac:dyDescent="0.7">
      <c r="B1" s="50" t="s">
        <v>0</v>
      </c>
      <c r="C1" s="51"/>
      <c r="D1" s="51"/>
      <c r="E1" s="51"/>
      <c r="F1" s="51"/>
      <c r="G1" s="51"/>
      <c r="H1" s="51"/>
      <c r="I1" s="52"/>
      <c r="J1" s="52"/>
      <c r="K1" s="51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1"/>
      <c r="J2" s="5"/>
      <c r="K2" s="22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39" t="s">
        <v>10</v>
      </c>
      <c r="C4" s="14" t="s">
        <v>11</v>
      </c>
      <c r="D4" s="15"/>
      <c r="E4" s="15"/>
      <c r="F4" s="15"/>
      <c r="G4" s="15"/>
      <c r="H4" s="15"/>
      <c r="I4" s="41">
        <v>2.25</v>
      </c>
      <c r="J4" s="44">
        <f>SUM(I4,'WK 7 27-02-23'!J4:K6)</f>
        <v>26.35</v>
      </c>
      <c r="K4" s="45"/>
      <c r="L4" s="16">
        <f>I4/$I$22</f>
        <v>0.19148936170212766</v>
      </c>
      <c r="M4" s="2">
        <f>J4/$J$22</f>
        <v>0.23277385159010602</v>
      </c>
    </row>
    <row r="5" spans="2:13" ht="42" customHeight="1" x14ac:dyDescent="0.45">
      <c r="B5" s="40"/>
      <c r="C5" s="14" t="s">
        <v>12</v>
      </c>
      <c r="D5" s="15" t="s">
        <v>60</v>
      </c>
      <c r="E5" s="15"/>
      <c r="F5" s="15"/>
      <c r="G5" s="15" t="s">
        <v>61</v>
      </c>
      <c r="H5" s="15" t="s">
        <v>62</v>
      </c>
      <c r="I5" s="42"/>
      <c r="J5" s="46"/>
      <c r="K5" s="47"/>
      <c r="L5" s="16"/>
      <c r="M5" s="2"/>
    </row>
    <row r="6" spans="2:13" ht="42" customHeight="1" x14ac:dyDescent="0.45">
      <c r="B6" s="40"/>
      <c r="C6" s="14" t="s">
        <v>13</v>
      </c>
      <c r="D6" s="15"/>
      <c r="E6" s="15"/>
      <c r="F6" s="15"/>
      <c r="G6" s="15"/>
      <c r="H6" s="15"/>
      <c r="I6" s="43"/>
      <c r="J6" s="48"/>
      <c r="K6" s="49"/>
      <c r="L6" s="16"/>
      <c r="M6" s="2"/>
    </row>
    <row r="7" spans="2:13" ht="42" customHeight="1" x14ac:dyDescent="0.45">
      <c r="B7" s="39" t="s">
        <v>14</v>
      </c>
      <c r="C7" s="14" t="s">
        <v>11</v>
      </c>
      <c r="D7" s="15"/>
      <c r="E7" s="15"/>
      <c r="F7" s="15"/>
      <c r="G7" s="15"/>
      <c r="H7" s="15" t="s">
        <v>63</v>
      </c>
      <c r="I7" s="41">
        <v>2</v>
      </c>
      <c r="J7" s="44">
        <f>SUM(I7,'WK 7 27-02-23'!J7:K9)</f>
        <v>19.3</v>
      </c>
      <c r="K7" s="45"/>
      <c r="L7" s="16">
        <f>I7/$I$22</f>
        <v>0.1702127659574468</v>
      </c>
      <c r="M7" s="2">
        <f>J7/$J$22</f>
        <v>0.1704946996466431</v>
      </c>
    </row>
    <row r="8" spans="2:13" ht="42" customHeight="1" x14ac:dyDescent="0.45">
      <c r="B8" s="40"/>
      <c r="C8" s="14" t="s">
        <v>12</v>
      </c>
      <c r="D8" s="15" t="s">
        <v>30</v>
      </c>
      <c r="E8" s="15"/>
      <c r="F8" s="15"/>
      <c r="G8" s="15" t="s">
        <v>64</v>
      </c>
      <c r="H8" s="15" t="s">
        <v>65</v>
      </c>
      <c r="I8" s="42"/>
      <c r="J8" s="46"/>
      <c r="K8" s="47"/>
      <c r="L8" s="16"/>
      <c r="M8" s="2"/>
    </row>
    <row r="9" spans="2:13" ht="42" customHeight="1" x14ac:dyDescent="0.45">
      <c r="B9" s="40"/>
      <c r="C9" s="14" t="s">
        <v>13</v>
      </c>
      <c r="D9" s="15"/>
      <c r="E9" s="15"/>
      <c r="F9" s="15"/>
      <c r="G9" s="15" t="s">
        <v>66</v>
      </c>
      <c r="H9" s="15"/>
      <c r="I9" s="43"/>
      <c r="J9" s="48"/>
      <c r="K9" s="49"/>
      <c r="L9" s="16"/>
      <c r="M9" s="2"/>
    </row>
    <row r="10" spans="2:13" ht="42" customHeight="1" x14ac:dyDescent="0.45">
      <c r="B10" s="39" t="s">
        <v>15</v>
      </c>
      <c r="C10" s="14" t="s">
        <v>11</v>
      </c>
      <c r="D10" s="15"/>
      <c r="E10" s="15"/>
      <c r="F10" s="15"/>
      <c r="G10" s="15"/>
      <c r="H10" s="15"/>
      <c r="I10" s="41">
        <v>4.5</v>
      </c>
      <c r="J10" s="44">
        <f>SUM(I10,'WK 7 27-02-23'!J10:K12)</f>
        <v>22.3</v>
      </c>
      <c r="K10" s="45"/>
      <c r="L10" s="16">
        <f>I10/$I$22</f>
        <v>0.38297872340425532</v>
      </c>
      <c r="M10" s="2">
        <f>J10/$J$22</f>
        <v>0.19699646643109542</v>
      </c>
    </row>
    <row r="11" spans="2:13" ht="42" customHeight="1" x14ac:dyDescent="0.45">
      <c r="B11" s="40"/>
      <c r="C11" s="14" t="s">
        <v>12</v>
      </c>
      <c r="D11" s="15" t="s">
        <v>67</v>
      </c>
      <c r="E11" s="15"/>
      <c r="F11" s="15" t="s">
        <v>68</v>
      </c>
      <c r="G11" s="15" t="s">
        <v>69</v>
      </c>
      <c r="H11" s="15" t="s">
        <v>70</v>
      </c>
      <c r="I11" s="42"/>
      <c r="J11" s="46"/>
      <c r="K11" s="47"/>
      <c r="L11" s="16"/>
      <c r="M11" s="2"/>
    </row>
    <row r="12" spans="2:13" ht="42" customHeight="1" x14ac:dyDescent="0.45">
      <c r="B12" s="40"/>
      <c r="C12" s="14" t="s">
        <v>13</v>
      </c>
      <c r="D12" s="15"/>
      <c r="E12" s="15"/>
      <c r="F12" s="15"/>
      <c r="G12" s="15"/>
      <c r="H12" s="15" t="s">
        <v>59</v>
      </c>
      <c r="I12" s="43"/>
      <c r="J12" s="48"/>
      <c r="K12" s="49"/>
      <c r="L12" s="16"/>
      <c r="M12" s="2"/>
    </row>
    <row r="13" spans="2:13" ht="42" customHeight="1" x14ac:dyDescent="0.45">
      <c r="B13" s="39" t="s">
        <v>16</v>
      </c>
      <c r="C13" s="14" t="s">
        <v>11</v>
      </c>
      <c r="D13" s="15"/>
      <c r="E13" s="15"/>
      <c r="F13" s="15"/>
      <c r="G13" s="15"/>
      <c r="H13" s="15"/>
      <c r="I13" s="41"/>
      <c r="J13" s="44">
        <f>SUM(I13,'WK 7 27-02-23'!J13:K15)</f>
        <v>21.75</v>
      </c>
      <c r="K13" s="45"/>
      <c r="L13" s="16">
        <f>I13/$I$22</f>
        <v>0</v>
      </c>
      <c r="M13" s="2">
        <f>J13/$J$22</f>
        <v>0.19213780918727916</v>
      </c>
    </row>
    <row r="14" spans="2:13" ht="42" customHeight="1" x14ac:dyDescent="0.45">
      <c r="B14" s="40"/>
      <c r="C14" s="14" t="s">
        <v>12</v>
      </c>
      <c r="D14" s="15"/>
      <c r="E14" s="15"/>
      <c r="F14" s="15"/>
      <c r="G14" s="15"/>
      <c r="H14" s="15"/>
      <c r="I14" s="42"/>
      <c r="J14" s="46"/>
      <c r="K14" s="47"/>
      <c r="L14" s="16"/>
      <c r="M14" s="2"/>
    </row>
    <row r="15" spans="2:13" ht="42" customHeight="1" x14ac:dyDescent="0.45">
      <c r="B15" s="40"/>
      <c r="C15" s="14" t="s">
        <v>13</v>
      </c>
      <c r="D15" s="15"/>
      <c r="E15" s="15"/>
      <c r="F15" s="15"/>
      <c r="G15" s="15"/>
      <c r="H15" s="15"/>
      <c r="I15" s="43"/>
      <c r="J15" s="48"/>
      <c r="K15" s="49"/>
      <c r="L15" s="16"/>
      <c r="M15" s="2"/>
    </row>
    <row r="16" spans="2:13" ht="46.5" customHeight="1" x14ac:dyDescent="0.45">
      <c r="B16" s="39" t="s">
        <v>17</v>
      </c>
      <c r="C16" s="14" t="s">
        <v>11</v>
      </c>
      <c r="D16" s="15"/>
      <c r="E16" s="15"/>
      <c r="F16" s="15"/>
      <c r="G16" s="15"/>
      <c r="H16" s="15"/>
      <c r="I16" s="41"/>
      <c r="J16" s="44">
        <f>SUM(I16,'WK 7 27-02-23'!J16:K18)</f>
        <v>13.5</v>
      </c>
      <c r="K16" s="45"/>
      <c r="L16" s="16">
        <f>I16/$I$22</f>
        <v>0</v>
      </c>
      <c r="M16" s="2">
        <f>J16/$J$22</f>
        <v>0.11925795053003534</v>
      </c>
    </row>
    <row r="17" spans="2:13" ht="50.1" customHeight="1" x14ac:dyDescent="0.45">
      <c r="B17" s="40"/>
      <c r="C17" s="14" t="s">
        <v>12</v>
      </c>
      <c r="D17" s="15"/>
      <c r="E17" s="15"/>
      <c r="F17" s="15"/>
      <c r="G17" s="15"/>
      <c r="H17" s="15"/>
      <c r="I17" s="42"/>
      <c r="J17" s="46"/>
      <c r="K17" s="47"/>
      <c r="L17" s="16"/>
      <c r="M17" s="2"/>
    </row>
    <row r="18" spans="2:13" ht="47.1" customHeight="1" x14ac:dyDescent="0.45">
      <c r="B18" s="40"/>
      <c r="C18" s="14" t="s">
        <v>13</v>
      </c>
      <c r="D18" s="15"/>
      <c r="E18" s="15"/>
      <c r="F18" s="15"/>
      <c r="G18" s="15"/>
      <c r="H18" s="15"/>
      <c r="I18" s="43"/>
      <c r="J18" s="48"/>
      <c r="K18" s="49"/>
      <c r="L18" s="16"/>
      <c r="M18" s="2"/>
    </row>
    <row r="19" spans="2:13" ht="40.5" customHeight="1" x14ac:dyDescent="0.45">
      <c r="B19" s="39" t="s">
        <v>21</v>
      </c>
      <c r="C19" s="14" t="s">
        <v>11</v>
      </c>
      <c r="D19" s="15"/>
      <c r="E19" s="15"/>
      <c r="F19" s="15"/>
      <c r="G19" s="15"/>
      <c r="H19" s="15"/>
      <c r="I19" s="41">
        <v>3</v>
      </c>
      <c r="J19" s="44">
        <f>SUM(I19,'WK 7 27-02-23'!J19:K21)</f>
        <v>10</v>
      </c>
      <c r="K19" s="45"/>
      <c r="L19" s="16">
        <f>I19/$I$22</f>
        <v>0.25531914893617019</v>
      </c>
      <c r="M19" s="2">
        <f>J19/$J$22</f>
        <v>8.8339222614840993E-2</v>
      </c>
    </row>
    <row r="20" spans="2:13" ht="42.6" customHeight="1" x14ac:dyDescent="0.45">
      <c r="B20" s="40"/>
      <c r="C20" s="14" t="s">
        <v>12</v>
      </c>
      <c r="D20" s="15"/>
      <c r="E20" s="15"/>
      <c r="F20" s="15"/>
      <c r="G20" s="15" t="s">
        <v>71</v>
      </c>
      <c r="H20" s="15" t="s">
        <v>72</v>
      </c>
      <c r="I20" s="42"/>
      <c r="J20" s="46"/>
      <c r="K20" s="47"/>
      <c r="L20" s="16"/>
      <c r="M20" s="2"/>
    </row>
    <row r="21" spans="2:13" ht="42.75" customHeight="1" x14ac:dyDescent="0.45">
      <c r="B21" s="40"/>
      <c r="C21" s="14" t="s">
        <v>13</v>
      </c>
      <c r="D21" s="15"/>
      <c r="E21" s="15"/>
      <c r="F21" s="15"/>
      <c r="G21" s="15"/>
      <c r="H21" s="15"/>
      <c r="I21" s="43"/>
      <c r="J21" s="48"/>
      <c r="K21" s="49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23">
        <f>SUM(I4:I21)</f>
        <v>11.75</v>
      </c>
      <c r="J22" s="38">
        <f>SUM(J4:K21)</f>
        <v>113.2</v>
      </c>
      <c r="K22" s="53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21"/>
      <c r="J23" s="21"/>
      <c r="K23" s="21"/>
      <c r="L23" s="2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21"/>
      <c r="J24" s="21"/>
      <c r="K24" s="21"/>
      <c r="L24" s="2"/>
      <c r="M24" s="2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J22:K22"/>
    <mergeCell ref="B16:B18"/>
    <mergeCell ref="I16:I18"/>
    <mergeCell ref="J16:K18"/>
    <mergeCell ref="B19:B21"/>
    <mergeCell ref="I19:I21"/>
    <mergeCell ref="J19:K2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10 20-03-23</vt:lpstr>
      <vt:lpstr>WK 11 27-03-23</vt:lpstr>
      <vt:lpstr>WK 12 03-04-23</vt:lpstr>
      <vt:lpstr>WK 13 10-04-23</vt:lpstr>
      <vt:lpstr>WK 14 17-04-23</vt:lpstr>
      <vt:lpstr>WK15 24-04-23</vt:lpstr>
      <vt:lpstr>WK16 01-05-23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Johnston</cp:lastModifiedBy>
  <cp:lastPrinted>2023-05-03T08:02:04Z</cp:lastPrinted>
  <dcterms:created xsi:type="dcterms:W3CDTF">2023-04-30T17:07:13Z</dcterms:created>
  <dcterms:modified xsi:type="dcterms:W3CDTF">2023-05-03T08:02:04Z</dcterms:modified>
</cp:coreProperties>
</file>